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71847059-F020-497C-8E49-7377413F9014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7" i="5" l="1"/>
  <c r="AM267" i="5" s="1"/>
  <c r="AI268" i="5"/>
  <c r="AM268" i="5" s="1"/>
  <c r="AI269" i="5"/>
  <c r="AM269" i="5" s="1"/>
  <c r="AI271" i="5"/>
  <c r="AM271" i="5" s="1"/>
  <c r="AI272" i="5"/>
  <c r="AM272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9" i="5"/>
  <c r="AM279" i="5" s="1"/>
  <c r="AI280" i="5"/>
  <c r="AM280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7" i="5"/>
  <c r="AM287" i="5" s="1"/>
  <c r="AI288" i="5"/>
  <c r="AM288" i="5" s="1"/>
  <c r="AI289" i="5"/>
  <c r="AM289" i="5" s="1"/>
  <c r="AI291" i="5"/>
  <c r="AM291" i="5" s="1"/>
  <c r="AI292" i="5"/>
  <c r="AM292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9" i="5"/>
  <c r="AM299" i="5" s="1"/>
  <c r="AI300" i="5"/>
  <c r="AM300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7" i="5"/>
  <c r="AM307" i="5" s="1"/>
  <c r="AI308" i="5"/>
  <c r="AM308" i="5" s="1"/>
  <c r="AI309" i="5"/>
  <c r="AM309" i="5" s="1"/>
  <c r="AI311" i="5"/>
  <c r="AM311" i="5" s="1"/>
  <c r="AI312" i="5"/>
  <c r="AM312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9" i="5"/>
  <c r="AM319" i="5" s="1"/>
  <c r="AI320" i="5"/>
  <c r="AM320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8" i="5"/>
  <c r="AM328" i="5" s="1"/>
  <c r="AI329" i="5"/>
  <c r="AM329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8" i="5"/>
  <c r="AM338" i="5" s="1"/>
  <c r="AI339" i="5"/>
  <c r="AM339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8" i="5"/>
  <c r="AM348" i="5" s="1"/>
  <c r="AI349" i="5"/>
  <c r="AM349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J267" i="5"/>
  <c r="AN267" i="5" s="1"/>
  <c r="AJ268" i="5"/>
  <c r="AN268" i="5" s="1"/>
  <c r="AJ269" i="5"/>
  <c r="AN269" i="5" s="1"/>
  <c r="AJ271" i="5"/>
  <c r="AN271" i="5" s="1"/>
  <c r="AJ272" i="5"/>
  <c r="AN272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9" i="5"/>
  <c r="AN279" i="5" s="1"/>
  <c r="AJ280" i="5"/>
  <c r="AN280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7" i="5"/>
  <c r="AN287" i="5" s="1"/>
  <c r="AJ288" i="5"/>
  <c r="AN288" i="5" s="1"/>
  <c r="AJ289" i="5"/>
  <c r="AN289" i="5" s="1"/>
  <c r="AJ291" i="5"/>
  <c r="AN291" i="5" s="1"/>
  <c r="AJ292" i="5"/>
  <c r="AN292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9" i="5"/>
  <c r="AN299" i="5" s="1"/>
  <c r="AJ300" i="5"/>
  <c r="AN300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7" i="5"/>
  <c r="AN307" i="5" s="1"/>
  <c r="AJ308" i="5"/>
  <c r="AN308" i="5" s="1"/>
  <c r="AJ309" i="5"/>
  <c r="AN309" i="5" s="1"/>
  <c r="AJ311" i="5"/>
  <c r="AN311" i="5" s="1"/>
  <c r="AJ312" i="5"/>
  <c r="AN312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9" i="5"/>
  <c r="AN319" i="5" s="1"/>
  <c r="AJ320" i="5"/>
  <c r="AN320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8" i="5"/>
  <c r="AN328" i="5" s="1"/>
  <c r="AJ329" i="5"/>
  <c r="AN329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8" i="5"/>
  <c r="AN338" i="5" s="1"/>
  <c r="AJ339" i="5"/>
  <c r="AN339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8" i="5"/>
  <c r="AN348" i="5" s="1"/>
  <c r="AJ349" i="5"/>
  <c r="AN349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G267" i="5"/>
  <c r="AK267" i="5" s="1"/>
  <c r="AH267" i="5"/>
  <c r="AL267" i="5" s="1"/>
  <c r="AG268" i="5"/>
  <c r="AK268" i="5" s="1"/>
  <c r="AH268" i="5"/>
  <c r="AL268" i="5" s="1"/>
  <c r="AG269" i="5"/>
  <c r="AK269" i="5" s="1"/>
  <c r="AH269" i="5"/>
  <c r="AL269" i="5" s="1"/>
  <c r="AG271" i="5"/>
  <c r="AK271" i="5" s="1"/>
  <c r="AH271" i="5"/>
  <c r="AL271" i="5" s="1"/>
  <c r="AG272" i="5"/>
  <c r="AK272" i="5" s="1"/>
  <c r="AH272" i="5"/>
  <c r="AL272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9" i="5"/>
  <c r="AK279" i="5" s="1"/>
  <c r="AH279" i="5"/>
  <c r="AL279" i="5" s="1"/>
  <c r="AG280" i="5"/>
  <c r="AK280" i="5" s="1"/>
  <c r="AH280" i="5"/>
  <c r="AL280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7" i="5"/>
  <c r="AK287" i="5" s="1"/>
  <c r="AH287" i="5"/>
  <c r="AL287" i="5" s="1"/>
  <c r="AG288" i="5"/>
  <c r="AK288" i="5" s="1"/>
  <c r="AH288" i="5"/>
  <c r="AL288" i="5" s="1"/>
  <c r="AG289" i="5"/>
  <c r="AK289" i="5" s="1"/>
  <c r="AH289" i="5"/>
  <c r="AL289" i="5" s="1"/>
  <c r="AG291" i="5"/>
  <c r="AK291" i="5" s="1"/>
  <c r="AH291" i="5"/>
  <c r="AL291" i="5" s="1"/>
  <c r="AG292" i="5"/>
  <c r="AK292" i="5" s="1"/>
  <c r="AH292" i="5"/>
  <c r="AL292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9" i="5"/>
  <c r="AK299" i="5" s="1"/>
  <c r="AH299" i="5"/>
  <c r="AL299" i="5" s="1"/>
  <c r="AG300" i="5"/>
  <c r="AK300" i="5" s="1"/>
  <c r="AH300" i="5"/>
  <c r="AL300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7" i="5"/>
  <c r="AK307" i="5" s="1"/>
  <c r="AH307" i="5"/>
  <c r="AL307" i="5" s="1"/>
  <c r="AG308" i="5"/>
  <c r="AK308" i="5" s="1"/>
  <c r="AH308" i="5"/>
  <c r="AL308" i="5" s="1"/>
  <c r="AG309" i="5"/>
  <c r="AK309" i="5" s="1"/>
  <c r="AH309" i="5"/>
  <c r="AL309" i="5" s="1"/>
  <c r="AG311" i="5"/>
  <c r="AK311" i="5" s="1"/>
  <c r="AH311" i="5"/>
  <c r="AL311" i="5" s="1"/>
  <c r="AG312" i="5"/>
  <c r="AK312" i="5" s="1"/>
  <c r="AH312" i="5"/>
  <c r="AL312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9" i="5"/>
  <c r="AK319" i="5" s="1"/>
  <c r="AH319" i="5"/>
  <c r="AL319" i="5" s="1"/>
  <c r="AG320" i="5"/>
  <c r="AK320" i="5" s="1"/>
  <c r="AH320" i="5"/>
  <c r="AL320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8" i="5"/>
  <c r="AK328" i="5" s="1"/>
  <c r="AH328" i="5"/>
  <c r="AL328" i="5" s="1"/>
  <c r="AG329" i="5"/>
  <c r="AK329" i="5" s="1"/>
  <c r="AH329" i="5"/>
  <c r="AL329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8" i="5"/>
  <c r="AK338" i="5" s="1"/>
  <c r="AH338" i="5"/>
  <c r="AL338" i="5" s="1"/>
  <c r="AG339" i="5"/>
  <c r="AK339" i="5" s="1"/>
  <c r="AH339" i="5"/>
  <c r="AL339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8" i="5"/>
  <c r="AK348" i="5" s="1"/>
  <c r="AH348" i="5"/>
  <c r="AL348" i="5" s="1"/>
  <c r="AG349" i="5"/>
  <c r="AK349" i="5" s="1"/>
  <c r="AH349" i="5"/>
  <c r="AL349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C201" i="5"/>
  <c r="AI201" i="5" s="1"/>
  <c r="AM201" i="5" s="1"/>
  <c r="Y201" i="5"/>
  <c r="W201" i="5"/>
  <c r="V201" i="5"/>
  <c r="R201" i="5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T199" i="5" s="1"/>
  <c r="A199" i="5"/>
  <c r="AC198" i="5"/>
  <c r="AI198" i="5" s="1"/>
  <c r="AM198" i="5" s="1"/>
  <c r="Y198" i="5"/>
  <c r="W198" i="5"/>
  <c r="V198" i="5"/>
  <c r="R198" i="5"/>
  <c r="A198" i="5"/>
  <c r="AC197" i="5"/>
  <c r="AI197" i="5" s="1"/>
  <c r="AM197" i="5" s="1"/>
  <c r="Y197" i="5"/>
  <c r="W197" i="5"/>
  <c r="V197" i="5"/>
  <c r="R197" i="5"/>
  <c r="A197" i="5"/>
  <c r="AC196" i="5"/>
  <c r="AI196" i="5" s="1"/>
  <c r="AM196" i="5" s="1"/>
  <c r="Y196" i="5"/>
  <c r="W196" i="5"/>
  <c r="V196" i="5"/>
  <c r="R196" i="5"/>
  <c r="U196" i="5" s="1"/>
  <c r="A196" i="5"/>
  <c r="AC195" i="5"/>
  <c r="AI195" i="5" s="1"/>
  <c r="AM195" i="5" s="1"/>
  <c r="Y195" i="5"/>
  <c r="W195" i="5"/>
  <c r="V195" i="5"/>
  <c r="R195" i="5"/>
  <c r="U195" i="5" s="1"/>
  <c r="A195" i="5"/>
  <c r="AC194" i="5"/>
  <c r="AI194" i="5" s="1"/>
  <c r="AM194" i="5" s="1"/>
  <c r="Y194" i="5"/>
  <c r="W194" i="5"/>
  <c r="V194" i="5"/>
  <c r="R194" i="5"/>
  <c r="T194" i="5" s="1"/>
  <c r="A194" i="5"/>
  <c r="AC193" i="5"/>
  <c r="AI193" i="5" s="1"/>
  <c r="AM193" i="5" s="1"/>
  <c r="Y193" i="5"/>
  <c r="W193" i="5"/>
  <c r="V193" i="5"/>
  <c r="R193" i="5"/>
  <c r="A193" i="5"/>
  <c r="AC192" i="5"/>
  <c r="AI192" i="5" s="1"/>
  <c r="AM192" i="5" s="1"/>
  <c r="Y192" i="5"/>
  <c r="W192" i="5"/>
  <c r="V192" i="5"/>
  <c r="R192" i="5"/>
  <c r="A192" i="5"/>
  <c r="AC181" i="5"/>
  <c r="AI181" i="5" s="1"/>
  <c r="AM181" i="5" s="1"/>
  <c r="Y181" i="5"/>
  <c r="W181" i="5"/>
  <c r="V181" i="5"/>
  <c r="R181" i="5"/>
  <c r="A181" i="5"/>
  <c r="AC180" i="5"/>
  <c r="AI180" i="5" s="1"/>
  <c r="AM180" i="5" s="1"/>
  <c r="Y180" i="5"/>
  <c r="W180" i="5"/>
  <c r="V180" i="5"/>
  <c r="R180" i="5"/>
  <c r="U180" i="5" s="1"/>
  <c r="A180" i="5"/>
  <c r="AC179" i="5"/>
  <c r="AI179" i="5" s="1"/>
  <c r="AM179" i="5" s="1"/>
  <c r="Y179" i="5"/>
  <c r="W179" i="5"/>
  <c r="V179" i="5"/>
  <c r="R179" i="5"/>
  <c r="U179" i="5" s="1"/>
  <c r="A179" i="5"/>
  <c r="AC178" i="5"/>
  <c r="AI178" i="5" s="1"/>
  <c r="AM178" i="5" s="1"/>
  <c r="Y178" i="5"/>
  <c r="W178" i="5"/>
  <c r="V178" i="5"/>
  <c r="R178" i="5"/>
  <c r="T178" i="5" s="1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A174" i="5"/>
  <c r="AC173" i="5"/>
  <c r="AI173" i="5" s="1"/>
  <c r="AM173" i="5" s="1"/>
  <c r="Y173" i="5"/>
  <c r="W173" i="5"/>
  <c r="V173" i="5"/>
  <c r="R173" i="5"/>
  <c r="A173" i="5"/>
  <c r="AC172" i="5"/>
  <c r="AI172" i="5" s="1"/>
  <c r="AM172" i="5" s="1"/>
  <c r="Y172" i="5"/>
  <c r="W172" i="5"/>
  <c r="V172" i="5"/>
  <c r="R172" i="5"/>
  <c r="U172" i="5" s="1"/>
  <c r="AC171" i="5"/>
  <c r="AI171" i="5" s="1"/>
  <c r="AM171" i="5" s="1"/>
  <c r="Y171" i="5"/>
  <c r="W171" i="5"/>
  <c r="V171" i="5"/>
  <c r="R171" i="5"/>
  <c r="U171" i="5" s="1"/>
  <c r="A171" i="5"/>
  <c r="AC170" i="5"/>
  <c r="AI170" i="5" s="1"/>
  <c r="AM170" i="5" s="1"/>
  <c r="Y170" i="5"/>
  <c r="W170" i="5"/>
  <c r="V170" i="5"/>
  <c r="R170" i="5"/>
  <c r="T170" i="5" s="1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C167" i="5"/>
  <c r="AI167" i="5" s="1"/>
  <c r="AM167" i="5" s="1"/>
  <c r="Y167" i="5"/>
  <c r="W167" i="5"/>
  <c r="V167" i="5"/>
  <c r="R167" i="5"/>
  <c r="A167" i="5"/>
  <c r="AC166" i="5"/>
  <c r="AI166" i="5" s="1"/>
  <c r="AM166" i="5" s="1"/>
  <c r="Y166" i="5"/>
  <c r="W166" i="5"/>
  <c r="V166" i="5"/>
  <c r="R166" i="5"/>
  <c r="A166" i="5"/>
  <c r="A151" i="5"/>
  <c r="A152" i="5"/>
  <c r="A153" i="5"/>
  <c r="A154" i="5"/>
  <c r="A155" i="5"/>
  <c r="A157" i="5"/>
  <c r="AC157" i="5"/>
  <c r="AI157" i="5" s="1"/>
  <c r="AM157" i="5" s="1"/>
  <c r="Y157" i="5"/>
  <c r="W157" i="5"/>
  <c r="V157" i="5"/>
  <c r="R157" i="5"/>
  <c r="AC156" i="5"/>
  <c r="AI156" i="5" s="1"/>
  <c r="AM156" i="5" s="1"/>
  <c r="Y156" i="5"/>
  <c r="W156" i="5"/>
  <c r="V156" i="5"/>
  <c r="R156" i="5"/>
  <c r="AC155" i="5"/>
  <c r="AI155" i="5" s="1"/>
  <c r="AM155" i="5" s="1"/>
  <c r="Y155" i="5"/>
  <c r="W155" i="5"/>
  <c r="V155" i="5"/>
  <c r="R155" i="5"/>
  <c r="T155" i="5" s="1"/>
  <c r="AC153" i="5"/>
  <c r="AI153" i="5" s="1"/>
  <c r="AM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I145" i="5" s="1"/>
  <c r="AM145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69" i="5" l="1"/>
  <c r="AJ169" i="5" s="1"/>
  <c r="AN169" i="5" s="1"/>
  <c r="AA178" i="5"/>
  <c r="AG178" i="5" s="1"/>
  <c r="AK178" i="5" s="1"/>
  <c r="AB200" i="5"/>
  <c r="AH200" i="5" s="1"/>
  <c r="AL200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6" i="5"/>
  <c r="AJ166" i="5" s="1"/>
  <c r="AN166" i="5" s="1"/>
  <c r="AD170" i="5"/>
  <c r="AJ170" i="5" s="1"/>
  <c r="AN170" i="5" s="1"/>
  <c r="AD175" i="5"/>
  <c r="AJ175" i="5" s="1"/>
  <c r="AN175" i="5" s="1"/>
  <c r="AB179" i="5"/>
  <c r="AH179" i="5" s="1"/>
  <c r="AL179" i="5" s="1"/>
  <c r="AB193" i="5"/>
  <c r="AH193" i="5" s="1"/>
  <c r="AL193" i="5" s="1"/>
  <c r="AA197" i="5"/>
  <c r="AG197" i="5" s="1"/>
  <c r="AK197" i="5" s="1"/>
  <c r="AA201" i="5"/>
  <c r="AG201" i="5" s="1"/>
  <c r="AK201" i="5" s="1"/>
  <c r="AB192" i="5"/>
  <c r="AH192" i="5" s="1"/>
  <c r="AL192" i="5" s="1"/>
  <c r="AB153" i="5"/>
  <c r="AH153" i="5" s="1"/>
  <c r="AL153" i="5" s="1"/>
  <c r="AA155" i="5"/>
  <c r="AG155" i="5" s="1"/>
  <c r="AK155" i="5" s="1"/>
  <c r="AB156" i="5"/>
  <c r="AH156" i="5" s="1"/>
  <c r="AL156" i="5" s="1"/>
  <c r="AA157" i="5"/>
  <c r="AG157" i="5" s="1"/>
  <c r="AK157" i="5" s="1"/>
  <c r="AD167" i="5"/>
  <c r="AJ167" i="5" s="1"/>
  <c r="AN167" i="5" s="1"/>
  <c r="AB171" i="5"/>
  <c r="AH171" i="5" s="1"/>
  <c r="AL171" i="5" s="1"/>
  <c r="AB172" i="5"/>
  <c r="AH172" i="5" s="1"/>
  <c r="AL172" i="5" s="1"/>
  <c r="AD176" i="5"/>
  <c r="AJ176" i="5" s="1"/>
  <c r="AN176" i="5" s="1"/>
  <c r="AB180" i="5"/>
  <c r="AH180" i="5" s="1"/>
  <c r="AL180" i="5" s="1"/>
  <c r="AB194" i="5"/>
  <c r="AH194" i="5" s="1"/>
  <c r="AL194" i="5" s="1"/>
  <c r="AB198" i="5"/>
  <c r="AH198" i="5" s="1"/>
  <c r="AL198" i="5" s="1"/>
  <c r="AD174" i="5"/>
  <c r="AJ174" i="5" s="1"/>
  <c r="AN174" i="5" s="1"/>
  <c r="AD196" i="5"/>
  <c r="AJ196" i="5" s="1"/>
  <c r="AN196" i="5" s="1"/>
  <c r="AA20" i="5"/>
  <c r="AG20" i="5" s="1"/>
  <c r="AK20" i="5" s="1"/>
  <c r="AA145" i="5"/>
  <c r="AG145" i="5" s="1"/>
  <c r="AK145" i="5" s="1"/>
  <c r="AD168" i="5"/>
  <c r="AJ168" i="5" s="1"/>
  <c r="AN168" i="5" s="1"/>
  <c r="AA173" i="5"/>
  <c r="AG173" i="5" s="1"/>
  <c r="AK173" i="5" s="1"/>
  <c r="AD177" i="5"/>
  <c r="AJ177" i="5" s="1"/>
  <c r="AN177" i="5" s="1"/>
  <c r="AA181" i="5"/>
  <c r="AG181" i="5" s="1"/>
  <c r="AK181" i="5" s="1"/>
  <c r="AA195" i="5"/>
  <c r="AG195" i="5" s="1"/>
  <c r="AK195" i="5" s="1"/>
  <c r="AB199" i="5"/>
  <c r="AH199" i="5" s="1"/>
  <c r="AL199" i="5" s="1"/>
  <c r="AD201" i="5"/>
  <c r="AJ201" i="5" s="1"/>
  <c r="AN201" i="5" s="1"/>
  <c r="AA196" i="5"/>
  <c r="AG196" i="5" s="1"/>
  <c r="AK196" i="5" s="1"/>
  <c r="AB174" i="5"/>
  <c r="AH174" i="5" s="1"/>
  <c r="AL174" i="5" s="1"/>
  <c r="AD193" i="5"/>
  <c r="AJ193" i="5" s="1"/>
  <c r="AN193" i="5" s="1"/>
  <c r="AB175" i="5"/>
  <c r="AH175" i="5" s="1"/>
  <c r="AL175" i="5" s="1"/>
  <c r="AE194" i="5"/>
  <c r="T192" i="5"/>
  <c r="AE192" i="5" s="1"/>
  <c r="U192" i="5"/>
  <c r="U178" i="5"/>
  <c r="AB173" i="5"/>
  <c r="AH173" i="5" s="1"/>
  <c r="AL173" i="5" s="1"/>
  <c r="T196" i="5"/>
  <c r="AD197" i="5"/>
  <c r="AJ197" i="5" s="1"/>
  <c r="AN197" i="5" s="1"/>
  <c r="Z199" i="5"/>
  <c r="AB167" i="5"/>
  <c r="AH167" i="5" s="1"/>
  <c r="AL167" i="5" s="1"/>
  <c r="AB178" i="5"/>
  <c r="AH178" i="5" s="1"/>
  <c r="AL178" i="5" s="1"/>
  <c r="AA198" i="5"/>
  <c r="AG198" i="5" s="1"/>
  <c r="AK198" i="5" s="1"/>
  <c r="AD198" i="5"/>
  <c r="AJ198" i="5" s="1"/>
  <c r="AN198" i="5" s="1"/>
  <c r="AD192" i="5"/>
  <c r="AJ192" i="5" s="1"/>
  <c r="AN192" i="5" s="1"/>
  <c r="T193" i="5"/>
  <c r="Z193" i="5" s="1"/>
  <c r="AB197" i="5"/>
  <c r="AH197" i="5" s="1"/>
  <c r="AL197" i="5" s="1"/>
  <c r="T198" i="5"/>
  <c r="Z198" i="5" s="1"/>
  <c r="U199" i="5"/>
  <c r="AA176" i="5"/>
  <c r="AG176" i="5" s="1"/>
  <c r="AK176" i="5" s="1"/>
  <c r="U193" i="5"/>
  <c r="U198" i="5"/>
  <c r="AB201" i="5"/>
  <c r="AH201" i="5" s="1"/>
  <c r="AL201" i="5" s="1"/>
  <c r="AB181" i="5"/>
  <c r="AH181" i="5" s="1"/>
  <c r="AL181" i="5" s="1"/>
  <c r="AB195" i="5"/>
  <c r="AH195" i="5" s="1"/>
  <c r="AL195" i="5" s="1"/>
  <c r="T200" i="5"/>
  <c r="AE200" i="5" s="1"/>
  <c r="AA169" i="5"/>
  <c r="AG169" i="5" s="1"/>
  <c r="AK169" i="5" s="1"/>
  <c r="AA192" i="5"/>
  <c r="AG192" i="5" s="1"/>
  <c r="AK192" i="5" s="1"/>
  <c r="AD195" i="5"/>
  <c r="AJ195" i="5" s="1"/>
  <c r="AN195" i="5" s="1"/>
  <c r="AD199" i="5"/>
  <c r="AJ199" i="5" s="1"/>
  <c r="AN199" i="5" s="1"/>
  <c r="U194" i="5"/>
  <c r="AD194" i="5"/>
  <c r="AJ194" i="5" s="1"/>
  <c r="AN194" i="5" s="1"/>
  <c r="T195" i="5"/>
  <c r="AE199" i="5"/>
  <c r="U200" i="5"/>
  <c r="AD200" i="5"/>
  <c r="AJ200" i="5" s="1"/>
  <c r="AN200" i="5" s="1"/>
  <c r="T201" i="5"/>
  <c r="AE201" i="5" s="1"/>
  <c r="U201" i="5"/>
  <c r="AB196" i="5"/>
  <c r="AH196" i="5" s="1"/>
  <c r="AL196" i="5" s="1"/>
  <c r="AA193" i="5"/>
  <c r="AG193" i="5" s="1"/>
  <c r="AK193" i="5" s="1"/>
  <c r="Z194" i="5"/>
  <c r="T197" i="5"/>
  <c r="Z197" i="5" s="1"/>
  <c r="AA199" i="5"/>
  <c r="AG199" i="5" s="1"/>
  <c r="AK199" i="5" s="1"/>
  <c r="AA194" i="5"/>
  <c r="AG194" i="5" s="1"/>
  <c r="AK194" i="5" s="1"/>
  <c r="U197" i="5"/>
  <c r="AA200" i="5"/>
  <c r="AG200" i="5" s="1"/>
  <c r="AK200" i="5" s="1"/>
  <c r="T179" i="5"/>
  <c r="Z179" i="5" s="1"/>
  <c r="AB168" i="5"/>
  <c r="AH168" i="5" s="1"/>
  <c r="AL168" i="5" s="1"/>
  <c r="AA177" i="5"/>
  <c r="AG177" i="5" s="1"/>
  <c r="AK177" i="5" s="1"/>
  <c r="AA174" i="5"/>
  <c r="AG174" i="5" s="1"/>
  <c r="AK174" i="5" s="1"/>
  <c r="AB177" i="5"/>
  <c r="AH177" i="5" s="1"/>
  <c r="AL177" i="5" s="1"/>
  <c r="AB166" i="5"/>
  <c r="AH166" i="5" s="1"/>
  <c r="AL166" i="5" s="1"/>
  <c r="AD179" i="5"/>
  <c r="AJ179" i="5" s="1"/>
  <c r="AN179" i="5" s="1"/>
  <c r="AA168" i="5"/>
  <c r="AG168" i="5" s="1"/>
  <c r="AK168" i="5" s="1"/>
  <c r="AD171" i="5"/>
  <c r="AJ171" i="5" s="1"/>
  <c r="AN171" i="5" s="1"/>
  <c r="AD153" i="5"/>
  <c r="AJ153" i="5" s="1"/>
  <c r="AN153" i="5" s="1"/>
  <c r="U170" i="5"/>
  <c r="AB169" i="5"/>
  <c r="AH169" i="5" s="1"/>
  <c r="AL169" i="5" s="1"/>
  <c r="AB176" i="5"/>
  <c r="AH176" i="5" s="1"/>
  <c r="AL176" i="5" s="1"/>
  <c r="AA167" i="5"/>
  <c r="AG167" i="5" s="1"/>
  <c r="AK167" i="5" s="1"/>
  <c r="T172" i="5"/>
  <c r="AE172" i="5" s="1"/>
  <c r="AD178" i="5"/>
  <c r="AJ178" i="5" s="1"/>
  <c r="AN178" i="5" s="1"/>
  <c r="AA170" i="5"/>
  <c r="AG170" i="5" s="1"/>
  <c r="AK170" i="5" s="1"/>
  <c r="AB170" i="5"/>
  <c r="AH170" i="5" s="1"/>
  <c r="AL170" i="5" s="1"/>
  <c r="T171" i="5"/>
  <c r="Z171" i="5" s="1"/>
  <c r="AA175" i="5"/>
  <c r="AG175" i="5" s="1"/>
  <c r="AK175" i="5" s="1"/>
  <c r="T180" i="5"/>
  <c r="AE180" i="5" s="1"/>
  <c r="AD155" i="5"/>
  <c r="AJ155" i="5" s="1"/>
  <c r="AN155" i="5" s="1"/>
  <c r="AA166" i="5"/>
  <c r="AG166" i="5" s="1"/>
  <c r="AK166" i="5" s="1"/>
  <c r="AE178" i="5"/>
  <c r="Z178" i="5"/>
  <c r="AE170" i="5"/>
  <c r="Z170" i="5"/>
  <c r="AD173" i="5"/>
  <c r="AJ173" i="5" s="1"/>
  <c r="AN173" i="5" s="1"/>
  <c r="T174" i="5"/>
  <c r="U166" i="5"/>
  <c r="T167" i="5"/>
  <c r="AE167" i="5" s="1"/>
  <c r="U174" i="5"/>
  <c r="T175" i="5"/>
  <c r="T173" i="5"/>
  <c r="Z173" i="5" s="1"/>
  <c r="U167" i="5"/>
  <c r="T168" i="5"/>
  <c r="U175" i="5"/>
  <c r="T176" i="5"/>
  <c r="AD172" i="5"/>
  <c r="AJ172" i="5" s="1"/>
  <c r="AN172" i="5" s="1"/>
  <c r="AD180" i="5"/>
  <c r="AJ180" i="5" s="1"/>
  <c r="AN180" i="5" s="1"/>
  <c r="U173" i="5"/>
  <c r="U181" i="5"/>
  <c r="U168" i="5"/>
  <c r="T169" i="5"/>
  <c r="Z169" i="5" s="1"/>
  <c r="AA171" i="5"/>
  <c r="AG171" i="5" s="1"/>
  <c r="AK171" i="5" s="1"/>
  <c r="U176" i="5"/>
  <c r="T177" i="5"/>
  <c r="Z177" i="5" s="1"/>
  <c r="AA179" i="5"/>
  <c r="AG179" i="5" s="1"/>
  <c r="AK179" i="5" s="1"/>
  <c r="T181" i="5"/>
  <c r="AE181" i="5" s="1"/>
  <c r="T166" i="5"/>
  <c r="AD181" i="5"/>
  <c r="AJ181" i="5" s="1"/>
  <c r="AN181" i="5" s="1"/>
  <c r="U169" i="5"/>
  <c r="AA172" i="5"/>
  <c r="AG172" i="5" s="1"/>
  <c r="AK172" i="5" s="1"/>
  <c r="U177" i="5"/>
  <c r="AA180" i="5"/>
  <c r="AG180" i="5" s="1"/>
  <c r="AK180" i="5" s="1"/>
  <c r="AE155" i="5"/>
  <c r="AA153" i="5"/>
  <c r="AG153" i="5" s="1"/>
  <c r="AK153" i="5" s="1"/>
  <c r="U155" i="5"/>
  <c r="AB157" i="5"/>
  <c r="AH157" i="5" s="1"/>
  <c r="AL157" i="5" s="1"/>
  <c r="AB155" i="5"/>
  <c r="AH155" i="5" s="1"/>
  <c r="AL155" i="5" s="1"/>
  <c r="T156" i="5"/>
  <c r="U156" i="5"/>
  <c r="AD156" i="5"/>
  <c r="AJ156" i="5" s="1"/>
  <c r="AN156" i="5" s="1"/>
  <c r="T157" i="5"/>
  <c r="AE157" i="5" s="1"/>
  <c r="U157" i="5"/>
  <c r="AD157" i="5"/>
  <c r="AJ157" i="5" s="1"/>
  <c r="AN157" i="5" s="1"/>
  <c r="Z155" i="5"/>
  <c r="T153" i="5"/>
  <c r="AA156" i="5"/>
  <c r="AG156" i="5" s="1"/>
  <c r="AK156" i="5" s="1"/>
  <c r="Z145" i="5"/>
  <c r="U145" i="5"/>
  <c r="AE145" i="5"/>
  <c r="AD145" i="5"/>
  <c r="AJ145" i="5" s="1"/>
  <c r="AN145" i="5" s="1"/>
  <c r="AB145" i="5"/>
  <c r="AH145" i="5" s="1"/>
  <c r="AL145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08" i="5"/>
  <c r="R208" i="5"/>
  <c r="T208" i="5" s="1"/>
  <c r="V208" i="5"/>
  <c r="W208" i="5"/>
  <c r="Y208" i="5"/>
  <c r="AC208" i="5"/>
  <c r="AI208" i="5" s="1"/>
  <c r="AM208" i="5" s="1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AC140" i="5"/>
  <c r="AI140" i="5" s="1"/>
  <c r="AM140" i="5" s="1"/>
  <c r="Y140" i="5"/>
  <c r="W140" i="5"/>
  <c r="V140" i="5"/>
  <c r="R140" i="5"/>
  <c r="U140" i="5" s="1"/>
  <c r="AC139" i="5"/>
  <c r="AI139" i="5" s="1"/>
  <c r="AM139" i="5" s="1"/>
  <c r="Y139" i="5"/>
  <c r="W139" i="5"/>
  <c r="V139" i="5"/>
  <c r="R139" i="5"/>
  <c r="U139" i="5" s="1"/>
  <c r="AC135" i="5"/>
  <c r="AI135" i="5" s="1"/>
  <c r="AM135" i="5" s="1"/>
  <c r="Y135" i="5"/>
  <c r="W135" i="5"/>
  <c r="V135" i="5"/>
  <c r="R135" i="5"/>
  <c r="AC134" i="5"/>
  <c r="AI134" i="5" s="1"/>
  <c r="AM134" i="5" s="1"/>
  <c r="Y134" i="5"/>
  <c r="W134" i="5"/>
  <c r="V134" i="5"/>
  <c r="R134" i="5"/>
  <c r="AC138" i="5"/>
  <c r="AI138" i="5" s="1"/>
  <c r="AM138" i="5" s="1"/>
  <c r="Y138" i="5"/>
  <c r="W138" i="5"/>
  <c r="V138" i="5"/>
  <c r="R138" i="5"/>
  <c r="T138" i="5" s="1"/>
  <c r="AC137" i="5"/>
  <c r="AI137" i="5" s="1"/>
  <c r="AM137" i="5" s="1"/>
  <c r="Y137" i="5"/>
  <c r="W137" i="5"/>
  <c r="V137" i="5"/>
  <c r="R137" i="5"/>
  <c r="U137" i="5" s="1"/>
  <c r="AC136" i="5"/>
  <c r="AI136" i="5" s="1"/>
  <c r="AM136" i="5" s="1"/>
  <c r="Y136" i="5"/>
  <c r="W136" i="5"/>
  <c r="V136" i="5"/>
  <c r="R136" i="5"/>
  <c r="T136" i="5" s="1"/>
  <c r="AC133" i="5"/>
  <c r="AI133" i="5" s="1"/>
  <c r="AM133" i="5" s="1"/>
  <c r="Y133" i="5"/>
  <c r="W133" i="5"/>
  <c r="V133" i="5"/>
  <c r="R133" i="5"/>
  <c r="U133" i="5" s="1"/>
  <c r="AC132" i="5"/>
  <c r="AI132" i="5" s="1"/>
  <c r="AM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0" i="5"/>
  <c r="U130" i="5" s="1"/>
  <c r="V130" i="5"/>
  <c r="W130" i="5"/>
  <c r="Y130" i="5"/>
  <c r="AC130" i="5"/>
  <c r="AI130" i="5" s="1"/>
  <c r="AM130" i="5" s="1"/>
  <c r="AC131" i="5"/>
  <c r="AI131" i="5" s="1"/>
  <c r="AM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I186" i="5" s="1"/>
  <c r="AM186" i="5" s="1"/>
  <c r="AC191" i="5"/>
  <c r="AI191" i="5" s="1"/>
  <c r="AM191" i="5" s="1"/>
  <c r="Y191" i="5"/>
  <c r="W191" i="5"/>
  <c r="V191" i="5"/>
  <c r="V188" i="5"/>
  <c r="W188" i="5"/>
  <c r="Y188" i="5"/>
  <c r="AC188" i="5"/>
  <c r="AI188" i="5" s="1"/>
  <c r="AM188" i="5" s="1"/>
  <c r="V189" i="5"/>
  <c r="W189" i="5"/>
  <c r="Y189" i="5"/>
  <c r="AC189" i="5"/>
  <c r="AI189" i="5" s="1"/>
  <c r="AM189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88" i="5"/>
  <c r="AH188" i="5" s="1"/>
  <c r="AL188" i="5" s="1"/>
  <c r="AB132" i="5"/>
  <c r="AH132" i="5" s="1"/>
  <c r="AL132" i="5" s="1"/>
  <c r="AB133" i="5"/>
  <c r="AH133" i="5" s="1"/>
  <c r="AL133" i="5" s="1"/>
  <c r="AA136" i="5"/>
  <c r="AG136" i="5" s="1"/>
  <c r="AK136" i="5" s="1"/>
  <c r="AD137" i="5"/>
  <c r="AJ137" i="5" s="1"/>
  <c r="AN137" i="5" s="1"/>
  <c r="AD138" i="5"/>
  <c r="AJ138" i="5" s="1"/>
  <c r="AN138" i="5" s="1"/>
  <c r="AD134" i="5"/>
  <c r="AJ134" i="5" s="1"/>
  <c r="AN134" i="5" s="1"/>
  <c r="AD135" i="5"/>
  <c r="AJ135" i="5" s="1"/>
  <c r="AN135" i="5" s="1"/>
  <c r="AA139" i="5"/>
  <c r="AG139" i="5" s="1"/>
  <c r="AK139" i="5" s="1"/>
  <c r="AB140" i="5"/>
  <c r="AH140" i="5" s="1"/>
  <c r="AL140" i="5" s="1"/>
  <c r="AB141" i="5"/>
  <c r="AH141" i="5" s="1"/>
  <c r="AL141" i="5" s="1"/>
  <c r="AA142" i="5"/>
  <c r="AG142" i="5" s="1"/>
  <c r="AK142" i="5" s="1"/>
  <c r="AB208" i="5"/>
  <c r="AH208" i="5" s="1"/>
  <c r="AL208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89" i="5"/>
  <c r="AG189" i="5" s="1"/>
  <c r="AK189" i="5" s="1"/>
  <c r="AD131" i="5"/>
  <c r="AJ131" i="5" s="1"/>
  <c r="AN131" i="5" s="1"/>
  <c r="AB62" i="5"/>
  <c r="AH62" i="5" s="1"/>
  <c r="AL62" i="5" s="1"/>
  <c r="AD68" i="5"/>
  <c r="AJ68" i="5" s="1"/>
  <c r="AN68" i="5" s="1"/>
  <c r="AB63" i="5"/>
  <c r="AH63" i="5" s="1"/>
  <c r="AL63" i="5" s="1"/>
  <c r="AA186" i="5"/>
  <c r="AG186" i="5" s="1"/>
  <c r="AK186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0" i="5"/>
  <c r="AJ130" i="5" s="1"/>
  <c r="AN130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1" i="5"/>
  <c r="AJ191" i="5" s="1"/>
  <c r="AN191" i="5" s="1"/>
  <c r="AD87" i="5"/>
  <c r="AJ87" i="5" s="1"/>
  <c r="AN87" i="5" s="1"/>
  <c r="AB94" i="5"/>
  <c r="AH94" i="5" s="1"/>
  <c r="AL94" i="5" s="1"/>
  <c r="AD98" i="5"/>
  <c r="AJ98" i="5" s="1"/>
  <c r="AN98" i="5" s="1"/>
  <c r="AE174" i="5"/>
  <c r="AE196" i="5"/>
  <c r="AE193" i="5"/>
  <c r="Z192" i="5"/>
  <c r="AE195" i="5"/>
  <c r="Z196" i="5"/>
  <c r="Z201" i="5"/>
  <c r="AE198" i="5"/>
  <c r="Z200" i="5"/>
  <c r="Z195" i="5"/>
  <c r="AE197" i="5"/>
  <c r="Z172" i="5"/>
  <c r="AE179" i="5"/>
  <c r="Z181" i="5"/>
  <c r="Z180" i="5"/>
  <c r="AE177" i="5"/>
  <c r="AE171" i="5"/>
  <c r="AE173" i="5"/>
  <c r="Z157" i="5"/>
  <c r="Z176" i="5"/>
  <c r="Z175" i="5"/>
  <c r="AE176" i="5"/>
  <c r="Z168" i="5"/>
  <c r="AE169" i="5"/>
  <c r="AE175" i="5"/>
  <c r="AE166" i="5"/>
  <c r="Z167" i="5"/>
  <c r="AE168" i="5"/>
  <c r="Z166" i="5"/>
  <c r="Z174" i="5"/>
  <c r="Z156" i="5"/>
  <c r="AE156" i="5"/>
  <c r="Z153" i="5"/>
  <c r="AE153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5" i="5"/>
  <c r="AH135" i="5" s="1"/>
  <c r="AL135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08" i="5"/>
  <c r="AB191" i="5"/>
  <c r="AH191" i="5" s="1"/>
  <c r="AL191" i="5" s="1"/>
  <c r="AD186" i="5"/>
  <c r="AJ186" i="5" s="1"/>
  <c r="AN186" i="5" s="1"/>
  <c r="AB69" i="5"/>
  <c r="AH69" i="5" s="1"/>
  <c r="AL69" i="5" s="1"/>
  <c r="AA134" i="5"/>
  <c r="AG134" i="5" s="1"/>
  <c r="AK134" i="5" s="1"/>
  <c r="T137" i="5"/>
  <c r="AA135" i="5"/>
  <c r="AG135" i="5" s="1"/>
  <c r="AK135" i="5" s="1"/>
  <c r="AA208" i="5"/>
  <c r="AG208" i="5" s="1"/>
  <c r="AK208" i="5" s="1"/>
  <c r="AE208" i="5"/>
  <c r="Z208" i="5"/>
  <c r="AD208" i="5"/>
  <c r="AJ208" i="5" s="1"/>
  <c r="AN208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2" i="5"/>
  <c r="AD69" i="5"/>
  <c r="AJ69" i="5" s="1"/>
  <c r="AN69" i="5" s="1"/>
  <c r="T64" i="5"/>
  <c r="Z70" i="5"/>
  <c r="AD139" i="5"/>
  <c r="AJ139" i="5" s="1"/>
  <c r="AN139" i="5" s="1"/>
  <c r="Z73" i="5"/>
  <c r="AD132" i="5"/>
  <c r="AJ132" i="5" s="1"/>
  <c r="AN132" i="5" s="1"/>
  <c r="AD189" i="5"/>
  <c r="AJ189" i="5" s="1"/>
  <c r="AN189" i="5" s="1"/>
  <c r="AD70" i="5"/>
  <c r="AJ70" i="5" s="1"/>
  <c r="AN70" i="5" s="1"/>
  <c r="T130" i="5"/>
  <c r="Z130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6" i="5"/>
  <c r="AJ136" i="5" s="1"/>
  <c r="AN136" i="5" s="1"/>
  <c r="AB134" i="5"/>
  <c r="AH134" i="5" s="1"/>
  <c r="AL134" i="5" s="1"/>
  <c r="AE136" i="5"/>
  <c r="T141" i="5"/>
  <c r="AE141" i="5" s="1"/>
  <c r="T62" i="5"/>
  <c r="Z62" i="5" s="1"/>
  <c r="AD65" i="5"/>
  <c r="AJ65" i="5" s="1"/>
  <c r="AN65" i="5" s="1"/>
  <c r="AD72" i="5"/>
  <c r="AJ72" i="5" s="1"/>
  <c r="AN72" i="5" s="1"/>
  <c r="AD133" i="5"/>
  <c r="AJ133" i="5" s="1"/>
  <c r="AN133" i="5" s="1"/>
  <c r="U136" i="5"/>
  <c r="AD140" i="5"/>
  <c r="AJ140" i="5" s="1"/>
  <c r="AN140" i="5" s="1"/>
  <c r="U141" i="5"/>
  <c r="AD142" i="5"/>
  <c r="AJ142" i="5" s="1"/>
  <c r="AN142" i="5" s="1"/>
  <c r="T60" i="5"/>
  <c r="AE60" i="5" s="1"/>
  <c r="U60" i="5"/>
  <c r="T65" i="5"/>
  <c r="T72" i="5"/>
  <c r="AA73" i="5"/>
  <c r="AG73" i="5" s="1"/>
  <c r="AK73" i="5" s="1"/>
  <c r="AA132" i="5"/>
  <c r="AG132" i="5" s="1"/>
  <c r="AK132" i="5" s="1"/>
  <c r="T133" i="5"/>
  <c r="Z133" i="5" s="1"/>
  <c r="AB138" i="5"/>
  <c r="AH138" i="5" s="1"/>
  <c r="AL138" i="5" s="1"/>
  <c r="AB139" i="5"/>
  <c r="AH139" i="5" s="1"/>
  <c r="AL139" i="5" s="1"/>
  <c r="T140" i="5"/>
  <c r="Z140" i="5" s="1"/>
  <c r="AB66" i="5"/>
  <c r="AH66" i="5" s="1"/>
  <c r="AL66" i="5" s="1"/>
  <c r="Z132" i="5"/>
  <c r="AE132" i="5"/>
  <c r="AB136" i="5"/>
  <c r="AH136" i="5" s="1"/>
  <c r="AL136" i="5" s="1"/>
  <c r="AA137" i="5"/>
  <c r="AG137" i="5" s="1"/>
  <c r="AK137" i="5" s="1"/>
  <c r="Z138" i="5"/>
  <c r="AB142" i="5"/>
  <c r="AH142" i="5" s="1"/>
  <c r="AL142" i="5" s="1"/>
  <c r="AB137" i="5"/>
  <c r="AH137" i="5" s="1"/>
  <c r="AL137" i="5" s="1"/>
  <c r="AA138" i="5"/>
  <c r="AG138" i="5" s="1"/>
  <c r="AK138" i="5" s="1"/>
  <c r="AD141" i="5"/>
  <c r="AJ141" i="5" s="1"/>
  <c r="AN141" i="5" s="1"/>
  <c r="T142" i="5"/>
  <c r="AE142" i="5" s="1"/>
  <c r="U138" i="5"/>
  <c r="T134" i="5"/>
  <c r="AE138" i="5"/>
  <c r="U134" i="5"/>
  <c r="T135" i="5"/>
  <c r="AE135" i="5" s="1"/>
  <c r="AA140" i="5"/>
  <c r="AG140" i="5" s="1"/>
  <c r="AK140" i="5" s="1"/>
  <c r="AA133" i="5"/>
  <c r="AG133" i="5" s="1"/>
  <c r="AK133" i="5" s="1"/>
  <c r="Z136" i="5"/>
  <c r="U135" i="5"/>
  <c r="T139" i="5"/>
  <c r="Z139" i="5" s="1"/>
  <c r="AA141" i="5"/>
  <c r="AG141" i="5" s="1"/>
  <c r="AK141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1" i="5"/>
  <c r="AB131" i="5"/>
  <c r="AH131" i="5" s="1"/>
  <c r="AL131" i="5" s="1"/>
  <c r="AD188" i="5"/>
  <c r="AJ188" i="5" s="1"/>
  <c r="AN188" i="5" s="1"/>
  <c r="AB130" i="5"/>
  <c r="AH130" i="5" s="1"/>
  <c r="AL130" i="5" s="1"/>
  <c r="AA130" i="5"/>
  <c r="AG130" i="5" s="1"/>
  <c r="AK130" i="5" s="1"/>
  <c r="AA131" i="5"/>
  <c r="AG131" i="5" s="1"/>
  <c r="AK131" i="5" s="1"/>
  <c r="Z131" i="5"/>
  <c r="AE131" i="5"/>
  <c r="T186" i="5"/>
  <c r="AE186" i="5" s="1"/>
  <c r="T189" i="5"/>
  <c r="Z189" i="5" s="1"/>
  <c r="U188" i="5"/>
  <c r="AE188" i="5"/>
  <c r="AA191" i="5"/>
  <c r="AG191" i="5" s="1"/>
  <c r="AK191" i="5" s="1"/>
  <c r="AA188" i="5"/>
  <c r="AG188" i="5" s="1"/>
  <c r="AK188" i="5" s="1"/>
  <c r="AB186" i="5"/>
  <c r="AH186" i="5" s="1"/>
  <c r="AL186" i="5" s="1"/>
  <c r="T191" i="5"/>
  <c r="U191" i="5"/>
  <c r="AB189" i="5"/>
  <c r="AH189" i="5" s="1"/>
  <c r="AL189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0" i="5"/>
  <c r="Z41" i="5"/>
  <c r="AE41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Z66" i="5"/>
  <c r="Z68" i="5"/>
  <c r="Z60" i="5"/>
  <c r="AE140" i="5"/>
  <c r="Z65" i="5"/>
  <c r="AE133" i="5"/>
  <c r="AE71" i="5"/>
  <c r="AE65" i="5"/>
  <c r="Z134" i="5"/>
  <c r="AE134" i="5"/>
  <c r="Z135" i="5"/>
  <c r="AE139" i="5"/>
  <c r="AE69" i="5"/>
  <c r="Z67" i="5"/>
  <c r="Z69" i="5"/>
  <c r="AE189" i="5"/>
  <c r="Z186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C164" i="5"/>
  <c r="AI164" i="5" s="1"/>
  <c r="AM164" i="5" s="1"/>
  <c r="Y164" i="5"/>
  <c r="W164" i="5"/>
  <c r="V164" i="5"/>
  <c r="R164" i="5"/>
  <c r="AC29" i="5"/>
  <c r="AI29" i="5" s="1"/>
  <c r="AM29" i="5" s="1"/>
  <c r="Y29" i="5"/>
  <c r="W29" i="5"/>
  <c r="V29" i="5"/>
  <c r="R29" i="5"/>
  <c r="U29" i="5" s="1"/>
  <c r="AB164" i="5" l="1"/>
  <c r="AH164" i="5" s="1"/>
  <c r="AL164" i="5" s="1"/>
  <c r="AD29" i="5"/>
  <c r="AJ29" i="5" s="1"/>
  <c r="AN29" i="5" s="1"/>
  <c r="AA29" i="5"/>
  <c r="AG29" i="5" s="1"/>
  <c r="AK29" i="5" s="1"/>
  <c r="AB29" i="5"/>
  <c r="AH29" i="5" s="1"/>
  <c r="AL29" i="5" s="1"/>
  <c r="AA164" i="5"/>
  <c r="AG164" i="5" s="1"/>
  <c r="AK164" i="5" s="1"/>
  <c r="U164" i="5"/>
  <c r="AD164" i="5"/>
  <c r="AJ164" i="5" s="1"/>
  <c r="AN164" i="5" s="1"/>
  <c r="T164" i="5"/>
  <c r="AE164" i="5" s="1"/>
  <c r="T29" i="5"/>
  <c r="R128" i="5"/>
  <c r="U128" i="5" s="1"/>
  <c r="V128" i="5"/>
  <c r="W128" i="5"/>
  <c r="Y128" i="5"/>
  <c r="AC128" i="5"/>
  <c r="AI128" i="5" s="1"/>
  <c r="AM128" i="5" s="1"/>
  <c r="R129" i="5"/>
  <c r="U129" i="5" s="1"/>
  <c r="V129" i="5"/>
  <c r="W129" i="5"/>
  <c r="Y129" i="5"/>
  <c r="AC129" i="5"/>
  <c r="AI129" i="5" s="1"/>
  <c r="AM129" i="5" s="1"/>
  <c r="AB129" i="5" l="1"/>
  <c r="AH129" i="5" s="1"/>
  <c r="AL129" i="5" s="1"/>
  <c r="AB128" i="5"/>
  <c r="AH128" i="5" s="1"/>
  <c r="AL128" i="5" s="1"/>
  <c r="Z164" i="5"/>
  <c r="AE29" i="5"/>
  <c r="Z29" i="5"/>
  <c r="T129" i="5"/>
  <c r="AA128" i="5"/>
  <c r="AG128" i="5" s="1"/>
  <c r="AK128" i="5" s="1"/>
  <c r="AA129" i="5"/>
  <c r="AG129" i="5" s="1"/>
  <c r="AK129" i="5" s="1"/>
  <c r="T128" i="5"/>
  <c r="AE128" i="5" s="1"/>
  <c r="AD129" i="5"/>
  <c r="AJ129" i="5" s="1"/>
  <c r="AN129" i="5" s="1"/>
  <c r="AD128" i="5"/>
  <c r="AJ128" i="5" s="1"/>
  <c r="AN128" i="5" s="1"/>
  <c r="Z129" i="5" l="1"/>
  <c r="AE129" i="5"/>
  <c r="Z128" i="5"/>
  <c r="V389" i="5"/>
  <c r="V391" i="5"/>
  <c r="V390" i="5"/>
  <c r="T391" i="5"/>
  <c r="R389" i="5"/>
  <c r="T389" i="5" s="1"/>
  <c r="P389" i="5"/>
  <c r="W389" i="5"/>
  <c r="Y389" i="5"/>
  <c r="AC389" i="5"/>
  <c r="AI389" i="5" s="1"/>
  <c r="AM389" i="5" s="1"/>
  <c r="P390" i="5"/>
  <c r="R390" i="5"/>
  <c r="U390" i="5" s="1"/>
  <c r="W390" i="5"/>
  <c r="Y390" i="5"/>
  <c r="AC390" i="5"/>
  <c r="AI390" i="5" s="1"/>
  <c r="AM390" i="5" s="1"/>
  <c r="P391" i="5"/>
  <c r="U391" i="5"/>
  <c r="S391" i="5"/>
  <c r="W391" i="5"/>
  <c r="Y391" i="5"/>
  <c r="AC391" i="5"/>
  <c r="AI391" i="5" s="1"/>
  <c r="AM391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4" i="5"/>
  <c r="AI154" i="5" s="1"/>
  <c r="AM154" i="5" s="1"/>
  <c r="AC150" i="5"/>
  <c r="AI150" i="5" s="1"/>
  <c r="AM150" i="5" s="1"/>
  <c r="AC151" i="5"/>
  <c r="AI151" i="5" s="1"/>
  <c r="AM151" i="5" s="1"/>
  <c r="AC152" i="5"/>
  <c r="AI152" i="5" s="1"/>
  <c r="AM152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2" i="5"/>
  <c r="AI182" i="5" s="1"/>
  <c r="AM182" i="5" s="1"/>
  <c r="AC183" i="5"/>
  <c r="AI183" i="5" s="1"/>
  <c r="AM183" i="5" s="1"/>
  <c r="AC184" i="5"/>
  <c r="AI184" i="5" s="1"/>
  <c r="AM184" i="5" s="1"/>
  <c r="AC185" i="5"/>
  <c r="AI185" i="5" s="1"/>
  <c r="AM185" i="5" s="1"/>
  <c r="AC187" i="5"/>
  <c r="AI187" i="5" s="1"/>
  <c r="AM187" i="5" s="1"/>
  <c r="AC190" i="5"/>
  <c r="AI190" i="5" s="1"/>
  <c r="AM190" i="5" s="1"/>
  <c r="AC121" i="5"/>
  <c r="AI121" i="5" s="1"/>
  <c r="AM121" i="5" s="1"/>
  <c r="AC122" i="5"/>
  <c r="AI122" i="5" s="1"/>
  <c r="AM122" i="5" s="1"/>
  <c r="AC125" i="5"/>
  <c r="AI125" i="5" s="1"/>
  <c r="AM125" i="5" s="1"/>
  <c r="AC126" i="5"/>
  <c r="AI126" i="5" s="1"/>
  <c r="AM126" i="5" s="1"/>
  <c r="AC127" i="5"/>
  <c r="AI127" i="5" s="1"/>
  <c r="AM127" i="5" s="1"/>
  <c r="AC123" i="5"/>
  <c r="AI123" i="5" s="1"/>
  <c r="AM123" i="5" s="1"/>
  <c r="AC124" i="5"/>
  <c r="AI124" i="5" s="1"/>
  <c r="AM124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2" i="5"/>
  <c r="AI202" i="5" s="1"/>
  <c r="AM202" i="5" s="1"/>
  <c r="AC203" i="5"/>
  <c r="AI203" i="5" s="1"/>
  <c r="AM203" i="5" s="1"/>
  <c r="AC204" i="5"/>
  <c r="AI204" i="5" s="1"/>
  <c r="AM204" i="5" s="1"/>
  <c r="AC206" i="5"/>
  <c r="AI206" i="5" s="1"/>
  <c r="AM206" i="5" s="1"/>
  <c r="AC207" i="5"/>
  <c r="AI207" i="5" s="1"/>
  <c r="AM207" i="5" s="1"/>
  <c r="AC209" i="5"/>
  <c r="AI209" i="5" s="1"/>
  <c r="AM209" i="5" s="1"/>
  <c r="AC205" i="5"/>
  <c r="AI205" i="5" s="1"/>
  <c r="AM205" i="5" s="1"/>
  <c r="AC143" i="5"/>
  <c r="AI143" i="5" s="1"/>
  <c r="AM143" i="5" s="1"/>
  <c r="AC144" i="5"/>
  <c r="AI144" i="5" s="1"/>
  <c r="AM144" i="5" s="1"/>
  <c r="AC148" i="5"/>
  <c r="AI148" i="5" s="1"/>
  <c r="AM148" i="5" s="1"/>
  <c r="AC146" i="5"/>
  <c r="AI146" i="5" s="1"/>
  <c r="AM146" i="5" s="1"/>
  <c r="AC147" i="5"/>
  <c r="AI147" i="5" s="1"/>
  <c r="AM147" i="5" s="1"/>
  <c r="AC149" i="5"/>
  <c r="AI149" i="5" s="1"/>
  <c r="AM149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58" i="5"/>
  <c r="AI158" i="5" s="1"/>
  <c r="AM158" i="5" s="1"/>
  <c r="AC159" i="5"/>
  <c r="AI159" i="5" s="1"/>
  <c r="AM159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0" i="5"/>
  <c r="AI210" i="5" s="1"/>
  <c r="AM210" i="5" s="1"/>
  <c r="AC211" i="5"/>
  <c r="AI211" i="5" s="1"/>
  <c r="AM211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70" i="5"/>
  <c r="AI270" i="5" s="1"/>
  <c r="AM270" i="5" s="1"/>
  <c r="AC278" i="5"/>
  <c r="AI278" i="5" s="1"/>
  <c r="AM278" i="5" s="1"/>
  <c r="AC286" i="5"/>
  <c r="AI286" i="5" s="1"/>
  <c r="AM286" i="5" s="1"/>
  <c r="AC290" i="5"/>
  <c r="AI290" i="5" s="1"/>
  <c r="AM290" i="5" s="1"/>
  <c r="AC298" i="5"/>
  <c r="AI298" i="5" s="1"/>
  <c r="AM298" i="5" s="1"/>
  <c r="AC306" i="5"/>
  <c r="AI306" i="5" s="1"/>
  <c r="AM306" i="5" s="1"/>
  <c r="AC310" i="5"/>
  <c r="AI310" i="5" s="1"/>
  <c r="AM310" i="5" s="1"/>
  <c r="AC318" i="5"/>
  <c r="AI318" i="5" s="1"/>
  <c r="AM318" i="5" s="1"/>
  <c r="AC327" i="5"/>
  <c r="AI327" i="5" s="1"/>
  <c r="AM327" i="5" s="1"/>
  <c r="AC337" i="5"/>
  <c r="AI337" i="5" s="1"/>
  <c r="AM337" i="5" s="1"/>
  <c r="AC347" i="5"/>
  <c r="AI347" i="5" s="1"/>
  <c r="AM347" i="5" s="1"/>
  <c r="AC357" i="5"/>
  <c r="AI357" i="5" s="1"/>
  <c r="AM357" i="5" s="1"/>
  <c r="AC358" i="5"/>
  <c r="AI358" i="5" s="1"/>
  <c r="AM358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92" i="5"/>
  <c r="AI392" i="5" s="1"/>
  <c r="AM392" i="5" s="1"/>
  <c r="AC393" i="5"/>
  <c r="AI393" i="5" s="1"/>
  <c r="AM393" i="5" s="1"/>
  <c r="AC394" i="5"/>
  <c r="AI394" i="5" s="1"/>
  <c r="AM394" i="5" s="1"/>
  <c r="AC395" i="5"/>
  <c r="AI395" i="5" s="1"/>
  <c r="AM395" i="5" s="1"/>
  <c r="AC30" i="5"/>
  <c r="AI30" i="5" s="1"/>
  <c r="AM30" i="5" s="1"/>
  <c r="AC45" i="5"/>
  <c r="AI45" i="5" s="1"/>
  <c r="AM45" i="5" s="1"/>
  <c r="AC59" i="5"/>
  <c r="AI59" i="5" s="1"/>
  <c r="AM59" i="5" s="1"/>
  <c r="AC165" i="5"/>
  <c r="AI165" i="5" s="1"/>
  <c r="AM165" i="5" s="1"/>
  <c r="AC120" i="5"/>
  <c r="AI120" i="5" s="1"/>
  <c r="AM120" i="5" s="1"/>
  <c r="AC396" i="5"/>
  <c r="AI396" i="5" s="1"/>
  <c r="AM396" i="5" s="1"/>
  <c r="AC397" i="5"/>
  <c r="AI397" i="5" s="1"/>
  <c r="AM397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" i="5"/>
  <c r="AI4" i="5" s="1"/>
  <c r="AM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400" i="5" l="1"/>
  <c r="AB374" i="5"/>
  <c r="AD327" i="5"/>
  <c r="AJ327" i="5" s="1"/>
  <c r="AN327" i="5" s="1"/>
  <c r="AD247" i="5"/>
  <c r="AB235" i="5"/>
  <c r="AA116" i="5"/>
  <c r="AA28" i="5"/>
  <c r="AD209" i="5"/>
  <c r="AD126" i="5"/>
  <c r="AA151" i="5"/>
  <c r="AD104" i="5"/>
  <c r="AD120" i="5"/>
  <c r="AD30" i="5"/>
  <c r="AB392" i="5"/>
  <c r="AA385" i="5"/>
  <c r="AB381" i="5"/>
  <c r="AD377" i="5"/>
  <c r="AD373" i="5"/>
  <c r="AA369" i="5"/>
  <c r="AD365" i="5"/>
  <c r="AD361" i="5"/>
  <c r="AB357" i="5"/>
  <c r="AA318" i="5"/>
  <c r="AG318" i="5" s="1"/>
  <c r="AK318" i="5" s="1"/>
  <c r="AB290" i="5"/>
  <c r="AH290" i="5" s="1"/>
  <c r="AL290" i="5" s="1"/>
  <c r="AA266" i="5"/>
  <c r="AG266" i="5" s="1"/>
  <c r="AK266" i="5" s="1"/>
  <c r="AA262" i="5"/>
  <c r="AD258" i="5"/>
  <c r="AD254" i="5"/>
  <c r="AD250" i="5"/>
  <c r="AD246" i="5"/>
  <c r="AA242" i="5"/>
  <c r="AB238" i="5"/>
  <c r="AA234" i="5"/>
  <c r="AB230" i="5"/>
  <c r="AD226" i="5"/>
  <c r="AD222" i="5"/>
  <c r="AD218" i="5"/>
  <c r="AD214" i="5"/>
  <c r="AA210" i="5"/>
  <c r="AA115" i="5"/>
  <c r="AD160" i="5"/>
  <c r="AD144" i="5"/>
  <c r="AB207" i="5"/>
  <c r="AD84" i="5"/>
  <c r="AB82" i="5"/>
  <c r="AB124" i="5"/>
  <c r="AA125" i="5"/>
  <c r="AB187" i="5"/>
  <c r="AD182" i="5"/>
  <c r="AB51" i="5"/>
  <c r="AB50" i="5"/>
  <c r="AD21" i="5"/>
  <c r="AB150" i="5"/>
  <c r="AB103" i="5"/>
  <c r="AD9" i="5"/>
  <c r="AB5" i="5"/>
  <c r="AB390" i="5"/>
  <c r="AH390" i="5" s="1"/>
  <c r="AL390" i="5" s="1"/>
  <c r="AB382" i="5"/>
  <c r="AB378" i="5"/>
  <c r="AD255" i="5"/>
  <c r="AA243" i="5"/>
  <c r="AB231" i="5"/>
  <c r="AD223" i="5"/>
  <c r="AD211" i="5"/>
  <c r="AD112" i="5"/>
  <c r="AD24" i="5"/>
  <c r="AD74" i="5"/>
  <c r="AD190" i="5"/>
  <c r="AB49" i="5"/>
  <c r="AA48" i="5"/>
  <c r="AD17" i="5"/>
  <c r="AD6" i="5"/>
  <c r="AA402" i="5"/>
  <c r="AA398" i="5"/>
  <c r="AB165" i="5"/>
  <c r="AD388" i="5"/>
  <c r="AA380" i="5"/>
  <c r="AA364" i="5"/>
  <c r="AD347" i="5"/>
  <c r="AJ347" i="5" s="1"/>
  <c r="AN347" i="5" s="1"/>
  <c r="AA286" i="5"/>
  <c r="AG286" i="5" s="1"/>
  <c r="AK286" i="5" s="1"/>
  <c r="AA261" i="5"/>
  <c r="AA253" i="5"/>
  <c r="AB245" i="5"/>
  <c r="AA237" i="5"/>
  <c r="AD229" i="5"/>
  <c r="AB221" i="5"/>
  <c r="AA213" i="5"/>
  <c r="AD114" i="5"/>
  <c r="AA163" i="5"/>
  <c r="AD159" i="5"/>
  <c r="AA26" i="5"/>
  <c r="AA147" i="5"/>
  <c r="AB143" i="5"/>
  <c r="AA206" i="5"/>
  <c r="AB76" i="5"/>
  <c r="AB77" i="5"/>
  <c r="AD81" i="5"/>
  <c r="AB123" i="5"/>
  <c r="AB122" i="5"/>
  <c r="AB185" i="5"/>
  <c r="AD53" i="5"/>
  <c r="AA57" i="5"/>
  <c r="AB58" i="5"/>
  <c r="AD46" i="5"/>
  <c r="AD19" i="5"/>
  <c r="AD154" i="5"/>
  <c r="AB35" i="5"/>
  <c r="AB119" i="5"/>
  <c r="AD8" i="5"/>
  <c r="AD391" i="5"/>
  <c r="AJ391" i="5" s="1"/>
  <c r="AN391" i="5" s="1"/>
  <c r="AD4" i="5"/>
  <c r="AD396" i="5"/>
  <c r="AB393" i="5"/>
  <c r="AB366" i="5"/>
  <c r="AB358" i="5"/>
  <c r="AD298" i="5"/>
  <c r="AJ298" i="5" s="1"/>
  <c r="AN298" i="5" s="1"/>
  <c r="AA263" i="5"/>
  <c r="AD251" i="5"/>
  <c r="AB239" i="5"/>
  <c r="AD227" i="5"/>
  <c r="AA215" i="5"/>
  <c r="AB161" i="5"/>
  <c r="AB78" i="5"/>
  <c r="AA397" i="5"/>
  <c r="AB59" i="5"/>
  <c r="AA394" i="5"/>
  <c r="AA383" i="5"/>
  <c r="AB379" i="5"/>
  <c r="AA371" i="5"/>
  <c r="AA367" i="5"/>
  <c r="AD359" i="5"/>
  <c r="AD337" i="5"/>
  <c r="AJ337" i="5" s="1"/>
  <c r="AN337" i="5" s="1"/>
  <c r="AD306" i="5"/>
  <c r="AJ306" i="5" s="1"/>
  <c r="AN306" i="5" s="1"/>
  <c r="AD278" i="5"/>
  <c r="AJ278" i="5" s="1"/>
  <c r="AN278" i="5" s="1"/>
  <c r="AD264" i="5"/>
  <c r="AD256" i="5"/>
  <c r="AD252" i="5"/>
  <c r="AA244" i="5"/>
  <c r="AB240" i="5"/>
  <c r="AD236" i="5"/>
  <c r="AB232" i="5"/>
  <c r="AD228" i="5"/>
  <c r="AA224" i="5"/>
  <c r="AA220" i="5"/>
  <c r="AD216" i="5"/>
  <c r="AA117" i="5"/>
  <c r="AB113" i="5"/>
  <c r="AD162" i="5"/>
  <c r="AD25" i="5"/>
  <c r="AD146" i="5"/>
  <c r="AD205" i="5"/>
  <c r="AD204" i="5"/>
  <c r="AA75" i="5"/>
  <c r="AD79" i="5"/>
  <c r="AD80" i="5"/>
  <c r="AD127" i="5"/>
  <c r="AD121" i="5"/>
  <c r="AD184" i="5"/>
  <c r="AA52" i="5"/>
  <c r="AD56" i="5"/>
  <c r="AB54" i="5"/>
  <c r="AA23" i="5"/>
  <c r="AB152" i="5"/>
  <c r="AD18" i="5"/>
  <c r="AD105" i="5"/>
  <c r="AA11" i="5"/>
  <c r="AB7" i="5"/>
  <c r="AD389" i="5"/>
  <c r="AJ389" i="5" s="1"/>
  <c r="AN389" i="5" s="1"/>
  <c r="AD230" i="5"/>
  <c r="AD263" i="5"/>
  <c r="AD51" i="5"/>
  <c r="AD369" i="5"/>
  <c r="AD11" i="5"/>
  <c r="AD266" i="5"/>
  <c r="AJ266" i="5" s="1"/>
  <c r="AN266" i="5" s="1"/>
  <c r="AA51" i="5"/>
  <c r="AA278" i="5"/>
  <c r="AG278" i="5" s="1"/>
  <c r="AK278" i="5" s="1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H278" i="5" s="1"/>
  <c r="AL278" i="5" s="1"/>
  <c r="AA103" i="5"/>
  <c r="AA84" i="5"/>
  <c r="AB159" i="5"/>
  <c r="AB244" i="5"/>
  <c r="AB398" i="5"/>
  <c r="AA159" i="5"/>
  <c r="AA396" i="5"/>
  <c r="AB84" i="5"/>
  <c r="AD244" i="5"/>
  <c r="AD357" i="5"/>
  <c r="AD103" i="5"/>
  <c r="AJ103" i="5" s="1"/>
  <c r="AN103" i="5" s="1"/>
  <c r="AB371" i="5"/>
  <c r="AB115" i="5"/>
  <c r="AA252" i="5"/>
  <c r="AD152" i="5"/>
  <c r="AB254" i="5"/>
  <c r="AA390" i="5"/>
  <c r="AG390" i="5" s="1"/>
  <c r="AK390" i="5" s="1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G347" i="5" s="1"/>
  <c r="AK347" i="5" s="1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AJ390" i="5" s="1"/>
  <c r="AN390" i="5" s="1"/>
  <c r="Z391" i="5"/>
  <c r="Z389" i="5"/>
  <c r="AB391" i="5"/>
  <c r="AH391" i="5" s="1"/>
  <c r="AL391" i="5" s="1"/>
  <c r="AB389" i="5"/>
  <c r="AH389" i="5" s="1"/>
  <c r="AL389" i="5" s="1"/>
  <c r="AA391" i="5"/>
  <c r="AG391" i="5" s="1"/>
  <c r="AK391" i="5" s="1"/>
  <c r="AA389" i="5"/>
  <c r="AG389" i="5" s="1"/>
  <c r="AK389" i="5" s="1"/>
  <c r="AA8" i="5"/>
  <c r="AD54" i="5"/>
  <c r="AB216" i="5"/>
  <c r="AA377" i="5"/>
  <c r="AA226" i="5"/>
  <c r="AB8" i="5"/>
  <c r="AD150" i="5"/>
  <c r="AA58" i="5"/>
  <c r="AD78" i="5"/>
  <c r="AB298" i="5"/>
  <c r="AH298" i="5" s="1"/>
  <c r="AL298" i="5" s="1"/>
  <c r="AA374" i="5"/>
  <c r="AD374" i="5"/>
  <c r="AB151" i="5"/>
  <c r="AA187" i="5"/>
  <c r="AA24" i="5"/>
  <c r="AD113" i="5"/>
  <c r="AB337" i="5"/>
  <c r="AH337" i="5" s="1"/>
  <c r="AL337" i="5" s="1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J290" i="5" s="1"/>
  <c r="AN290" i="5" s="1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G337" i="5" s="1"/>
  <c r="AK337" i="5" s="1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G290" i="5" s="1"/>
  <c r="AK290" i="5" s="1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T310" i="5"/>
  <c r="AA124" i="5"/>
  <c r="AB149" i="5"/>
  <c r="AA372" i="5"/>
  <c r="AD372" i="5"/>
  <c r="AD358" i="5"/>
  <c r="AD158" i="5"/>
  <c r="AA158" i="5"/>
  <c r="Z327" i="5"/>
  <c r="AA248" i="5"/>
  <c r="AA306" i="5"/>
  <c r="AG306" i="5" s="1"/>
  <c r="AK306" i="5" s="1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G298" i="5" s="1"/>
  <c r="AK298" i="5" s="1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J270" i="5" s="1"/>
  <c r="AN270" i="5" s="1"/>
  <c r="AD318" i="5"/>
  <c r="AJ318" i="5" s="1"/>
  <c r="AN318" i="5" s="1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A46" i="5"/>
  <c r="AD185" i="5"/>
  <c r="AB206" i="5"/>
  <c r="AA112" i="5"/>
  <c r="AD219" i="5"/>
  <c r="AA227" i="5"/>
  <c r="AD378" i="5"/>
  <c r="AA388" i="5"/>
  <c r="AA45" i="5"/>
  <c r="AD364" i="5"/>
  <c r="AD286" i="5"/>
  <c r="AJ286" i="5" s="1"/>
  <c r="AN286" i="5" s="1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J119" i="5" s="1"/>
  <c r="AN119" i="5" s="1"/>
  <c r="AB57" i="5"/>
  <c r="AA77" i="5"/>
  <c r="AD147" i="5"/>
  <c r="AB211" i="5"/>
  <c r="AD243" i="5"/>
  <c r="AB251" i="5"/>
  <c r="AA259" i="5"/>
  <c r="AB286" i="5"/>
  <c r="AH286" i="5" s="1"/>
  <c r="AL286" i="5" s="1"/>
  <c r="AB347" i="5"/>
  <c r="AH347" i="5" s="1"/>
  <c r="AL347" i="5" s="1"/>
  <c r="AA362" i="5"/>
  <c r="AB386" i="5"/>
  <c r="AD237" i="5"/>
  <c r="AB259" i="5"/>
  <c r="AA270" i="5"/>
  <c r="AG270" i="5" s="1"/>
  <c r="AK270" i="5" s="1"/>
  <c r="AA327" i="5"/>
  <c r="AG327" i="5" s="1"/>
  <c r="AK327" i="5" s="1"/>
  <c r="AB362" i="5"/>
  <c r="AD386" i="5"/>
  <c r="AA185" i="5"/>
  <c r="AD77" i="5"/>
  <c r="AB158" i="5"/>
  <c r="AA219" i="5"/>
  <c r="AD259" i="5"/>
  <c r="AB270" i="5"/>
  <c r="AH270" i="5" s="1"/>
  <c r="AL270" i="5" s="1"/>
  <c r="AB327" i="5"/>
  <c r="AH327" i="5" s="1"/>
  <c r="AL327" i="5" s="1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H266" i="5" s="1"/>
  <c r="AL266" i="5" s="1"/>
  <c r="AB306" i="5"/>
  <c r="AH306" i="5" s="1"/>
  <c r="AL306" i="5" s="1"/>
  <c r="AB318" i="5"/>
  <c r="AH318" i="5" s="1"/>
  <c r="AL318" i="5" s="1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G310" i="5" s="1"/>
  <c r="AK310" i="5" s="1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H310" i="5" s="1"/>
  <c r="AL310" i="5" s="1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J310" i="5" s="1"/>
  <c r="AN310" i="5" s="1"/>
  <c r="AD360" i="5"/>
  <c r="AD368" i="5"/>
  <c r="AD376" i="5"/>
  <c r="AD384" i="5"/>
  <c r="AD395" i="5"/>
  <c r="AD401" i="5"/>
  <c r="AD402" i="5"/>
  <c r="R30" i="5"/>
  <c r="P367" i="5"/>
  <c r="R367" i="5"/>
  <c r="V367" i="5"/>
  <c r="AG367" i="5" s="1"/>
  <c r="AK367" i="5" s="1"/>
  <c r="W367" i="5"/>
  <c r="Y367" i="5"/>
  <c r="AJ367" i="5" s="1"/>
  <c r="AN367" i="5" s="1"/>
  <c r="P368" i="5"/>
  <c r="R368" i="5"/>
  <c r="V368" i="5"/>
  <c r="AG368" i="5" s="1"/>
  <c r="AK368" i="5" s="1"/>
  <c r="W368" i="5"/>
  <c r="Y368" i="5"/>
  <c r="AJ368" i="5" s="1"/>
  <c r="AN368" i="5" s="1"/>
  <c r="P369" i="5"/>
  <c r="R369" i="5"/>
  <c r="V369" i="5"/>
  <c r="W369" i="5"/>
  <c r="Y369" i="5"/>
  <c r="P370" i="5"/>
  <c r="R370" i="5"/>
  <c r="V370" i="5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AH372" i="5" s="1"/>
  <c r="AL372" i="5" s="1"/>
  <c r="Y372" i="5"/>
  <c r="AJ372" i="5" s="1"/>
  <c r="AN372" i="5" s="1"/>
  <c r="P373" i="5"/>
  <c r="R373" i="5"/>
  <c r="V373" i="5"/>
  <c r="W373" i="5"/>
  <c r="Y373" i="5"/>
  <c r="AJ373" i="5" s="1"/>
  <c r="AN373" i="5" s="1"/>
  <c r="P374" i="5"/>
  <c r="R374" i="5"/>
  <c r="V374" i="5"/>
  <c r="W374" i="5"/>
  <c r="AH374" i="5" s="1"/>
  <c r="AL374" i="5" s="1"/>
  <c r="Y374" i="5"/>
  <c r="P375" i="5"/>
  <c r="R375" i="5"/>
  <c r="V375" i="5"/>
  <c r="W375" i="5"/>
  <c r="AH375" i="5" s="1"/>
  <c r="AL375" i="5" s="1"/>
  <c r="Y375" i="5"/>
  <c r="P376" i="5"/>
  <c r="R376" i="5"/>
  <c r="V376" i="5"/>
  <c r="W376" i="5"/>
  <c r="Y376" i="5"/>
  <c r="P377" i="5"/>
  <c r="R377" i="5"/>
  <c r="V377" i="5"/>
  <c r="AG377" i="5" s="1"/>
  <c r="AK377" i="5" s="1"/>
  <c r="W377" i="5"/>
  <c r="Y377" i="5"/>
  <c r="P378" i="5"/>
  <c r="R378" i="5"/>
  <c r="V378" i="5"/>
  <c r="W378" i="5"/>
  <c r="AH378" i="5" s="1"/>
  <c r="AL378" i="5" s="1"/>
  <c r="Y378" i="5"/>
  <c r="AJ378" i="5" s="1"/>
  <c r="AN378" i="5" s="1"/>
  <c r="P379" i="5"/>
  <c r="R379" i="5"/>
  <c r="V379" i="5"/>
  <c r="AG379" i="5" s="1"/>
  <c r="AK379" i="5" s="1"/>
  <c r="W379" i="5"/>
  <c r="AH379" i="5" s="1"/>
  <c r="AL379" i="5" s="1"/>
  <c r="Y379" i="5"/>
  <c r="P380" i="5"/>
  <c r="R380" i="5"/>
  <c r="V380" i="5"/>
  <c r="W380" i="5"/>
  <c r="Y380" i="5"/>
  <c r="P381" i="5"/>
  <c r="R381" i="5"/>
  <c r="V381" i="5"/>
  <c r="W381" i="5"/>
  <c r="Y381" i="5"/>
  <c r="AJ381" i="5" s="1"/>
  <c r="AN381" i="5" s="1"/>
  <c r="P382" i="5"/>
  <c r="R382" i="5"/>
  <c r="V382" i="5"/>
  <c r="W382" i="5"/>
  <c r="AH382" i="5" s="1"/>
  <c r="AL382" i="5" s="1"/>
  <c r="Y382" i="5"/>
  <c r="AJ382" i="5" s="1"/>
  <c r="AN382" i="5" s="1"/>
  <c r="P383" i="5"/>
  <c r="R383" i="5"/>
  <c r="V383" i="5"/>
  <c r="AG383" i="5" s="1"/>
  <c r="AK383" i="5" s="1"/>
  <c r="W383" i="5"/>
  <c r="AH383" i="5" s="1"/>
  <c r="AL383" i="5" s="1"/>
  <c r="Y383" i="5"/>
  <c r="AJ383" i="5" s="1"/>
  <c r="AN383" i="5" s="1"/>
  <c r="P384" i="5"/>
  <c r="R384" i="5"/>
  <c r="V384" i="5"/>
  <c r="AG384" i="5" s="1"/>
  <c r="AK384" i="5" s="1"/>
  <c r="W384" i="5"/>
  <c r="Y384" i="5"/>
  <c r="P385" i="5"/>
  <c r="R385" i="5"/>
  <c r="V385" i="5"/>
  <c r="W385" i="5"/>
  <c r="Y385" i="5"/>
  <c r="AJ385" i="5" s="1"/>
  <c r="AN385" i="5" s="1"/>
  <c r="P386" i="5"/>
  <c r="R386" i="5"/>
  <c r="V386" i="5"/>
  <c r="AG386" i="5" s="1"/>
  <c r="AK386" i="5" s="1"/>
  <c r="W386" i="5"/>
  <c r="Y386" i="5"/>
  <c r="AJ386" i="5" s="1"/>
  <c r="AN386" i="5" s="1"/>
  <c r="P387" i="5"/>
  <c r="R387" i="5"/>
  <c r="V387" i="5"/>
  <c r="AG387" i="5" s="1"/>
  <c r="AK387" i="5" s="1"/>
  <c r="W387" i="5"/>
  <c r="Y387" i="5"/>
  <c r="P388" i="5"/>
  <c r="R388" i="5"/>
  <c r="V388" i="5"/>
  <c r="AG388" i="5" s="1"/>
  <c r="AK388" i="5" s="1"/>
  <c r="W388" i="5"/>
  <c r="AH388" i="5" s="1"/>
  <c r="AL388" i="5" s="1"/>
  <c r="Y388" i="5"/>
  <c r="P392" i="5"/>
  <c r="R392" i="5"/>
  <c r="V392" i="5"/>
  <c r="AG392" i="5" s="1"/>
  <c r="AK392" i="5" s="1"/>
  <c r="W392" i="5"/>
  <c r="AH392" i="5" s="1"/>
  <c r="AL392" i="5" s="1"/>
  <c r="Y392" i="5"/>
  <c r="AJ392" i="5" s="1"/>
  <c r="AN392" i="5" s="1"/>
  <c r="P393" i="5"/>
  <c r="R393" i="5"/>
  <c r="V393" i="5"/>
  <c r="AG393" i="5" s="1"/>
  <c r="AK393" i="5" s="1"/>
  <c r="W393" i="5"/>
  <c r="Y393" i="5"/>
  <c r="AJ393" i="5" s="1"/>
  <c r="AN393" i="5" s="1"/>
  <c r="V366" i="5"/>
  <c r="W366" i="5"/>
  <c r="AH366" i="5" s="1"/>
  <c r="AL366" i="5" s="1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G366" i="5" l="1"/>
  <c r="AK366" i="5" s="1"/>
  <c r="AJ387" i="5"/>
  <c r="AN387" i="5" s="1"/>
  <c r="AJ371" i="5"/>
  <c r="AN371" i="5" s="1"/>
  <c r="AH381" i="5"/>
  <c r="AL381" i="5" s="1"/>
  <c r="AJ388" i="5"/>
  <c r="AN388" i="5" s="1"/>
  <c r="AG374" i="5"/>
  <c r="AK374" i="5" s="1"/>
  <c r="AG381" i="5"/>
  <c r="AK381" i="5" s="1"/>
  <c r="AG373" i="5"/>
  <c r="AK373" i="5" s="1"/>
  <c r="AG385" i="5"/>
  <c r="AK385" i="5" s="1"/>
  <c r="AJ379" i="5"/>
  <c r="AN379" i="5" s="1"/>
  <c r="AJ375" i="5"/>
  <c r="AN375" i="5" s="1"/>
  <c r="AG369" i="5"/>
  <c r="AK369" i="5" s="1"/>
  <c r="AH377" i="5"/>
  <c r="AL377" i="5" s="1"/>
  <c r="AJ376" i="5"/>
  <c r="AN376" i="5" s="1"/>
  <c r="AH380" i="5"/>
  <c r="AL380" i="5" s="1"/>
  <c r="AG380" i="5"/>
  <c r="AK380" i="5" s="1"/>
  <c r="AG376" i="5"/>
  <c r="AK376" i="5" s="1"/>
  <c r="AJ374" i="5"/>
  <c r="AN374" i="5" s="1"/>
  <c r="AG372" i="5"/>
  <c r="AK372" i="5" s="1"/>
  <c r="AH371" i="5"/>
  <c r="AL371" i="5" s="1"/>
  <c r="AJ366" i="5"/>
  <c r="AN366" i="5" s="1"/>
  <c r="AH393" i="5"/>
  <c r="AL393" i="5" s="1"/>
  <c r="AJ377" i="5"/>
  <c r="AN377" i="5" s="1"/>
  <c r="AG375" i="5"/>
  <c r="AK375" i="5" s="1"/>
  <c r="AG371" i="5"/>
  <c r="AK371" i="5" s="1"/>
  <c r="AJ369" i="5"/>
  <c r="AN369" i="5" s="1"/>
  <c r="AH387" i="5"/>
  <c r="AL387" i="5" s="1"/>
  <c r="AH385" i="5"/>
  <c r="AL385" i="5" s="1"/>
  <c r="AJ384" i="5"/>
  <c r="AN384" i="5" s="1"/>
  <c r="AG382" i="5"/>
  <c r="AK382" i="5" s="1"/>
  <c r="AJ380" i="5"/>
  <c r="AN380" i="5" s="1"/>
  <c r="AG378" i="5"/>
  <c r="AK378" i="5" s="1"/>
  <c r="AH373" i="5"/>
  <c r="AL373" i="5" s="1"/>
  <c r="AG370" i="5"/>
  <c r="AK370" i="5" s="1"/>
  <c r="AH369" i="5"/>
  <c r="AL369" i="5" s="1"/>
  <c r="AH384" i="5"/>
  <c r="AL384" i="5" s="1"/>
  <c r="AH376" i="5"/>
  <c r="AL376" i="5" s="1"/>
  <c r="AH368" i="5"/>
  <c r="AL368" i="5" s="1"/>
  <c r="AH367" i="5"/>
  <c r="AL367" i="5" s="1"/>
  <c r="AH386" i="5"/>
  <c r="AL386" i="5" s="1"/>
  <c r="AH370" i="5"/>
  <c r="AL370" i="5" s="1"/>
  <c r="Z390" i="5"/>
  <c r="AE298" i="5"/>
  <c r="AE266" i="5"/>
  <c r="AE318" i="5"/>
  <c r="U374" i="5"/>
  <c r="T381" i="5"/>
  <c r="Z381" i="5" s="1"/>
  <c r="U369" i="5"/>
  <c r="Z347" i="5"/>
  <c r="T380" i="5"/>
  <c r="AE310" i="5"/>
  <c r="Z278" i="5"/>
  <c r="Z310" i="5"/>
  <c r="S376" i="5"/>
  <c r="T375" i="5"/>
  <c r="AE375" i="5" s="1"/>
  <c r="AE337" i="5"/>
  <c r="Z337" i="5"/>
  <c r="Z28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U367" i="5"/>
  <c r="T383" i="5"/>
  <c r="Z383" i="5" s="1"/>
  <c r="S368" i="5"/>
  <c r="T367" i="5"/>
  <c r="Z367" i="5" s="1"/>
  <c r="U366" i="5"/>
  <c r="T366" i="5"/>
  <c r="Z366" i="5" s="1"/>
  <c r="AE381" i="5" l="1"/>
  <c r="AE373" i="5"/>
  <c r="AE376" i="5"/>
  <c r="AE377" i="5"/>
  <c r="AE379" i="5"/>
  <c r="Z375" i="5"/>
  <c r="AE382" i="5"/>
  <c r="AE393" i="5"/>
  <c r="Z373" i="5"/>
  <c r="AE367" i="5"/>
  <c r="AE378" i="5"/>
  <c r="Z380" i="5"/>
  <c r="AE380" i="5"/>
  <c r="AE374" i="5"/>
  <c r="Z386" i="5"/>
  <c r="AE386" i="5"/>
  <c r="AE385" i="5"/>
  <c r="AE366" i="5"/>
  <c r="AE371" i="5"/>
  <c r="AE387" i="5"/>
  <c r="AE392" i="5"/>
  <c r="AE372" i="5"/>
  <c r="Z368" i="5"/>
  <c r="AE368" i="5"/>
  <c r="AE383" i="5"/>
  <c r="AE384" i="5"/>
  <c r="Z370" i="5"/>
  <c r="AE370" i="5"/>
  <c r="AE369" i="5"/>
  <c r="AE388" i="5"/>
  <c r="P358" i="5"/>
  <c r="R358" i="5"/>
  <c r="V358" i="5"/>
  <c r="AG358" i="5" s="1"/>
  <c r="AK358" i="5" s="1"/>
  <c r="W358" i="5"/>
  <c r="AH358" i="5" s="1"/>
  <c r="AL358" i="5" s="1"/>
  <c r="Y358" i="5"/>
  <c r="AJ358" i="5" s="1"/>
  <c r="AN358" i="5" s="1"/>
  <c r="P359" i="5"/>
  <c r="R359" i="5"/>
  <c r="V359" i="5"/>
  <c r="AG359" i="5" s="1"/>
  <c r="AK359" i="5" s="1"/>
  <c r="W359" i="5"/>
  <c r="AH359" i="5" s="1"/>
  <c r="AL359" i="5" s="1"/>
  <c r="Y359" i="5"/>
  <c r="AJ359" i="5" s="1"/>
  <c r="AN359" i="5" s="1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A359" i="5"/>
  <c r="A360" i="5"/>
  <c r="A361" i="5"/>
  <c r="A362" i="5"/>
  <c r="A358" i="5"/>
  <c r="A363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AH395" i="5" s="1"/>
  <c r="AL395" i="5" s="1"/>
  <c r="Y395" i="5"/>
  <c r="AJ395" i="5" s="1"/>
  <c r="AN395" i="5" s="1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64" i="5"/>
  <c r="AG364" i="5" s="1"/>
  <c r="AK364" i="5" s="1"/>
  <c r="W364" i="5"/>
  <c r="AH364" i="5" s="1"/>
  <c r="AL364" i="5" s="1"/>
  <c r="Y364" i="5"/>
  <c r="AJ364" i="5" s="1"/>
  <c r="AN364" i="5" s="1"/>
  <c r="P364" i="5"/>
  <c r="R364" i="5"/>
  <c r="V363" i="5"/>
  <c r="AG363" i="5" s="1"/>
  <c r="AK363" i="5" s="1"/>
  <c r="W363" i="5"/>
  <c r="AH363" i="5" s="1"/>
  <c r="AL363" i="5" s="1"/>
  <c r="Y363" i="5"/>
  <c r="AJ363" i="5" s="1"/>
  <c r="AN363" i="5" s="1"/>
  <c r="P363" i="5"/>
  <c r="R363" i="5"/>
  <c r="V357" i="5"/>
  <c r="AG357" i="5" s="1"/>
  <c r="AK357" i="5" s="1"/>
  <c r="W357" i="5"/>
  <c r="AH357" i="5" s="1"/>
  <c r="AL357" i="5" s="1"/>
  <c r="Y357" i="5"/>
  <c r="AJ357" i="5" s="1"/>
  <c r="AN357" i="5" s="1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R222" i="5"/>
  <c r="V222" i="5"/>
  <c r="AG222" i="5" s="1"/>
  <c r="AK222" i="5" s="1"/>
  <c r="W222" i="5"/>
  <c r="AH222" i="5" s="1"/>
  <c r="AL222" i="5" s="1"/>
  <c r="Y222" i="5"/>
  <c r="AJ222" i="5" s="1"/>
  <c r="AN222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Y220" i="5"/>
  <c r="AJ220" i="5" s="1"/>
  <c r="AN220" i="5" s="1"/>
  <c r="W220" i="5"/>
  <c r="AH220" i="5" s="1"/>
  <c r="AL220" i="5" s="1"/>
  <c r="V220" i="5"/>
  <c r="AG220" i="5" s="1"/>
  <c r="AK220" i="5" s="1"/>
  <c r="R220" i="5"/>
  <c r="R211" i="5"/>
  <c r="V211" i="5"/>
  <c r="AG211" i="5" s="1"/>
  <c r="AK211" i="5" s="1"/>
  <c r="W211" i="5"/>
  <c r="AH211" i="5" s="1"/>
  <c r="AL211" i="5" s="1"/>
  <c r="Y211" i="5"/>
  <c r="AJ211" i="5" s="1"/>
  <c r="AN211" i="5" s="1"/>
  <c r="R212" i="5"/>
  <c r="V212" i="5"/>
  <c r="AG212" i="5" s="1"/>
  <c r="AK212" i="5" s="1"/>
  <c r="W212" i="5"/>
  <c r="AH212" i="5" s="1"/>
  <c r="AL212" i="5" s="1"/>
  <c r="Y212" i="5"/>
  <c r="AJ212" i="5" s="1"/>
  <c r="AN212" i="5" s="1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V210" i="5"/>
  <c r="AG210" i="5" s="1"/>
  <c r="AK210" i="5" s="1"/>
  <c r="W210" i="5"/>
  <c r="AH210" i="5" s="1"/>
  <c r="AL210" i="5" s="1"/>
  <c r="Y210" i="5"/>
  <c r="AJ210" i="5" s="1"/>
  <c r="AN210" i="5" s="1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AG398" i="5" s="1"/>
  <c r="AK398" i="5" s="1"/>
  <c r="W398" i="5"/>
  <c r="AH398" i="5" s="1"/>
  <c r="AL398" i="5" s="1"/>
  <c r="Y398" i="5"/>
  <c r="AJ398" i="5" s="1"/>
  <c r="AN398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96" i="5"/>
  <c r="AG396" i="5" s="1"/>
  <c r="AK396" i="5" s="1"/>
  <c r="W396" i="5"/>
  <c r="AH396" i="5" s="1"/>
  <c r="AL396" i="5" s="1"/>
  <c r="Y396" i="5"/>
  <c r="AJ396" i="5" s="1"/>
  <c r="AN396" i="5" s="1"/>
  <c r="R45" i="5"/>
  <c r="R396" i="5"/>
  <c r="P396" i="5"/>
  <c r="AE365" i="5" l="1"/>
  <c r="AE362" i="5"/>
  <c r="AE360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T212" i="5"/>
  <c r="Z212" i="5" s="1"/>
  <c r="T228" i="5"/>
  <c r="Z228" i="5" s="1"/>
  <c r="U222" i="5"/>
  <c r="AE363" i="5"/>
  <c r="S397" i="5"/>
  <c r="U215" i="5"/>
  <c r="T219" i="5"/>
  <c r="U231" i="5"/>
  <c r="T225" i="5"/>
  <c r="Z225" i="5" s="1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T396" i="5"/>
  <c r="Z396" i="5" s="1"/>
  <c r="U217" i="5"/>
  <c r="T214" i="5"/>
  <c r="U211" i="5"/>
  <c r="U218" i="5"/>
  <c r="T233" i="5"/>
  <c r="Z233" i="5" s="1"/>
  <c r="U230" i="5"/>
  <c r="U227" i="5"/>
  <c r="U224" i="5"/>
  <c r="T221" i="5"/>
  <c r="Z221" i="5" s="1"/>
  <c r="AE395" i="5"/>
  <c r="T255" i="5"/>
  <c r="Z255" i="5" s="1"/>
  <c r="U246" i="5"/>
  <c r="T240" i="5"/>
  <c r="Z240" i="5" s="1"/>
  <c r="T216" i="5"/>
  <c r="U235" i="5"/>
  <c r="U232" i="5"/>
  <c r="T229" i="5"/>
  <c r="Z229" i="5" s="1"/>
  <c r="U223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2" i="5"/>
  <c r="V202" i="5"/>
  <c r="AG202" i="5" s="1"/>
  <c r="AK202" i="5" s="1"/>
  <c r="W202" i="5"/>
  <c r="AH202" i="5" s="1"/>
  <c r="AL202" i="5" s="1"/>
  <c r="Y202" i="5"/>
  <c r="AJ202" i="5" s="1"/>
  <c r="AN202" i="5" s="1"/>
  <c r="R203" i="5"/>
  <c r="V203" i="5"/>
  <c r="AG203" i="5" s="1"/>
  <c r="AK203" i="5" s="1"/>
  <c r="W203" i="5"/>
  <c r="AH203" i="5" s="1"/>
  <c r="AL203" i="5" s="1"/>
  <c r="Y203" i="5"/>
  <c r="AJ203" i="5" s="1"/>
  <c r="AN203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V143" i="5"/>
  <c r="AG143" i="5" s="1"/>
  <c r="AK143" i="5" s="1"/>
  <c r="W143" i="5"/>
  <c r="AH143" i="5" s="1"/>
  <c r="AL143" i="5" s="1"/>
  <c r="Y143" i="5"/>
  <c r="AJ143" i="5" s="1"/>
  <c r="AN143" i="5" s="1"/>
  <c r="R144" i="5"/>
  <c r="V144" i="5"/>
  <c r="AG144" i="5" s="1"/>
  <c r="AK144" i="5" s="1"/>
  <c r="W144" i="5"/>
  <c r="AH144" i="5" s="1"/>
  <c r="AL144" i="5" s="1"/>
  <c r="Y144" i="5"/>
  <c r="AJ144" i="5" s="1"/>
  <c r="AN144" i="5" s="1"/>
  <c r="V148" i="5"/>
  <c r="AG148" i="5" s="1"/>
  <c r="AK148" i="5" s="1"/>
  <c r="W148" i="5"/>
  <c r="AH148" i="5" s="1"/>
  <c r="AL148" i="5" s="1"/>
  <c r="Y148" i="5"/>
  <c r="AJ148" i="5" s="1"/>
  <c r="AN148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R147" i="5"/>
  <c r="V147" i="5"/>
  <c r="AG147" i="5" s="1"/>
  <c r="AK147" i="5" s="1"/>
  <c r="W147" i="5"/>
  <c r="AH147" i="5" s="1"/>
  <c r="AL147" i="5" s="1"/>
  <c r="Y147" i="5"/>
  <c r="AJ147" i="5" s="1"/>
  <c r="AN147" i="5" s="1"/>
  <c r="V149" i="5"/>
  <c r="AG149" i="5" s="1"/>
  <c r="AK149" i="5" s="1"/>
  <c r="W149" i="5"/>
  <c r="AH149" i="5" s="1"/>
  <c r="AL149" i="5" s="1"/>
  <c r="Y149" i="5"/>
  <c r="AJ149" i="5" s="1"/>
  <c r="AN149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3" i="5"/>
  <c r="V123" i="5"/>
  <c r="AG123" i="5" s="1"/>
  <c r="AK123" i="5" s="1"/>
  <c r="W123" i="5"/>
  <c r="AH123" i="5" s="1"/>
  <c r="AL123" i="5" s="1"/>
  <c r="Y123" i="5"/>
  <c r="AJ123" i="5" s="1"/>
  <c r="AN123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V182" i="5"/>
  <c r="AG182" i="5" s="1"/>
  <c r="AK182" i="5" s="1"/>
  <c r="W182" i="5"/>
  <c r="AH182" i="5" s="1"/>
  <c r="AL182" i="5" s="1"/>
  <c r="Y182" i="5"/>
  <c r="AJ182" i="5" s="1"/>
  <c r="AN182" i="5" s="1"/>
  <c r="V183" i="5"/>
  <c r="AG183" i="5" s="1"/>
  <c r="AK183" i="5" s="1"/>
  <c r="W183" i="5"/>
  <c r="AH183" i="5" s="1"/>
  <c r="AL183" i="5" s="1"/>
  <c r="Y183" i="5"/>
  <c r="AJ183" i="5" s="1"/>
  <c r="AN183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7" i="5"/>
  <c r="AG187" i="5" s="1"/>
  <c r="AK187" i="5" s="1"/>
  <c r="W187" i="5"/>
  <c r="AH187" i="5" s="1"/>
  <c r="AL187" i="5" s="1"/>
  <c r="Y187" i="5"/>
  <c r="AJ187" i="5" s="1"/>
  <c r="AN187" i="5" s="1"/>
  <c r="V190" i="5"/>
  <c r="AG190" i="5" s="1"/>
  <c r="AK190" i="5" s="1"/>
  <c r="W190" i="5"/>
  <c r="AH190" i="5" s="1"/>
  <c r="AL190" i="5" s="1"/>
  <c r="Y190" i="5"/>
  <c r="AJ190" i="5" s="1"/>
  <c r="AN190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50" i="5"/>
  <c r="V150" i="5"/>
  <c r="AG150" i="5" s="1"/>
  <c r="AK150" i="5" s="1"/>
  <c r="W150" i="5"/>
  <c r="AH150" i="5" s="1"/>
  <c r="AL150" i="5" s="1"/>
  <c r="Y150" i="5"/>
  <c r="AJ150" i="5" s="1"/>
  <c r="AN150" i="5" s="1"/>
  <c r="R151" i="5"/>
  <c r="V151" i="5"/>
  <c r="AG151" i="5" s="1"/>
  <c r="AK151" i="5" s="1"/>
  <c r="W151" i="5"/>
  <c r="AH151" i="5" s="1"/>
  <c r="AL151" i="5" s="1"/>
  <c r="Y151" i="5"/>
  <c r="AJ151" i="5" s="1"/>
  <c r="AN151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3" i="5"/>
  <c r="V163" i="5"/>
  <c r="AG163" i="5" s="1"/>
  <c r="AK163" i="5" s="1"/>
  <c r="W163" i="5"/>
  <c r="AH163" i="5" s="1"/>
  <c r="AL163" i="5" s="1"/>
  <c r="Y163" i="5"/>
  <c r="AJ163" i="5" s="1"/>
  <c r="AN163" i="5" s="1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Y159" i="5"/>
  <c r="AJ159" i="5" s="1"/>
  <c r="AN159" i="5" s="1"/>
  <c r="W159" i="5"/>
  <c r="AH159" i="5" s="1"/>
  <c r="AL159" i="5" s="1"/>
  <c r="V159" i="5"/>
  <c r="AG159" i="5" s="1"/>
  <c r="AK159" i="5" s="1"/>
  <c r="R159" i="5"/>
  <c r="Y158" i="5"/>
  <c r="AJ158" i="5" s="1"/>
  <c r="AN158" i="5" s="1"/>
  <c r="W158" i="5"/>
  <c r="AH158" i="5" s="1"/>
  <c r="AL158" i="5" s="1"/>
  <c r="V158" i="5"/>
  <c r="AG158" i="5" s="1"/>
  <c r="AK158" i="5" s="1"/>
  <c r="R158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19" i="5" l="1"/>
  <c r="AE219" i="5"/>
  <c r="AE403" i="5"/>
  <c r="AE236" i="5"/>
  <c r="AE223" i="5"/>
  <c r="AE243" i="5"/>
  <c r="AE234" i="5"/>
  <c r="AE213" i="5"/>
  <c r="AE218" i="5"/>
  <c r="AE244" i="5"/>
  <c r="AE211" i="5"/>
  <c r="Z214" i="5"/>
  <c r="AE214" i="5"/>
  <c r="Z216" i="5"/>
  <c r="AE247" i="5"/>
  <c r="AE258" i="5"/>
  <c r="AE263" i="5"/>
  <c r="AE400" i="5"/>
  <c r="AE242" i="5"/>
  <c r="Z236" i="5"/>
  <c r="AE401" i="5"/>
  <c r="AE398" i="5"/>
  <c r="AE259" i="5"/>
  <c r="AE216" i="5"/>
  <c r="AE238" i="5"/>
  <c r="AE227" i="5"/>
  <c r="AE262" i="5"/>
  <c r="AE45" i="5"/>
  <c r="AE251" i="5"/>
  <c r="AE226" i="5"/>
  <c r="AE261" i="5"/>
  <c r="Z260" i="5"/>
  <c r="AE230" i="5"/>
  <c r="AE254" i="5"/>
  <c r="AE229" i="5"/>
  <c r="AE396" i="5"/>
  <c r="AE250" i="5"/>
  <c r="AE264" i="5"/>
  <c r="AE255" i="5"/>
  <c r="AE239" i="5"/>
  <c r="AE210" i="5"/>
  <c r="T18" i="5"/>
  <c r="U126" i="5"/>
  <c r="AE237" i="5"/>
  <c r="AE220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2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U27" i="5"/>
  <c r="U35" i="5"/>
  <c r="T121" i="5"/>
  <c r="Z121" i="5" s="1"/>
  <c r="T26" i="5"/>
  <c r="AE26" i="5" s="1"/>
  <c r="U117" i="5"/>
  <c r="T150" i="5"/>
  <c r="Z150" i="5" s="1"/>
  <c r="U125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U11" i="5"/>
  <c r="T79" i="5"/>
  <c r="AE79" i="5" s="1"/>
  <c r="U81" i="5"/>
  <c r="T120" i="5"/>
  <c r="Z120" i="5" s="1"/>
  <c r="U59" i="5"/>
  <c r="Z252" i="5"/>
  <c r="AE240" i="5"/>
  <c r="AE241" i="5"/>
  <c r="AE402" i="5"/>
  <c r="T21" i="5"/>
  <c r="AE21" i="5" s="1"/>
  <c r="T190" i="5"/>
  <c r="Z190" i="5" s="1"/>
  <c r="T124" i="5"/>
  <c r="AE124" i="5" s="1"/>
  <c r="T111" i="5"/>
  <c r="U17" i="5"/>
  <c r="T28" i="5"/>
  <c r="U25" i="5"/>
  <c r="T114" i="5"/>
  <c r="Z114" i="5" s="1"/>
  <c r="T116" i="5"/>
  <c r="Z116" i="5" s="1"/>
  <c r="U22" i="5"/>
  <c r="T152" i="5"/>
  <c r="Z152" i="5" s="1"/>
  <c r="T16" i="5"/>
  <c r="T104" i="5"/>
  <c r="AE104" i="5" s="1"/>
  <c r="U185" i="5"/>
  <c r="T182" i="5"/>
  <c r="Z182" i="5" s="1"/>
  <c r="AE232" i="5"/>
  <c r="AE249" i="5"/>
  <c r="T24" i="5"/>
  <c r="AE24" i="5" s="1"/>
  <c r="T151" i="5"/>
  <c r="T23" i="5"/>
  <c r="Z23" i="5" s="1"/>
  <c r="T183" i="5"/>
  <c r="T7" i="5"/>
  <c r="Z7" i="5" s="1"/>
  <c r="U160" i="5"/>
  <c r="U146" i="5"/>
  <c r="T143" i="5"/>
  <c r="Z143" i="5" s="1"/>
  <c r="T207" i="5"/>
  <c r="AE207" i="5" s="1"/>
  <c r="T203" i="5"/>
  <c r="Z203" i="5" s="1"/>
  <c r="AE224" i="5"/>
  <c r="AE256" i="5"/>
  <c r="AE225" i="5"/>
  <c r="AE397" i="5"/>
  <c r="AE228" i="5"/>
  <c r="AE248" i="5"/>
  <c r="U118" i="5"/>
  <c r="T6" i="5"/>
  <c r="Z6" i="5" s="1"/>
  <c r="U127" i="5"/>
  <c r="T122" i="5"/>
  <c r="Z401" i="5"/>
  <c r="AE246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U163" i="5"/>
  <c r="U158" i="5"/>
  <c r="T161" i="5"/>
  <c r="Z161" i="5" s="1"/>
  <c r="T149" i="5"/>
  <c r="AE149" i="5" s="1"/>
  <c r="T148" i="5"/>
  <c r="T205" i="5"/>
  <c r="Z205" i="5" s="1"/>
  <c r="T206" i="5"/>
  <c r="Z206" i="5" s="1"/>
  <c r="U202" i="5"/>
  <c r="AE23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0" i="5"/>
  <c r="AE16" i="5"/>
  <c r="AE116" i="5"/>
  <c r="Z18" i="5"/>
  <c r="Z207" i="5"/>
  <c r="Z28" i="5"/>
  <c r="Z48" i="5"/>
  <c r="AE28" i="5"/>
  <c r="AE187" i="5"/>
  <c r="AE47" i="5"/>
  <c r="AE154" i="5"/>
  <c r="AE81" i="5"/>
  <c r="AE80" i="5"/>
  <c r="AE152" i="5"/>
  <c r="AE161" i="5"/>
  <c r="Z183" i="5"/>
  <c r="Z112" i="5"/>
  <c r="AE206" i="5"/>
  <c r="AE183" i="5"/>
  <c r="AE114" i="5"/>
  <c r="AE150" i="5"/>
  <c r="AE202" i="5"/>
  <c r="AE6" i="5"/>
  <c r="AE18" i="5"/>
  <c r="AE84" i="5"/>
  <c r="AE5" i="5"/>
  <c r="AE4" i="5"/>
  <c r="AE115" i="5"/>
  <c r="Z26" i="5"/>
  <c r="Z56" i="5"/>
  <c r="AE205" i="5"/>
  <c r="AE105" i="5"/>
  <c r="AE147" i="5"/>
  <c r="AE9" i="5"/>
  <c r="AE27" i="5"/>
  <c r="AE118" i="5"/>
  <c r="AE83" i="5"/>
  <c r="AE78" i="5"/>
  <c r="Z79" i="5"/>
  <c r="AE57" i="5"/>
  <c r="AE203" i="5"/>
  <c r="AE182" i="5"/>
  <c r="Z24" i="5"/>
  <c r="Z151" i="5"/>
  <c r="Z10" i="5"/>
  <c r="Z148" i="5"/>
  <c r="AE55" i="5"/>
  <c r="Z21" i="5"/>
  <c r="AE148" i="5"/>
  <c r="AE23" i="5"/>
  <c r="AE111" i="5"/>
  <c r="Z104" i="5"/>
  <c r="Z111" i="5"/>
  <c r="Z16" i="5"/>
  <c r="Z165" i="5"/>
  <c r="AE143" i="5"/>
  <c r="AE35" i="5"/>
  <c r="AE146" i="5"/>
  <c r="Z119" i="5"/>
  <c r="Z187" i="5"/>
  <c r="Z124" i="5"/>
  <c r="Z82" i="5"/>
  <c r="AE50" i="5"/>
  <c r="AE127" i="5"/>
  <c r="AE22" i="5"/>
  <c r="AE25" i="5"/>
  <c r="AE204" i="5"/>
  <c r="AE103" i="5"/>
  <c r="AE58" i="5"/>
  <c r="Z4" i="5"/>
  <c r="Z149" i="5"/>
  <c r="AE7" i="5"/>
  <c r="AE53" i="5"/>
  <c r="AE19" i="5"/>
  <c r="AE123" i="5"/>
  <c r="AE121" i="5"/>
  <c r="AE159" i="5"/>
  <c r="AE46" i="5"/>
  <c r="AE54" i="5"/>
  <c r="AE8" i="5"/>
  <c r="AE120" i="5"/>
  <c r="AE144" i="5"/>
  <c r="AE113" i="5"/>
  <c r="AE11" i="5"/>
  <c r="AE209" i="5"/>
  <c r="AE77" i="5"/>
  <c r="Z75" i="5"/>
  <c r="AE158" i="5"/>
  <c r="AE76" i="5"/>
  <c r="AE52" i="5"/>
  <c r="AE17" i="5"/>
  <c r="AE117" i="5"/>
  <c r="AE126" i="5"/>
  <c r="AE184" i="5"/>
  <c r="AE163" i="5"/>
  <c r="AE160" i="5"/>
  <c r="AE151" i="5"/>
  <c r="AE185" i="5"/>
  <c r="AE51" i="5"/>
  <c r="AE125" i="5"/>
  <c r="AE74" i="5"/>
  <c r="AE59" i="5"/>
  <c r="AE162" i="5"/>
</calcChain>
</file>

<file path=xl/sharedStrings.xml><?xml version="1.0" encoding="utf-8"?>
<sst xmlns="http://schemas.openxmlformats.org/spreadsheetml/2006/main" count="3320" uniqueCount="306">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</sst>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3"/>
  <sheetViews>
    <sheetView tabSelected="1" zoomScale="119" zoomScaleNormal="110" workbookViewId="0">
      <pane xSplit="1" ySplit="3" topLeftCell="B10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ColWidth="10.6640625" defaultRowHeight="13.5" x14ac:dyDescent="0.45"/>
  <cols>
    <col min="1" max="1" width="31.33203125" style="2" customWidth="1"/>
    <col min="2" max="2" width="21.86328125" style="1" customWidth="1"/>
    <col min="3" max="3" width="9.5312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6328125" style="1" bestFit="1" customWidth="1"/>
    <col min="12" max="13" width="6" style="1" customWidth="1"/>
    <col min="14" max="14" width="7.46484375" style="1" bestFit="1" customWidth="1"/>
    <col min="15" max="15" width="5.86328125" style="1" customWidth="1"/>
    <col min="16" max="16" width="4.5312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328125" style="1" customWidth="1"/>
    <col min="22" max="22" width="8.6640625" style="1" customWidth="1"/>
    <col min="23" max="23" width="9.1328125" style="1" customWidth="1"/>
    <col min="24" max="24" width="8.6640625" style="1" customWidth="1"/>
    <col min="25" max="25" width="8.53125" style="1" customWidth="1"/>
    <col min="26" max="26" width="6.46484375" style="1" customWidth="1"/>
    <col min="27" max="27" width="8.6640625" style="1" customWidth="1"/>
    <col min="28" max="28" width="9.1328125" style="1" customWidth="1"/>
    <col min="29" max="29" width="8.6640625" style="1" customWidth="1"/>
    <col min="30" max="30" width="8.53125" style="1" customWidth="1"/>
    <col min="31" max="31" width="6.46484375" style="1" customWidth="1"/>
    <col min="32" max="36" width="10.6640625" style="1"/>
    <col min="37" max="37" width="11.265625" style="1" bestFit="1" customWidth="1"/>
    <col min="38" max="16384" width="10.6640625" style="1"/>
  </cols>
  <sheetData>
    <row r="1" spans="1:40" ht="13.15" x14ac:dyDescent="0.45">
      <c r="F1" s="35" t="s">
        <v>275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7" t="s">
        <v>296</v>
      </c>
      <c r="W1" s="38"/>
      <c r="X1" s="38"/>
      <c r="Y1" s="38"/>
      <c r="Z1" s="39"/>
      <c r="AA1" s="40" t="s">
        <v>295</v>
      </c>
      <c r="AB1" s="41"/>
      <c r="AC1" s="41"/>
      <c r="AD1" s="41"/>
      <c r="AE1" s="42"/>
      <c r="AF1" s="49" t="s">
        <v>303</v>
      </c>
      <c r="AG1" s="50"/>
      <c r="AH1" s="50"/>
      <c r="AI1" s="50"/>
      <c r="AJ1" s="51"/>
      <c r="AK1" s="56" t="s">
        <v>297</v>
      </c>
      <c r="AL1" s="57"/>
      <c r="AM1" s="57"/>
      <c r="AN1" s="57"/>
    </row>
    <row r="2" spans="1:40" s="2" customFormat="1" x14ac:dyDescent="0.45">
      <c r="A2" s="47" t="s">
        <v>14</v>
      </c>
      <c r="B2" s="47" t="s">
        <v>6</v>
      </c>
      <c r="C2" s="47" t="s">
        <v>1</v>
      </c>
      <c r="D2" s="47" t="s">
        <v>15</v>
      </c>
      <c r="E2" s="47" t="s">
        <v>130</v>
      </c>
      <c r="F2" s="48" t="s">
        <v>73</v>
      </c>
      <c r="G2" s="48" t="s">
        <v>273</v>
      </c>
      <c r="H2" s="47" t="s">
        <v>7</v>
      </c>
      <c r="I2" s="47" t="s">
        <v>8</v>
      </c>
      <c r="J2" s="47" t="s">
        <v>18</v>
      </c>
      <c r="K2" s="47"/>
      <c r="L2" s="47" t="s">
        <v>19</v>
      </c>
      <c r="M2" s="47"/>
      <c r="N2" s="47" t="s">
        <v>16</v>
      </c>
      <c r="O2" s="47" t="s">
        <v>17</v>
      </c>
      <c r="P2" s="47" t="s">
        <v>66</v>
      </c>
      <c r="Q2" s="47" t="s">
        <v>71</v>
      </c>
      <c r="R2" s="47" t="s">
        <v>76</v>
      </c>
      <c r="S2" s="47" t="s">
        <v>66</v>
      </c>
      <c r="T2" s="47" t="s">
        <v>77</v>
      </c>
      <c r="U2" s="47" t="s">
        <v>173</v>
      </c>
      <c r="V2" s="46" t="s">
        <v>9</v>
      </c>
      <c r="W2" s="46" t="s">
        <v>10</v>
      </c>
      <c r="X2" s="45" t="s">
        <v>11</v>
      </c>
      <c r="Y2" s="46" t="s">
        <v>12</v>
      </c>
      <c r="Z2" s="46" t="s">
        <v>13</v>
      </c>
      <c r="AA2" s="43" t="s">
        <v>9</v>
      </c>
      <c r="AB2" s="43" t="s">
        <v>10</v>
      </c>
      <c r="AC2" s="44" t="s">
        <v>11</v>
      </c>
      <c r="AD2" s="43" t="s">
        <v>12</v>
      </c>
      <c r="AE2" s="43" t="s">
        <v>13</v>
      </c>
      <c r="AF2" s="58" t="s">
        <v>302</v>
      </c>
      <c r="AG2" s="59" t="s">
        <v>298</v>
      </c>
      <c r="AH2" s="59" t="s">
        <v>299</v>
      </c>
      <c r="AI2" s="61" t="s">
        <v>300</v>
      </c>
      <c r="AJ2" s="58" t="s">
        <v>301</v>
      </c>
      <c r="AK2" s="52" t="s">
        <v>9</v>
      </c>
      <c r="AL2" s="52" t="s">
        <v>10</v>
      </c>
      <c r="AM2" s="54" t="s">
        <v>11</v>
      </c>
      <c r="AN2" s="55" t="s">
        <v>12</v>
      </c>
    </row>
    <row r="3" spans="1:40" s="2" customFormat="1" ht="33" customHeight="1" x14ac:dyDescent="0.45">
      <c r="A3" s="47"/>
      <c r="B3" s="47"/>
      <c r="C3" s="47"/>
      <c r="D3" s="47"/>
      <c r="E3" s="47"/>
      <c r="F3" s="48"/>
      <c r="G3" s="48"/>
      <c r="H3" s="47"/>
      <c r="I3" s="47"/>
      <c r="J3" s="11" t="s">
        <v>21</v>
      </c>
      <c r="K3" s="11" t="s">
        <v>20</v>
      </c>
      <c r="L3" s="11" t="s">
        <v>22</v>
      </c>
      <c r="M3" s="11" t="s">
        <v>23</v>
      </c>
      <c r="N3" s="47"/>
      <c r="O3" s="47"/>
      <c r="P3" s="47"/>
      <c r="Q3" s="47"/>
      <c r="R3" s="47"/>
      <c r="S3" s="47"/>
      <c r="T3" s="47"/>
      <c r="U3" s="47"/>
      <c r="V3" s="46"/>
      <c r="W3" s="46"/>
      <c r="X3" s="45"/>
      <c r="Y3" s="46"/>
      <c r="Z3" s="46"/>
      <c r="AA3" s="43"/>
      <c r="AB3" s="43"/>
      <c r="AC3" s="44"/>
      <c r="AD3" s="43"/>
      <c r="AE3" s="43"/>
      <c r="AF3" s="58"/>
      <c r="AG3" s="60"/>
      <c r="AH3" s="60"/>
      <c r="AI3" s="61"/>
      <c r="AJ3" s="58"/>
      <c r="AK3" s="53"/>
      <c r="AL3" s="53"/>
      <c r="AM3" s="54"/>
      <c r="AN3" s="55"/>
    </row>
    <row r="4" spans="1:40" ht="13.25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131</v>
      </c>
      <c r="F4" s="7" t="s">
        <v>187</v>
      </c>
      <c r="G4" s="7" t="s">
        <v>185</v>
      </c>
      <c r="H4" s="7" t="s">
        <v>72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25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131</v>
      </c>
      <c r="F5" s="33" t="s">
        <v>188</v>
      </c>
      <c r="G5" s="33" t="s">
        <v>285</v>
      </c>
      <c r="H5" s="7" t="s">
        <v>72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25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131</v>
      </c>
      <c r="F6" s="7" t="s">
        <v>189</v>
      </c>
      <c r="G6" s="7" t="s">
        <v>185</v>
      </c>
      <c r="H6" s="7" t="s">
        <v>72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25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131</v>
      </c>
      <c r="F7" s="7" t="s">
        <v>274</v>
      </c>
      <c r="G7" s="7" t="s">
        <v>185</v>
      </c>
      <c r="H7" s="7" t="s">
        <v>72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25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304</v>
      </c>
      <c r="F8" s="7" t="s">
        <v>190</v>
      </c>
      <c r="G8" s="7" t="s">
        <v>185</v>
      </c>
      <c r="H8" s="7" t="s">
        <v>72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25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304</v>
      </c>
      <c r="F9" s="7" t="s">
        <v>191</v>
      </c>
      <c r="G9" s="7" t="s">
        <v>185</v>
      </c>
      <c r="H9" s="7" t="s">
        <v>72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0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0" si="21">X9*2</f>
        <v>14000</v>
      </c>
      <c r="X9" s="5">
        <v>7000</v>
      </c>
      <c r="Y9" s="5">
        <f t="shared" ref="Y9:Y210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0" si="25">AC9*2</f>
        <v>9800</v>
      </c>
      <c r="AC9" s="15">
        <f t="shared" si="10"/>
        <v>4900</v>
      </c>
      <c r="AD9" s="14">
        <f t="shared" ref="AD9:AD210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25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304</v>
      </c>
      <c r="F10" s="33" t="s">
        <v>294</v>
      </c>
      <c r="G10" s="33" t="s">
        <v>285</v>
      </c>
      <c r="H10" s="7" t="s">
        <v>72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25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304</v>
      </c>
      <c r="F11" s="22" t="s">
        <v>29</v>
      </c>
      <c r="G11" s="22"/>
      <c r="H11" s="7" t="s">
        <v>72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25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304</v>
      </c>
      <c r="F12" s="7" t="s">
        <v>190</v>
      </c>
      <c r="G12" s="7" t="s">
        <v>185</v>
      </c>
      <c r="H12" s="7" t="s">
        <v>72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25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304</v>
      </c>
      <c r="F13" s="7" t="s">
        <v>191</v>
      </c>
      <c r="G13" s="7" t="s">
        <v>185</v>
      </c>
      <c r="H13" s="7" t="s">
        <v>72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25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304</v>
      </c>
      <c r="F14" s="33" t="s">
        <v>294</v>
      </c>
      <c r="G14" s="33" t="s">
        <v>285</v>
      </c>
      <c r="H14" s="7" t="s">
        <v>72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25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304</v>
      </c>
      <c r="F15" s="22" t="s">
        <v>29</v>
      </c>
      <c r="G15" s="22"/>
      <c r="H15" s="7" t="s">
        <v>72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25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305</v>
      </c>
      <c r="F16" s="33" t="s">
        <v>204</v>
      </c>
      <c r="G16" s="33" t="s">
        <v>285</v>
      </c>
      <c r="H16" s="7" t="s">
        <v>72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25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305</v>
      </c>
      <c r="F17" s="22" t="s">
        <v>29</v>
      </c>
      <c r="G17" s="22"/>
      <c r="H17" s="7" t="s">
        <v>72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25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305</v>
      </c>
      <c r="F18" s="22" t="s">
        <v>284</v>
      </c>
      <c r="G18" s="22" t="s">
        <v>185</v>
      </c>
      <c r="H18" s="7" t="s">
        <v>72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25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305</v>
      </c>
      <c r="F19" s="33" t="s">
        <v>194</v>
      </c>
      <c r="G19" s="33" t="s">
        <v>285</v>
      </c>
      <c r="H19" s="7" t="s">
        <v>72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25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305</v>
      </c>
      <c r="F20" s="22" t="s">
        <v>293</v>
      </c>
      <c r="G20" s="22"/>
      <c r="H20" s="7" t="s">
        <v>72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25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305</v>
      </c>
      <c r="F21" s="33" t="s">
        <v>194</v>
      </c>
      <c r="G21" s="33" t="s">
        <v>285</v>
      </c>
      <c r="H21" s="7" t="s">
        <v>72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25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305</v>
      </c>
      <c r="F22" s="33" t="s">
        <v>204</v>
      </c>
      <c r="G22" s="33" t="s">
        <v>285</v>
      </c>
      <c r="H22" s="7" t="s">
        <v>72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25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305</v>
      </c>
      <c r="F23" s="22" t="s">
        <v>29</v>
      </c>
      <c r="G23" s="22"/>
      <c r="H23" s="7" t="s">
        <v>72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25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181</v>
      </c>
      <c r="G24" s="33" t="s">
        <v>285</v>
      </c>
      <c r="H24" s="7" t="s">
        <v>72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25" customHeight="1" x14ac:dyDescent="0.45">
      <c r="A25" s="23" t="str">
        <f t="shared" si="52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3" t="s">
        <v>179</v>
      </c>
      <c r="G25" s="33" t="s">
        <v>285</v>
      </c>
      <c r="H25" s="7" t="s">
        <v>72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25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180</v>
      </c>
      <c r="G26" s="33" t="s">
        <v>285</v>
      </c>
      <c r="H26" s="7" t="s">
        <v>72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25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179</v>
      </c>
      <c r="G27" s="33" t="s">
        <v>285</v>
      </c>
      <c r="H27" s="7" t="s">
        <v>72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25" customHeight="1" x14ac:dyDescent="0.45">
      <c r="A28" s="23" t="str">
        <f t="shared" si="52"/>
        <v>ISC - XII - Maths (Comm)</v>
      </c>
      <c r="B28" s="9" t="s">
        <v>182</v>
      </c>
      <c r="C28" s="3" t="s">
        <v>53</v>
      </c>
      <c r="D28" s="3" t="s">
        <v>41</v>
      </c>
      <c r="E28" s="3" t="s">
        <v>4</v>
      </c>
      <c r="F28" s="33" t="s">
        <v>192</v>
      </c>
      <c r="G28" s="33" t="s">
        <v>285</v>
      </c>
      <c r="H28" s="7" t="s">
        <v>72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25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132</v>
      </c>
      <c r="F29" s="7" t="s">
        <v>193</v>
      </c>
      <c r="G29" s="7" t="s">
        <v>185</v>
      </c>
      <c r="H29" s="7" t="s">
        <v>72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25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132</v>
      </c>
      <c r="F30" s="33" t="s">
        <v>64</v>
      </c>
      <c r="G30" s="33" t="s">
        <v>285</v>
      </c>
      <c r="H30" s="7" t="s">
        <v>72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25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305</v>
      </c>
      <c r="F31" s="33" t="s">
        <v>204</v>
      </c>
      <c r="G31" s="33" t="s">
        <v>285</v>
      </c>
      <c r="H31" s="7" t="s">
        <v>72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25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305</v>
      </c>
      <c r="F32" s="22" t="s">
        <v>29</v>
      </c>
      <c r="G32" s="22"/>
      <c r="H32" s="7" t="s">
        <v>72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25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305</v>
      </c>
      <c r="F33" s="22" t="s">
        <v>284</v>
      </c>
      <c r="G33" s="22" t="s">
        <v>185</v>
      </c>
      <c r="H33" s="7" t="s">
        <v>72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25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305</v>
      </c>
      <c r="F34" s="33" t="s">
        <v>194</v>
      </c>
      <c r="G34" s="33" t="s">
        <v>285</v>
      </c>
      <c r="H34" s="7" t="s">
        <v>72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25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305</v>
      </c>
      <c r="F35" s="22" t="s">
        <v>293</v>
      </c>
      <c r="G35" s="22"/>
      <c r="H35" s="7" t="s">
        <v>72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25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305</v>
      </c>
      <c r="F36" s="33" t="s">
        <v>194</v>
      </c>
      <c r="G36" s="33" t="s">
        <v>285</v>
      </c>
      <c r="H36" s="7" t="s">
        <v>72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25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305</v>
      </c>
      <c r="F37" s="33" t="s">
        <v>204</v>
      </c>
      <c r="G37" s="33" t="s">
        <v>285</v>
      </c>
      <c r="H37" s="7" t="s">
        <v>72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25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305</v>
      </c>
      <c r="F38" s="22" t="s">
        <v>29</v>
      </c>
      <c r="G38" s="22"/>
      <c r="H38" s="7" t="s">
        <v>72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25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181</v>
      </c>
      <c r="G39" s="33" t="s">
        <v>285</v>
      </c>
      <c r="H39" s="7" t="s">
        <v>72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25" customHeight="1" x14ac:dyDescent="0.45">
      <c r="A40" s="23" t="str">
        <f t="shared" si="52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3" t="s">
        <v>179</v>
      </c>
      <c r="G40" s="33" t="s">
        <v>285</v>
      </c>
      <c r="H40" s="7" t="s">
        <v>72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25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180</v>
      </c>
      <c r="G41" s="33" t="s">
        <v>285</v>
      </c>
      <c r="H41" s="7" t="s">
        <v>72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25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179</v>
      </c>
      <c r="G42" s="33" t="s">
        <v>285</v>
      </c>
      <c r="H42" s="7" t="s">
        <v>72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25" customHeight="1" x14ac:dyDescent="0.45">
      <c r="A43" s="23" t="str">
        <f t="shared" si="52"/>
        <v>ISC - XI - Maths (Comm)</v>
      </c>
      <c r="B43" s="9" t="s">
        <v>182</v>
      </c>
      <c r="C43" s="3" t="s">
        <v>25</v>
      </c>
      <c r="D43" s="3" t="s">
        <v>41</v>
      </c>
      <c r="E43" s="3" t="s">
        <v>4</v>
      </c>
      <c r="F43" s="33" t="s">
        <v>192</v>
      </c>
      <c r="G43" s="33" t="s">
        <v>285</v>
      </c>
      <c r="H43" s="7" t="s">
        <v>72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25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132</v>
      </c>
      <c r="F44" s="7" t="s">
        <v>193</v>
      </c>
      <c r="G44" s="7" t="s">
        <v>185</v>
      </c>
      <c r="H44" s="7" t="s">
        <v>72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25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132</v>
      </c>
      <c r="F45" s="33" t="s">
        <v>64</v>
      </c>
      <c r="G45" s="33" t="s">
        <v>285</v>
      </c>
      <c r="H45" s="7" t="s">
        <v>72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25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305</v>
      </c>
      <c r="F46" s="33" t="s">
        <v>197</v>
      </c>
      <c r="G46" s="33" t="s">
        <v>285</v>
      </c>
      <c r="H46" s="7" t="s">
        <v>72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x14ac:dyDescent="0.45">
      <c r="A47" s="23" t="str">
        <f t="shared" ref="A47:A163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305</v>
      </c>
      <c r="F47" s="22" t="s">
        <v>29</v>
      </c>
      <c r="G47" s="22"/>
      <c r="H47" s="7" t="s">
        <v>72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25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305</v>
      </c>
      <c r="F48" s="22" t="s">
        <v>284</v>
      </c>
      <c r="G48" s="22" t="s">
        <v>185</v>
      </c>
      <c r="H48" s="7" t="s">
        <v>72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305</v>
      </c>
      <c r="F49" s="33" t="s">
        <v>179</v>
      </c>
      <c r="G49" s="33" t="s">
        <v>285</v>
      </c>
      <c r="H49" s="7" t="s">
        <v>72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25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305</v>
      </c>
      <c r="F50" s="33" t="s">
        <v>204</v>
      </c>
      <c r="G50" s="33" t="s">
        <v>285</v>
      </c>
      <c r="H50" s="7" t="s">
        <v>72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x14ac:dyDescent="0.45">
      <c r="A51" s="23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305</v>
      </c>
      <c r="F51" s="33" t="s">
        <v>194</v>
      </c>
      <c r="G51" s="33" t="s">
        <v>285</v>
      </c>
      <c r="H51" s="7" t="s">
        <v>72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25" customHeight="1" x14ac:dyDescent="0.45">
      <c r="A52" s="23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3" t="s">
        <v>179</v>
      </c>
      <c r="G52" s="33" t="s">
        <v>285</v>
      </c>
      <c r="H52" s="7" t="s">
        <v>72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25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180</v>
      </c>
      <c r="G53" s="33" t="s">
        <v>285</v>
      </c>
      <c r="H53" s="7" t="s">
        <v>72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25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304</v>
      </c>
      <c r="F54" s="33" t="s">
        <v>192</v>
      </c>
      <c r="G54" s="33" t="s">
        <v>285</v>
      </c>
      <c r="H54" s="7" t="s">
        <v>72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25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304</v>
      </c>
      <c r="F55" s="7" t="s">
        <v>190</v>
      </c>
      <c r="G55" s="7" t="s">
        <v>185</v>
      </c>
      <c r="H55" s="7" t="s">
        <v>72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25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304</v>
      </c>
      <c r="F56" s="7" t="s">
        <v>191</v>
      </c>
      <c r="G56" s="7" t="s">
        <v>185</v>
      </c>
      <c r="H56" s="7" t="s">
        <v>72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25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304</v>
      </c>
      <c r="F57" s="22" t="s">
        <v>29</v>
      </c>
      <c r="G57" s="22"/>
      <c r="H57" s="7" t="s">
        <v>72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25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132</v>
      </c>
      <c r="F58" s="7" t="s">
        <v>193</v>
      </c>
      <c r="G58" s="7" t="s">
        <v>185</v>
      </c>
      <c r="H58" s="7" t="s">
        <v>72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1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25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132</v>
      </c>
      <c r="F59" s="33" t="s">
        <v>64</v>
      </c>
      <c r="G59" s="33" t="s">
        <v>285</v>
      </c>
      <c r="H59" s="7" t="s">
        <v>72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25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305</v>
      </c>
      <c r="F60" s="33" t="s">
        <v>197</v>
      </c>
      <c r="G60" s="33" t="s">
        <v>285</v>
      </c>
      <c r="H60" s="7" t="s">
        <v>72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305</v>
      </c>
      <c r="F61" s="22" t="s">
        <v>29</v>
      </c>
      <c r="G61" s="22"/>
      <c r="H61" s="7" t="s">
        <v>72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25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305</v>
      </c>
      <c r="F62" s="22" t="s">
        <v>284</v>
      </c>
      <c r="G62" s="22" t="s">
        <v>185</v>
      </c>
      <c r="H62" s="7" t="s">
        <v>72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305</v>
      </c>
      <c r="F63" s="33" t="s">
        <v>179</v>
      </c>
      <c r="G63" s="33" t="s">
        <v>285</v>
      </c>
      <c r="H63" s="7" t="s">
        <v>72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25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305</v>
      </c>
      <c r="F64" s="33" t="s">
        <v>204</v>
      </c>
      <c r="G64" s="33" t="s">
        <v>285</v>
      </c>
      <c r="H64" s="7" t="s">
        <v>72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x14ac:dyDescent="0.45">
      <c r="A65" s="23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305</v>
      </c>
      <c r="F65" s="33" t="s">
        <v>194</v>
      </c>
      <c r="G65" s="33" t="s">
        <v>285</v>
      </c>
      <c r="H65" s="7" t="s">
        <v>72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25" customHeight="1" x14ac:dyDescent="0.45">
      <c r="A66" s="23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3" t="s">
        <v>179</v>
      </c>
      <c r="G66" s="33" t="s">
        <v>285</v>
      </c>
      <c r="H66" s="7" t="s">
        <v>72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25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180</v>
      </c>
      <c r="G67" s="33" t="s">
        <v>285</v>
      </c>
      <c r="H67" s="7" t="s">
        <v>72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25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304</v>
      </c>
      <c r="F68" s="33" t="s">
        <v>192</v>
      </c>
      <c r="G68" s="33" t="s">
        <v>285</v>
      </c>
      <c r="H68" s="7" t="s">
        <v>72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1" si="107">V68-AA68</f>
        <v>3924</v>
      </c>
      <c r="AH68" s="34">
        <f t="shared" ref="AH68:AH131" si="108">W68-AB68</f>
        <v>1962</v>
      </c>
      <c r="AI68" s="34">
        <f t="shared" ref="AI68:AI131" si="109">X68-AC68</f>
        <v>981</v>
      </c>
      <c r="AJ68" s="34">
        <f t="shared" ref="AJ68:AJ131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25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304</v>
      </c>
      <c r="F69" s="7" t="s">
        <v>190</v>
      </c>
      <c r="G69" s="7" t="s">
        <v>185</v>
      </c>
      <c r="H69" s="7" t="s">
        <v>72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2" si="111">$AF69/AG69</f>
        <v>0</v>
      </c>
      <c r="AL69" s="34">
        <f t="shared" ref="AL69:AL132" si="112">$AF69/AH69</f>
        <v>0</v>
      </c>
      <c r="AM69" s="34">
        <f t="shared" ref="AM69:AM132" si="113">$AF69/AI69</f>
        <v>0</v>
      </c>
      <c r="AN69" s="34">
        <f t="shared" ref="AN69:AN132" si="114">$AF69/AJ69</f>
        <v>0</v>
      </c>
    </row>
    <row r="70" spans="1:40" ht="13.25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304</v>
      </c>
      <c r="F70" s="7" t="s">
        <v>191</v>
      </c>
      <c r="G70" s="7" t="s">
        <v>185</v>
      </c>
      <c r="H70" s="7" t="s">
        <v>72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25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304</v>
      </c>
      <c r="F71" s="22" t="s">
        <v>29</v>
      </c>
      <c r="G71" s="22"/>
      <c r="H71" s="7" t="s">
        <v>72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25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132</v>
      </c>
      <c r="F72" s="7" t="s">
        <v>193</v>
      </c>
      <c r="G72" s="7" t="s">
        <v>185</v>
      </c>
      <c r="H72" s="7" t="s">
        <v>72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25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132</v>
      </c>
      <c r="F73" s="33" t="s">
        <v>64</v>
      </c>
      <c r="G73" s="33" t="s">
        <v>285</v>
      </c>
      <c r="H73" s="7" t="s">
        <v>72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3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3" si="117">X73*2</f>
        <v>23334</v>
      </c>
      <c r="X73" s="16">
        <v>11667</v>
      </c>
      <c r="Y73" s="16">
        <f t="shared" ref="Y73:Y163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25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305</v>
      </c>
      <c r="F74" s="33" t="s">
        <v>197</v>
      </c>
      <c r="G74" s="33" t="s">
        <v>285</v>
      </c>
      <c r="H74" s="7" t="s">
        <v>72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305</v>
      </c>
      <c r="F75" s="22" t="s">
        <v>29</v>
      </c>
      <c r="G75" s="22"/>
      <c r="H75" s="7" t="s">
        <v>72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25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305</v>
      </c>
      <c r="F76" s="22" t="s">
        <v>284</v>
      </c>
      <c r="G76" s="22" t="s">
        <v>185</v>
      </c>
      <c r="H76" s="7" t="s">
        <v>72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305</v>
      </c>
      <c r="F77" s="33" t="s">
        <v>179</v>
      </c>
      <c r="G77" s="33" t="s">
        <v>285</v>
      </c>
      <c r="H77" s="7" t="s">
        <v>72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25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305</v>
      </c>
      <c r="F78" s="33" t="s">
        <v>204</v>
      </c>
      <c r="G78" s="33" t="s">
        <v>285</v>
      </c>
      <c r="H78" s="7" t="s">
        <v>72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x14ac:dyDescent="0.45">
      <c r="A79" s="23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305</v>
      </c>
      <c r="F79" s="33" t="s">
        <v>194</v>
      </c>
      <c r="G79" s="33" t="s">
        <v>285</v>
      </c>
      <c r="H79" s="7" t="s">
        <v>72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25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304</v>
      </c>
      <c r="F80" s="33" t="s">
        <v>192</v>
      </c>
      <c r="G80" s="33" t="s">
        <v>285</v>
      </c>
      <c r="H80" s="7" t="s">
        <v>72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25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304</v>
      </c>
      <c r="F81" s="7" t="s">
        <v>190</v>
      </c>
      <c r="G81" s="7" t="s">
        <v>185</v>
      </c>
      <c r="H81" s="7" t="s">
        <v>72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25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304</v>
      </c>
      <c r="F82" s="7" t="s">
        <v>191</v>
      </c>
      <c r="G82" s="7" t="s">
        <v>185</v>
      </c>
      <c r="H82" s="7" t="s">
        <v>72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25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304</v>
      </c>
      <c r="F83" s="22" t="s">
        <v>29</v>
      </c>
      <c r="G83" s="22"/>
      <c r="H83" s="7" t="s">
        <v>72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25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132</v>
      </c>
      <c r="F84" s="7" t="s">
        <v>195</v>
      </c>
      <c r="G84" s="7" t="s">
        <v>185</v>
      </c>
      <c r="H84" s="7" t="s">
        <v>72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25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305</v>
      </c>
      <c r="F85" s="33" t="s">
        <v>204</v>
      </c>
      <c r="G85" s="33" t="s">
        <v>285</v>
      </c>
      <c r="H85" s="7" t="s">
        <v>72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7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7" si="132">X85*2</f>
        <v>9333.32</v>
      </c>
      <c r="X85" s="16">
        <v>4666.66</v>
      </c>
      <c r="Y85" s="16">
        <f t="shared" ref="Y85:Y127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25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305</v>
      </c>
      <c r="F86" s="22" t="s">
        <v>29</v>
      </c>
      <c r="G86" s="22"/>
      <c r="H86" s="7" t="s">
        <v>72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25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305</v>
      </c>
      <c r="F87" s="22" t="s">
        <v>284</v>
      </c>
      <c r="G87" s="22" t="s">
        <v>185</v>
      </c>
      <c r="H87" s="7" t="s">
        <v>72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25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305</v>
      </c>
      <c r="F88" s="33" t="s">
        <v>194</v>
      </c>
      <c r="G88" s="33" t="s">
        <v>285</v>
      </c>
      <c r="H88" s="7" t="s">
        <v>72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25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305</v>
      </c>
      <c r="F89" s="22" t="s">
        <v>293</v>
      </c>
      <c r="G89" s="22"/>
      <c r="H89" s="7" t="s">
        <v>72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25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305</v>
      </c>
      <c r="F90" s="33" t="s">
        <v>194</v>
      </c>
      <c r="G90" s="33" t="s">
        <v>285</v>
      </c>
      <c r="H90" s="7" t="s">
        <v>72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25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305</v>
      </c>
      <c r="F91" s="33" t="s">
        <v>204</v>
      </c>
      <c r="G91" s="33" t="s">
        <v>285</v>
      </c>
      <c r="H91" s="7" t="s">
        <v>72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25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305</v>
      </c>
      <c r="F92" s="22" t="s">
        <v>29</v>
      </c>
      <c r="G92" s="22"/>
      <c r="H92" s="7" t="s">
        <v>72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25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181</v>
      </c>
      <c r="G93" s="33" t="s">
        <v>285</v>
      </c>
      <c r="H93" s="7" t="s">
        <v>72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25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179</v>
      </c>
      <c r="G94" s="33" t="s">
        <v>285</v>
      </c>
      <c r="H94" s="7" t="s">
        <v>72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25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183</v>
      </c>
      <c r="G95" s="33" t="s">
        <v>285</v>
      </c>
      <c r="H95" s="7" t="s">
        <v>72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25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276</v>
      </c>
      <c r="G96" s="22" t="s">
        <v>185</v>
      </c>
      <c r="H96" s="7" t="s">
        <v>72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25" customHeight="1" x14ac:dyDescent="0.45">
      <c r="A97" s="21" t="str">
        <f t="shared" si="141"/>
        <v>WB - XII - Maths (Comm)</v>
      </c>
      <c r="B97" s="9" t="s">
        <v>182</v>
      </c>
      <c r="C97" s="3" t="s">
        <v>53</v>
      </c>
      <c r="D97" s="3" t="s">
        <v>46</v>
      </c>
      <c r="E97" s="3" t="s">
        <v>4</v>
      </c>
      <c r="F97" s="33" t="s">
        <v>192</v>
      </c>
      <c r="G97" s="33" t="s">
        <v>285</v>
      </c>
      <c r="H97" s="7" t="s">
        <v>72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25" customHeight="1" x14ac:dyDescent="0.45">
      <c r="A98" s="21" t="str">
        <f t="shared" si="14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2" t="s">
        <v>210</v>
      </c>
      <c r="G98" s="22" t="s">
        <v>185</v>
      </c>
      <c r="H98" s="7" t="s">
        <v>72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25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180</v>
      </c>
      <c r="G99" s="33" t="s">
        <v>285</v>
      </c>
      <c r="H99" s="7" t="s">
        <v>72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25" customHeight="1" x14ac:dyDescent="0.45">
      <c r="A100" s="21" t="str">
        <f t="shared" si="141"/>
        <v>WB - XII - Eco Geography</v>
      </c>
      <c r="B100" s="5" t="s">
        <v>184</v>
      </c>
      <c r="C100" s="3" t="s">
        <v>53</v>
      </c>
      <c r="D100" s="3" t="s">
        <v>46</v>
      </c>
      <c r="E100" s="3" t="s">
        <v>4</v>
      </c>
      <c r="F100" s="33" t="s">
        <v>179</v>
      </c>
      <c r="G100" s="33" t="s">
        <v>285</v>
      </c>
      <c r="H100" s="7" t="s">
        <v>72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25" customHeight="1" x14ac:dyDescent="0.45">
      <c r="A101" s="21" t="str">
        <f t="shared" ref="A101:A132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132</v>
      </c>
      <c r="F101" s="7" t="s">
        <v>195</v>
      </c>
      <c r="G101" s="7" t="s">
        <v>185</v>
      </c>
      <c r="H101" s="7" t="s">
        <v>72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25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132</v>
      </c>
      <c r="F102" s="33" t="s">
        <v>64</v>
      </c>
      <c r="G102" s="33" t="s">
        <v>285</v>
      </c>
      <c r="H102" s="7" t="s">
        <v>72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25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305</v>
      </c>
      <c r="F103" s="33" t="s">
        <v>204</v>
      </c>
      <c r="G103" s="33" t="s">
        <v>285</v>
      </c>
      <c r="H103" s="7" t="s">
        <v>72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25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305</v>
      </c>
      <c r="F104" s="22" t="s">
        <v>29</v>
      </c>
      <c r="G104" s="22"/>
      <c r="H104" s="7" t="s">
        <v>72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25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305</v>
      </c>
      <c r="F105" s="22" t="s">
        <v>284</v>
      </c>
      <c r="G105" s="22" t="s">
        <v>185</v>
      </c>
      <c r="H105" s="7" t="s">
        <v>72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25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305</v>
      </c>
      <c r="F106" s="33" t="s">
        <v>194</v>
      </c>
      <c r="G106" s="33" t="s">
        <v>285</v>
      </c>
      <c r="H106" s="7" t="s">
        <v>72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25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305</v>
      </c>
      <c r="F107" s="22" t="s">
        <v>293</v>
      </c>
      <c r="G107" s="22"/>
      <c r="H107" s="7" t="s">
        <v>72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25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305</v>
      </c>
      <c r="F108" s="33" t="s">
        <v>194</v>
      </c>
      <c r="G108" s="33" t="s">
        <v>285</v>
      </c>
      <c r="H108" s="7" t="s">
        <v>72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25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305</v>
      </c>
      <c r="F109" s="33" t="s">
        <v>204</v>
      </c>
      <c r="G109" s="33" t="s">
        <v>285</v>
      </c>
      <c r="H109" s="7" t="s">
        <v>72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25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305</v>
      </c>
      <c r="F110" s="22" t="s">
        <v>29</v>
      </c>
      <c r="G110" s="22"/>
      <c r="H110" s="7" t="s">
        <v>72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25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181</v>
      </c>
      <c r="G111" s="33" t="s">
        <v>285</v>
      </c>
      <c r="H111" s="7" t="s">
        <v>72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7" si="158">AC111*4</f>
        <v>19600</v>
      </c>
      <c r="AB111" s="15">
        <f t="shared" ref="AB111:AB127" si="159">AC111*2</f>
        <v>9800</v>
      </c>
      <c r="AC111" s="15">
        <f t="shared" ref="AC111:AC127" si="160">X111*70%</f>
        <v>4900</v>
      </c>
      <c r="AD111" s="15">
        <f t="shared" ref="AD111:AD127" si="161">AC111/2</f>
        <v>2450</v>
      </c>
      <c r="AE111" s="15">
        <f t="shared" ref="AE111:AE127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25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179</v>
      </c>
      <c r="G112" s="33" t="s">
        <v>285</v>
      </c>
      <c r="H112" s="7" t="s">
        <v>72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25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183</v>
      </c>
      <c r="G113" s="33" t="s">
        <v>285</v>
      </c>
      <c r="H113" s="7" t="s">
        <v>72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25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276</v>
      </c>
      <c r="G114" s="22" t="s">
        <v>185</v>
      </c>
      <c r="H114" s="7" t="s">
        <v>72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25" customHeight="1" x14ac:dyDescent="0.45">
      <c r="A115" s="21" t="str">
        <f t="shared" si="150"/>
        <v>WB - XI - Maths (Comm)</v>
      </c>
      <c r="B115" s="9" t="s">
        <v>182</v>
      </c>
      <c r="C115" s="3" t="s">
        <v>25</v>
      </c>
      <c r="D115" s="3" t="s">
        <v>46</v>
      </c>
      <c r="E115" s="3" t="s">
        <v>4</v>
      </c>
      <c r="F115" s="33" t="s">
        <v>192</v>
      </c>
      <c r="G115" s="33" t="s">
        <v>285</v>
      </c>
      <c r="H115" s="7" t="s">
        <v>72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25" customHeight="1" x14ac:dyDescent="0.45">
      <c r="A116" s="21" t="str">
        <f t="shared" si="15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2" t="s">
        <v>210</v>
      </c>
      <c r="G116" s="22" t="s">
        <v>185</v>
      </c>
      <c r="H116" s="7" t="s">
        <v>72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25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180</v>
      </c>
      <c r="G117" s="33" t="s">
        <v>285</v>
      </c>
      <c r="H117" s="7" t="s">
        <v>72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25" customHeight="1" x14ac:dyDescent="0.45">
      <c r="A118" s="21" t="str">
        <f t="shared" si="150"/>
        <v>WB - XI - Eco Geography</v>
      </c>
      <c r="B118" s="5" t="s">
        <v>184</v>
      </c>
      <c r="C118" s="3" t="s">
        <v>25</v>
      </c>
      <c r="D118" s="3" t="s">
        <v>46</v>
      </c>
      <c r="E118" s="3" t="s">
        <v>4</v>
      </c>
      <c r="F118" s="33" t="s">
        <v>179</v>
      </c>
      <c r="G118" s="33" t="s">
        <v>285</v>
      </c>
      <c r="H118" s="7" t="s">
        <v>72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25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132</v>
      </c>
      <c r="F119" s="7" t="s">
        <v>195</v>
      </c>
      <c r="G119" s="7" t="s">
        <v>185</v>
      </c>
      <c r="H119" s="7" t="s">
        <v>72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25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132</v>
      </c>
      <c r="F120" s="33" t="s">
        <v>64</v>
      </c>
      <c r="G120" s="33" t="s">
        <v>285</v>
      </c>
      <c r="H120" s="7" t="s">
        <v>72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25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305</v>
      </c>
      <c r="F121" s="33" t="s">
        <v>197</v>
      </c>
      <c r="G121" s="33" t="s">
        <v>285</v>
      </c>
      <c r="H121" s="7" t="s">
        <v>72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7" si="171">O121*50%</f>
        <v>650</v>
      </c>
      <c r="S121" s="7">
        <v>0</v>
      </c>
      <c r="T121" s="18">
        <f t="shared" si="129"/>
        <v>130</v>
      </c>
      <c r="U121" s="18">
        <f t="shared" ref="U121:U127" si="172">R121*46.666666666667%</f>
        <v>303.33333333333553</v>
      </c>
      <c r="V121" s="16">
        <f t="shared" ref="V121:V127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7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25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305</v>
      </c>
      <c r="F122" s="22" t="s">
        <v>29</v>
      </c>
      <c r="G122" s="22"/>
      <c r="H122" s="7" t="s">
        <v>72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25" customHeight="1" x14ac:dyDescent="0.45">
      <c r="A123" s="21" t="str">
        <f t="shared" si="150"/>
        <v>WB - X - History</v>
      </c>
      <c r="B123" s="6" t="s">
        <v>35</v>
      </c>
      <c r="C123" s="3" t="s">
        <v>54</v>
      </c>
      <c r="D123" s="3" t="s">
        <v>46</v>
      </c>
      <c r="E123" s="3" t="s">
        <v>305</v>
      </c>
      <c r="F123" s="33" t="s">
        <v>179</v>
      </c>
      <c r="G123" s="33" t="s">
        <v>285</v>
      </c>
      <c r="H123" s="7" t="s">
        <v>72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si="129"/>
        <v>110</v>
      </c>
      <c r="U123" s="18">
        <f>R123*46.666666666667%</f>
        <v>256.6666666666685</v>
      </c>
      <c r="V123" s="16">
        <f>X123*4</f>
        <v>10280</v>
      </c>
      <c r="W123" s="16">
        <f t="shared" si="132"/>
        <v>5140</v>
      </c>
      <c r="X123" s="16">
        <v>2570</v>
      </c>
      <c r="Y123" s="16">
        <f t="shared" si="133"/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si="107"/>
        <v>3084.0000000000009</v>
      </c>
      <c r="AH123" s="34">
        <f t="shared" si="108"/>
        <v>1542.0000000000005</v>
      </c>
      <c r="AI123" s="34">
        <f t="shared" si="109"/>
        <v>771.00000000000023</v>
      </c>
      <c r="AJ123" s="34">
        <f t="shared" si="110"/>
        <v>385.50000000000011</v>
      </c>
      <c r="AK123" s="34">
        <f t="shared" si="111"/>
        <v>0</v>
      </c>
      <c r="AL123" s="34">
        <f t="shared" si="112"/>
        <v>0</v>
      </c>
      <c r="AM123" s="34">
        <f t="shared" si="113"/>
        <v>0</v>
      </c>
      <c r="AN123" s="34">
        <f t="shared" si="114"/>
        <v>0</v>
      </c>
    </row>
    <row r="124" spans="1:40" ht="13.25" customHeight="1" x14ac:dyDescent="0.45">
      <c r="A124" s="21" t="str">
        <f t="shared" si="150"/>
        <v>WB - X - Geography</v>
      </c>
      <c r="B124" s="6" t="s">
        <v>32</v>
      </c>
      <c r="C124" s="3" t="s">
        <v>54</v>
      </c>
      <c r="D124" s="3" t="s">
        <v>46</v>
      </c>
      <c r="E124" s="3" t="s">
        <v>305</v>
      </c>
      <c r="F124" s="33" t="s">
        <v>179</v>
      </c>
      <c r="G124" s="33" t="s">
        <v>285</v>
      </c>
      <c r="H124" s="7" t="s">
        <v>72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18">
        <f>O124*50%</f>
        <v>650</v>
      </c>
      <c r="S124" s="7">
        <v>0</v>
      </c>
      <c r="T124" s="18">
        <f t="shared" si="129"/>
        <v>130</v>
      </c>
      <c r="U124" s="18">
        <f>R124*46.666666666667%</f>
        <v>303.33333333333553</v>
      </c>
      <c r="V124" s="16">
        <f>X124*4</f>
        <v>12120</v>
      </c>
      <c r="W124" s="16">
        <f t="shared" si="132"/>
        <v>6060</v>
      </c>
      <c r="X124" s="16">
        <v>3030</v>
      </c>
      <c r="Y124" s="16">
        <f t="shared" si="133"/>
        <v>1515</v>
      </c>
      <c r="Z124" s="16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">
        <v>0</v>
      </c>
      <c r="AG124" s="34">
        <f t="shared" si="107"/>
        <v>3636</v>
      </c>
      <c r="AH124" s="34">
        <f t="shared" si="108"/>
        <v>1818</v>
      </c>
      <c r="AI124" s="34">
        <f t="shared" si="109"/>
        <v>909</v>
      </c>
      <c r="AJ124" s="34">
        <f t="shared" si="110"/>
        <v>454.5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25" customHeight="1" x14ac:dyDescent="0.45">
      <c r="A125" s="21" t="str">
        <f t="shared" si="150"/>
        <v>WB - X - Physical Science</v>
      </c>
      <c r="B125" s="25" t="s">
        <v>50</v>
      </c>
      <c r="C125" s="3" t="s">
        <v>54</v>
      </c>
      <c r="D125" s="3" t="s">
        <v>46</v>
      </c>
      <c r="E125" s="3" t="s">
        <v>304</v>
      </c>
      <c r="F125" s="7" t="s">
        <v>196</v>
      </c>
      <c r="G125" s="7" t="s">
        <v>185</v>
      </c>
      <c r="H125" s="7" t="s">
        <v>72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 t="shared" si="171"/>
        <v>650</v>
      </c>
      <c r="S125" s="7">
        <v>0</v>
      </c>
      <c r="T125" s="18">
        <f t="shared" si="129"/>
        <v>130</v>
      </c>
      <c r="U125" s="18">
        <f t="shared" si="172"/>
        <v>303.33333333333553</v>
      </c>
      <c r="V125" s="16">
        <f t="shared" si="173"/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 t="shared" si="174"/>
        <v>50.115473441108541</v>
      </c>
      <c r="AA125" s="15">
        <f t="shared" si="158"/>
        <v>8484</v>
      </c>
      <c r="AB125" s="15">
        <f t="shared" si="159"/>
        <v>4242</v>
      </c>
      <c r="AC125" s="15">
        <f t="shared" si="160"/>
        <v>2121</v>
      </c>
      <c r="AD125" s="15">
        <f t="shared" si="161"/>
        <v>1060.5</v>
      </c>
      <c r="AE125" s="15">
        <f t="shared" si="162"/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25" customHeight="1" x14ac:dyDescent="0.45">
      <c r="A126" s="21" t="str">
        <f t="shared" si="150"/>
        <v>WB - X - Life Science</v>
      </c>
      <c r="B126" s="25" t="s">
        <v>51</v>
      </c>
      <c r="C126" s="3" t="s">
        <v>54</v>
      </c>
      <c r="D126" s="3" t="s">
        <v>46</v>
      </c>
      <c r="E126" s="3" t="s">
        <v>304</v>
      </c>
      <c r="F126" s="22" t="s">
        <v>29</v>
      </c>
      <c r="G126" s="22"/>
      <c r="H126" s="7" t="s">
        <v>72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25" customHeight="1" x14ac:dyDescent="0.45">
      <c r="A127" s="21" t="str">
        <f t="shared" si="150"/>
        <v>WB - X - Maths</v>
      </c>
      <c r="B127" s="25" t="s">
        <v>2</v>
      </c>
      <c r="C127" s="3" t="s">
        <v>54</v>
      </c>
      <c r="D127" s="3" t="s">
        <v>46</v>
      </c>
      <c r="E127" s="3" t="s">
        <v>304</v>
      </c>
      <c r="F127" s="33" t="s">
        <v>294</v>
      </c>
      <c r="G127" s="33" t="s">
        <v>285</v>
      </c>
      <c r="H127" s="7" t="s">
        <v>72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25" customHeight="1" x14ac:dyDescent="0.45">
      <c r="A128" s="21" t="str">
        <f t="shared" si="150"/>
        <v>WB - X - Book Keeping</v>
      </c>
      <c r="B128" s="9" t="s">
        <v>178</v>
      </c>
      <c r="C128" s="3" t="s">
        <v>54</v>
      </c>
      <c r="D128" s="3" t="s">
        <v>46</v>
      </c>
      <c r="E128" s="3" t="s">
        <v>4</v>
      </c>
      <c r="F128" s="33" t="s">
        <v>181</v>
      </c>
      <c r="G128" s="33" t="s">
        <v>285</v>
      </c>
      <c r="H128" s="7" t="s">
        <v>72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18">
        <f t="shared" ref="R128:R138" si="175">O128*50%</f>
        <v>550</v>
      </c>
      <c r="S128" s="7">
        <v>0</v>
      </c>
      <c r="T128" s="18">
        <f t="shared" ref="T128:T129" si="176">R128*20%</f>
        <v>110</v>
      </c>
      <c r="U128" s="18">
        <f t="shared" ref="U128:U129" si="177">R128*46.666666666667%</f>
        <v>256.6666666666685</v>
      </c>
      <c r="V128" s="16">
        <f t="shared" ref="V128:V129" si="178">X128*4</f>
        <v>10280</v>
      </c>
      <c r="W128" s="16">
        <f t="shared" ref="W128:W129" si="179">X128*2</f>
        <v>5140</v>
      </c>
      <c r="X128" s="16">
        <v>2570</v>
      </c>
      <c r="Y128" s="16">
        <f t="shared" ref="Y128:Y129" si="180">X128/2</f>
        <v>1285</v>
      </c>
      <c r="Z128" s="16">
        <f t="shared" ref="Z128:Z129" si="181">(R128-(T128+X128/10))/(T128+X128/10)%</f>
        <v>49.863760217983653</v>
      </c>
      <c r="AA128" s="15">
        <f t="shared" ref="AA128:AA129" si="182">AC128*4</f>
        <v>7195.9999999999991</v>
      </c>
      <c r="AB128" s="15">
        <f t="shared" ref="AB128:AB129" si="183">AC128*2</f>
        <v>3597.9999999999995</v>
      </c>
      <c r="AC128" s="15">
        <f t="shared" ref="AC128:AC129" si="184">X128*70%</f>
        <v>1798.9999999999998</v>
      </c>
      <c r="AD128" s="15">
        <f t="shared" ref="AD128:AD129" si="185">AC128/2</f>
        <v>899.49999999999989</v>
      </c>
      <c r="AE128" s="15">
        <f t="shared" ref="AE128:AE129" si="186">(R128-(T128+AC128/10))/(T128+AC128/10)%</f>
        <v>89.72059330803728</v>
      </c>
      <c r="AF128" s="1">
        <v>0</v>
      </c>
      <c r="AG128" s="34">
        <f t="shared" si="107"/>
        <v>3084.0000000000009</v>
      </c>
      <c r="AH128" s="34">
        <f t="shared" si="108"/>
        <v>1542.0000000000005</v>
      </c>
      <c r="AI128" s="34">
        <f t="shared" si="109"/>
        <v>771.00000000000023</v>
      </c>
      <c r="AJ128" s="34">
        <f t="shared" si="110"/>
        <v>385.50000000000011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25" customHeight="1" x14ac:dyDescent="0.45">
      <c r="A129" s="21" t="str">
        <f t="shared" si="15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3" t="s">
        <v>179</v>
      </c>
      <c r="G129" s="33" t="s">
        <v>285</v>
      </c>
      <c r="H129" s="7" t="s">
        <v>72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si="175"/>
        <v>550</v>
      </c>
      <c r="S129" s="7">
        <v>0</v>
      </c>
      <c r="T129" s="18">
        <f t="shared" si="176"/>
        <v>110</v>
      </c>
      <c r="U129" s="18">
        <f t="shared" si="177"/>
        <v>256.6666666666685</v>
      </c>
      <c r="V129" s="16">
        <f t="shared" si="178"/>
        <v>10280</v>
      </c>
      <c r="W129" s="16">
        <f t="shared" si="179"/>
        <v>5140</v>
      </c>
      <c r="X129" s="16">
        <v>2570</v>
      </c>
      <c r="Y129" s="16">
        <f t="shared" si="180"/>
        <v>1285</v>
      </c>
      <c r="Z129" s="16">
        <f t="shared" si="181"/>
        <v>49.863760217983653</v>
      </c>
      <c r="AA129" s="15">
        <f t="shared" si="182"/>
        <v>7195.9999999999991</v>
      </c>
      <c r="AB129" s="15">
        <f t="shared" si="183"/>
        <v>3597.9999999999995</v>
      </c>
      <c r="AC129" s="15">
        <f t="shared" si="184"/>
        <v>1798.9999999999998</v>
      </c>
      <c r="AD129" s="15">
        <f t="shared" si="185"/>
        <v>899.49999999999989</v>
      </c>
      <c r="AE129" s="15">
        <f t="shared" si="186"/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25" customHeight="1" x14ac:dyDescent="0.45">
      <c r="A130" s="21" t="str">
        <f t="shared" si="150"/>
        <v>WB - X - Computers</v>
      </c>
      <c r="B130" s="8" t="s">
        <v>48</v>
      </c>
      <c r="C130" s="3" t="s">
        <v>54</v>
      </c>
      <c r="D130" s="3" t="s">
        <v>46</v>
      </c>
      <c r="E130" s="3" t="s">
        <v>132</v>
      </c>
      <c r="F130" s="7" t="s">
        <v>195</v>
      </c>
      <c r="G130" s="7" t="s">
        <v>185</v>
      </c>
      <c r="H130" s="7" t="s">
        <v>72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18">
        <f t="shared" ref="R130" si="187">O130*50%</f>
        <v>650</v>
      </c>
      <c r="S130" s="7">
        <v>0</v>
      </c>
      <c r="T130" s="18">
        <f t="shared" ref="T130" si="188">R130*20%</f>
        <v>130</v>
      </c>
      <c r="U130" s="18">
        <f t="shared" ref="U130" si="189">R130*46.666666666667%</f>
        <v>303.33333333333553</v>
      </c>
      <c r="V130" s="16">
        <f t="shared" ref="V130" si="190">X130*4</f>
        <v>12120</v>
      </c>
      <c r="W130" s="16">
        <f t="shared" ref="W130" si="191">X130*2</f>
        <v>6060</v>
      </c>
      <c r="X130" s="16">
        <v>3030</v>
      </c>
      <c r="Y130" s="16">
        <f t="shared" ref="Y130" si="192">X130/2</f>
        <v>1515</v>
      </c>
      <c r="Z130" s="16">
        <f t="shared" ref="Z130" si="193">(R130-(T130+X130/10))/(T130+X130/10)%</f>
        <v>50.115473441108541</v>
      </c>
      <c r="AA130" s="15">
        <f t="shared" ref="AA130" si="194">AC130*4</f>
        <v>8484</v>
      </c>
      <c r="AB130" s="15">
        <f t="shared" ref="AB130" si="195">AC130*2</f>
        <v>4242</v>
      </c>
      <c r="AC130" s="15">
        <f t="shared" ref="AC130" si="196">X130*70%</f>
        <v>2121</v>
      </c>
      <c r="AD130" s="15">
        <f t="shared" ref="AD130" si="197">AC130/2</f>
        <v>1060.5</v>
      </c>
      <c r="AE130" s="15">
        <f t="shared" ref="AE130" si="198">(R130-(T130+AC130/10))/(T130+AC130/10)%</f>
        <v>90.00292312189417</v>
      </c>
      <c r="AF130" s="1">
        <v>0</v>
      </c>
      <c r="AG130" s="34">
        <f t="shared" si="107"/>
        <v>3636</v>
      </c>
      <c r="AH130" s="34">
        <f t="shared" si="108"/>
        <v>1818</v>
      </c>
      <c r="AI130" s="34">
        <f t="shared" si="109"/>
        <v>909</v>
      </c>
      <c r="AJ130" s="34">
        <f t="shared" si="110"/>
        <v>454.5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25" customHeight="1" x14ac:dyDescent="0.45">
      <c r="A131" s="21" t="str">
        <f t="shared" si="150"/>
        <v>WB - X - AI</v>
      </c>
      <c r="B131" s="8" t="s">
        <v>5</v>
      </c>
      <c r="C131" s="3" t="s">
        <v>54</v>
      </c>
      <c r="D131" s="3" t="s">
        <v>46</v>
      </c>
      <c r="E131" s="3" t="s">
        <v>132</v>
      </c>
      <c r="F131" s="33" t="s">
        <v>64</v>
      </c>
      <c r="G131" s="33" t="s">
        <v>285</v>
      </c>
      <c r="H131" s="7" t="s">
        <v>72</v>
      </c>
      <c r="I131" s="17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18">
        <f t="shared" si="175"/>
        <v>2500</v>
      </c>
      <c r="S131" s="7">
        <v>0</v>
      </c>
      <c r="T131" s="18">
        <f>R131*20%</f>
        <v>500</v>
      </c>
      <c r="U131" s="18">
        <f>R131*46.666666666667%</f>
        <v>1166.6666666666749</v>
      </c>
      <c r="V131" s="16">
        <f>X131*4</f>
        <v>46668</v>
      </c>
      <c r="W131" s="16">
        <f>X131*2</f>
        <v>23334</v>
      </c>
      <c r="X131" s="16">
        <v>11667</v>
      </c>
      <c r="Y131" s="16">
        <f>X131/2</f>
        <v>5833.5</v>
      </c>
      <c r="Z131" s="16">
        <f>(R131-(T131+X131/10))/(T131+X131/10)%</f>
        <v>49.99700005999879</v>
      </c>
      <c r="AA131" s="15">
        <f t="shared" ref="AA131:AA138" si="199">AC131*4</f>
        <v>32667.599999999999</v>
      </c>
      <c r="AB131" s="15">
        <f t="shared" ref="AB131:AB138" si="200">AC131*2</f>
        <v>16333.8</v>
      </c>
      <c r="AC131" s="15">
        <f t="shared" ref="AC131:AC138" si="201">X131*70%</f>
        <v>8166.9</v>
      </c>
      <c r="AD131" s="15">
        <f t="shared" ref="AD131:AD138" si="202">AC131/2</f>
        <v>4083.45</v>
      </c>
      <c r="AE131" s="15">
        <f t="shared" ref="AE131:AE138" si="203">(R131-(T131+AC131/10))/(T131+AC131/10)%</f>
        <v>89.870052935770758</v>
      </c>
      <c r="AF131" s="1">
        <v>0</v>
      </c>
      <c r="AG131" s="34">
        <f t="shared" si="107"/>
        <v>14000.400000000001</v>
      </c>
      <c r="AH131" s="34">
        <f t="shared" si="108"/>
        <v>7000.2000000000007</v>
      </c>
      <c r="AI131" s="34">
        <f t="shared" si="109"/>
        <v>3500.1000000000004</v>
      </c>
      <c r="AJ131" s="34">
        <f t="shared" si="110"/>
        <v>1750.0500000000002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25" customHeight="1" x14ac:dyDescent="0.45">
      <c r="A132" s="21" t="str">
        <f t="shared" si="150"/>
        <v>WB - IX - English</v>
      </c>
      <c r="B132" s="6" t="s">
        <v>33</v>
      </c>
      <c r="C132" s="3" t="s">
        <v>55</v>
      </c>
      <c r="D132" s="3" t="s">
        <v>46</v>
      </c>
      <c r="E132" s="3" t="s">
        <v>305</v>
      </c>
      <c r="F132" s="33" t="s">
        <v>197</v>
      </c>
      <c r="G132" s="33" t="s">
        <v>285</v>
      </c>
      <c r="H132" s="7" t="s">
        <v>72</v>
      </c>
      <c r="I132" s="17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18">
        <f t="shared" si="175"/>
        <v>650</v>
      </c>
      <c r="S132" s="7">
        <v>0</v>
      </c>
      <c r="T132" s="18">
        <f t="shared" ref="T132:T141" si="204">R132*20%</f>
        <v>130</v>
      </c>
      <c r="U132" s="18">
        <f t="shared" ref="U132:U141" si="205">R132*46.666666666667%</f>
        <v>303.33333333333553</v>
      </c>
      <c r="V132" s="16">
        <f t="shared" ref="V132:V141" si="206">X132*4</f>
        <v>12120</v>
      </c>
      <c r="W132" s="16">
        <f t="shared" ref="W132:W141" si="207">X132*2</f>
        <v>6060</v>
      </c>
      <c r="X132" s="16">
        <v>3030</v>
      </c>
      <c r="Y132" s="16">
        <f t="shared" ref="Y132:Y141" si="208">X132/2</f>
        <v>1515</v>
      </c>
      <c r="Z132" s="16">
        <f t="shared" ref="Z132:Z141" si="209">(R132-(T132+X132/10))/(T132+X132/10)%</f>
        <v>50.115473441108541</v>
      </c>
      <c r="AA132" s="15">
        <f t="shared" si="199"/>
        <v>8484</v>
      </c>
      <c r="AB132" s="15">
        <f t="shared" si="200"/>
        <v>4242</v>
      </c>
      <c r="AC132" s="15">
        <f t="shared" si="201"/>
        <v>2121</v>
      </c>
      <c r="AD132" s="15">
        <f t="shared" si="202"/>
        <v>1060.5</v>
      </c>
      <c r="AE132" s="15">
        <f t="shared" si="203"/>
        <v>90.00292312189417</v>
      </c>
      <c r="AF132" s="1">
        <v>0</v>
      </c>
      <c r="AG132" s="34">
        <f t="shared" ref="AG132:AG195" si="210">V132-AA132</f>
        <v>3636</v>
      </c>
      <c r="AH132" s="34">
        <f t="shared" ref="AH132:AH195" si="211">W132-AB132</f>
        <v>1818</v>
      </c>
      <c r="AI132" s="34">
        <f t="shared" ref="AI132:AI195" si="212">X132-AC132</f>
        <v>909</v>
      </c>
      <c r="AJ132" s="34">
        <f t="shared" ref="AJ132:AJ195" si="213">(Y132-AD132)</f>
        <v>454.5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25" customHeight="1" x14ac:dyDescent="0.45">
      <c r="A133" s="21" t="str">
        <f t="shared" ref="A133:A149" si="214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305</v>
      </c>
      <c r="F133" s="22" t="s">
        <v>29</v>
      </c>
      <c r="G133" s="22"/>
      <c r="H133" s="7" t="s">
        <v>72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18">
        <f t="shared" si="175"/>
        <v>550</v>
      </c>
      <c r="S133" s="7">
        <v>0</v>
      </c>
      <c r="T133" s="18">
        <f t="shared" si="204"/>
        <v>110</v>
      </c>
      <c r="U133" s="18">
        <f t="shared" si="205"/>
        <v>256.6666666666685</v>
      </c>
      <c r="V133" s="16">
        <f t="shared" si="206"/>
        <v>10280</v>
      </c>
      <c r="W133" s="16">
        <f t="shared" si="207"/>
        <v>5140</v>
      </c>
      <c r="X133" s="16">
        <v>2570</v>
      </c>
      <c r="Y133" s="16">
        <f t="shared" si="208"/>
        <v>1285</v>
      </c>
      <c r="Z133" s="16">
        <f t="shared" si="209"/>
        <v>49.863760217983653</v>
      </c>
      <c r="AA133" s="15">
        <f t="shared" si="199"/>
        <v>7195.9999999999991</v>
      </c>
      <c r="AB133" s="15">
        <f t="shared" si="200"/>
        <v>3597.9999999999995</v>
      </c>
      <c r="AC133" s="15">
        <f t="shared" si="201"/>
        <v>1798.9999999999998</v>
      </c>
      <c r="AD133" s="15">
        <f t="shared" si="202"/>
        <v>899.49999999999989</v>
      </c>
      <c r="AE133" s="15">
        <f t="shared" si="203"/>
        <v>89.72059330803728</v>
      </c>
      <c r="AF133" s="1">
        <v>0</v>
      </c>
      <c r="AG133" s="34">
        <f t="shared" si="210"/>
        <v>3084.0000000000009</v>
      </c>
      <c r="AH133" s="34">
        <f t="shared" si="211"/>
        <v>1542.0000000000005</v>
      </c>
      <c r="AI133" s="34">
        <f t="shared" si="212"/>
        <v>771.00000000000023</v>
      </c>
      <c r="AJ133" s="34">
        <f t="shared" si="213"/>
        <v>385.50000000000011</v>
      </c>
      <c r="AK133" s="34">
        <f t="shared" ref="AK133:AK196" si="215">$AF133/AG133</f>
        <v>0</v>
      </c>
      <c r="AL133" s="34">
        <f t="shared" ref="AL133:AL196" si="216">$AF133/AH133</f>
        <v>0</v>
      </c>
      <c r="AM133" s="34">
        <f t="shared" ref="AM133:AM196" si="217">$AF133/AI133</f>
        <v>0</v>
      </c>
      <c r="AN133" s="34">
        <f t="shared" ref="AN133:AN196" si="218">$AF133/AJ133</f>
        <v>0</v>
      </c>
    </row>
    <row r="134" spans="1:40" ht="13.25" customHeight="1" x14ac:dyDescent="0.45">
      <c r="A134" s="21" t="str">
        <f t="shared" si="214"/>
        <v>WB - IX - History</v>
      </c>
      <c r="B134" s="6" t="s">
        <v>35</v>
      </c>
      <c r="C134" s="3" t="s">
        <v>55</v>
      </c>
      <c r="D134" s="3" t="s">
        <v>46</v>
      </c>
      <c r="E134" s="3" t="s">
        <v>305</v>
      </c>
      <c r="F134" s="33" t="s">
        <v>179</v>
      </c>
      <c r="G134" s="33" t="s">
        <v>285</v>
      </c>
      <c r="H134" s="7" t="s">
        <v>72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>O134*50%</f>
        <v>550</v>
      </c>
      <c r="S134" s="7">
        <v>0</v>
      </c>
      <c r="T134" s="18">
        <f>R134*20%</f>
        <v>110</v>
      </c>
      <c r="U134" s="18">
        <f>R134*46.666666666667%</f>
        <v>256.6666666666685</v>
      </c>
      <c r="V134" s="16">
        <f>X134*4</f>
        <v>10280</v>
      </c>
      <c r="W134" s="16">
        <f>X134*2</f>
        <v>5140</v>
      </c>
      <c r="X134" s="16">
        <v>2570</v>
      </c>
      <c r="Y134" s="16">
        <f>X134/2</f>
        <v>1285</v>
      </c>
      <c r="Z134" s="16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">
        <v>0</v>
      </c>
      <c r="AG134" s="34">
        <f t="shared" si="210"/>
        <v>3084.0000000000009</v>
      </c>
      <c r="AH134" s="34">
        <f t="shared" si="211"/>
        <v>1542.0000000000005</v>
      </c>
      <c r="AI134" s="34">
        <f t="shared" si="212"/>
        <v>771.00000000000023</v>
      </c>
      <c r="AJ134" s="34">
        <f t="shared" si="213"/>
        <v>385.50000000000011</v>
      </c>
      <c r="AK134" s="34">
        <f t="shared" si="215"/>
        <v>0</v>
      </c>
      <c r="AL134" s="34">
        <f t="shared" si="216"/>
        <v>0</v>
      </c>
      <c r="AM134" s="34">
        <f t="shared" si="217"/>
        <v>0</v>
      </c>
      <c r="AN134" s="34">
        <f t="shared" si="218"/>
        <v>0</v>
      </c>
    </row>
    <row r="135" spans="1:40" ht="13.25" customHeight="1" x14ac:dyDescent="0.45">
      <c r="A135" s="21" t="str">
        <f t="shared" si="214"/>
        <v>WB - IX - Geography</v>
      </c>
      <c r="B135" s="6" t="s">
        <v>32</v>
      </c>
      <c r="C135" s="3" t="s">
        <v>55</v>
      </c>
      <c r="D135" s="3" t="s">
        <v>46</v>
      </c>
      <c r="E135" s="3" t="s">
        <v>305</v>
      </c>
      <c r="F135" s="33" t="s">
        <v>179</v>
      </c>
      <c r="G135" s="33" t="s">
        <v>285</v>
      </c>
      <c r="H135" s="7" t="s">
        <v>72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18">
        <f>O135*50%</f>
        <v>650</v>
      </c>
      <c r="S135" s="7">
        <v>0</v>
      </c>
      <c r="T135" s="18">
        <f>R135*20%</f>
        <v>130</v>
      </c>
      <c r="U135" s="18">
        <f>R135*46.666666666667%</f>
        <v>303.33333333333553</v>
      </c>
      <c r="V135" s="16">
        <f>X135*4</f>
        <v>12120</v>
      </c>
      <c r="W135" s="16">
        <f>X135*2</f>
        <v>6060</v>
      </c>
      <c r="X135" s="16">
        <v>3030</v>
      </c>
      <c r="Y135" s="16">
        <f>X135/2</f>
        <v>1515</v>
      </c>
      <c r="Z135" s="16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">
        <v>0</v>
      </c>
      <c r="AG135" s="34">
        <f t="shared" si="210"/>
        <v>3636</v>
      </c>
      <c r="AH135" s="34">
        <f t="shared" si="211"/>
        <v>1818</v>
      </c>
      <c r="AI135" s="34">
        <f t="shared" si="212"/>
        <v>909</v>
      </c>
      <c r="AJ135" s="34">
        <f t="shared" si="213"/>
        <v>454.5</v>
      </c>
      <c r="AK135" s="34">
        <f t="shared" si="215"/>
        <v>0</v>
      </c>
      <c r="AL135" s="34">
        <f t="shared" si="216"/>
        <v>0</v>
      </c>
      <c r="AM135" s="34">
        <f t="shared" si="217"/>
        <v>0</v>
      </c>
      <c r="AN135" s="34">
        <f t="shared" si="218"/>
        <v>0</v>
      </c>
    </row>
    <row r="136" spans="1:40" ht="13.25" customHeight="1" x14ac:dyDescent="0.45">
      <c r="A136" s="21" t="str">
        <f t="shared" si="214"/>
        <v>WB - IX - Physical Science</v>
      </c>
      <c r="B136" s="25" t="s">
        <v>50</v>
      </c>
      <c r="C136" s="3" t="s">
        <v>55</v>
      </c>
      <c r="D136" s="3" t="s">
        <v>46</v>
      </c>
      <c r="E136" s="3" t="s">
        <v>304</v>
      </c>
      <c r="F136" s="7" t="s">
        <v>196</v>
      </c>
      <c r="G136" s="7" t="s">
        <v>185</v>
      </c>
      <c r="H136" s="7" t="s">
        <v>72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18">
        <f t="shared" si="175"/>
        <v>650</v>
      </c>
      <c r="S136" s="7">
        <v>0</v>
      </c>
      <c r="T136" s="18">
        <f t="shared" si="204"/>
        <v>130</v>
      </c>
      <c r="U136" s="18">
        <f t="shared" si="205"/>
        <v>303.33333333333553</v>
      </c>
      <c r="V136" s="16">
        <f t="shared" si="206"/>
        <v>12120</v>
      </c>
      <c r="W136" s="16">
        <f t="shared" si="207"/>
        <v>6060</v>
      </c>
      <c r="X136" s="16">
        <v>3030</v>
      </c>
      <c r="Y136" s="16">
        <f t="shared" si="208"/>
        <v>1515</v>
      </c>
      <c r="Z136" s="16">
        <f t="shared" si="209"/>
        <v>50.115473441108541</v>
      </c>
      <c r="AA136" s="15">
        <f t="shared" si="199"/>
        <v>8484</v>
      </c>
      <c r="AB136" s="15">
        <f t="shared" si="200"/>
        <v>4242</v>
      </c>
      <c r="AC136" s="15">
        <f t="shared" si="201"/>
        <v>2121</v>
      </c>
      <c r="AD136" s="15">
        <f t="shared" si="202"/>
        <v>1060.5</v>
      </c>
      <c r="AE136" s="15">
        <f t="shared" si="203"/>
        <v>90.00292312189417</v>
      </c>
      <c r="AF136" s="1">
        <v>0</v>
      </c>
      <c r="AG136" s="34">
        <f t="shared" si="210"/>
        <v>3636</v>
      </c>
      <c r="AH136" s="34">
        <f t="shared" si="211"/>
        <v>1818</v>
      </c>
      <c r="AI136" s="34">
        <f t="shared" si="212"/>
        <v>909</v>
      </c>
      <c r="AJ136" s="34">
        <f t="shared" si="213"/>
        <v>454.5</v>
      </c>
      <c r="AK136" s="34">
        <f t="shared" si="215"/>
        <v>0</v>
      </c>
      <c r="AL136" s="34">
        <f t="shared" si="216"/>
        <v>0</v>
      </c>
      <c r="AM136" s="34">
        <f t="shared" si="217"/>
        <v>0</v>
      </c>
      <c r="AN136" s="34">
        <f t="shared" si="218"/>
        <v>0</v>
      </c>
    </row>
    <row r="137" spans="1:40" ht="13.25" customHeight="1" x14ac:dyDescent="0.45">
      <c r="A137" s="21" t="str">
        <f t="shared" si="214"/>
        <v>WB - IX - Life Science</v>
      </c>
      <c r="B137" s="25" t="s">
        <v>51</v>
      </c>
      <c r="C137" s="3" t="s">
        <v>55</v>
      </c>
      <c r="D137" s="3" t="s">
        <v>46</v>
      </c>
      <c r="E137" s="3" t="s">
        <v>304</v>
      </c>
      <c r="F137" s="22" t="s">
        <v>29</v>
      </c>
      <c r="G137" s="22"/>
      <c r="H137" s="7" t="s">
        <v>72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 t="shared" si="175"/>
        <v>650</v>
      </c>
      <c r="S137" s="7">
        <v>0</v>
      </c>
      <c r="T137" s="18">
        <f t="shared" si="204"/>
        <v>130</v>
      </c>
      <c r="U137" s="18">
        <f t="shared" si="205"/>
        <v>303.33333333333553</v>
      </c>
      <c r="V137" s="16">
        <f t="shared" si="206"/>
        <v>12120</v>
      </c>
      <c r="W137" s="16">
        <f t="shared" si="207"/>
        <v>6060</v>
      </c>
      <c r="X137" s="16">
        <v>3030</v>
      </c>
      <c r="Y137" s="16">
        <f t="shared" si="208"/>
        <v>1515</v>
      </c>
      <c r="Z137" s="16">
        <f t="shared" si="209"/>
        <v>50.115473441108541</v>
      </c>
      <c r="AA137" s="15">
        <f t="shared" si="199"/>
        <v>8484</v>
      </c>
      <c r="AB137" s="15">
        <f t="shared" si="200"/>
        <v>4242</v>
      </c>
      <c r="AC137" s="15">
        <f t="shared" si="201"/>
        <v>2121</v>
      </c>
      <c r="AD137" s="15">
        <f t="shared" si="202"/>
        <v>1060.5</v>
      </c>
      <c r="AE137" s="15">
        <f t="shared" si="203"/>
        <v>90.00292312189417</v>
      </c>
      <c r="AF137" s="1">
        <v>0</v>
      </c>
      <c r="AG137" s="34">
        <f t="shared" si="210"/>
        <v>3636</v>
      </c>
      <c r="AH137" s="34">
        <f t="shared" si="211"/>
        <v>1818</v>
      </c>
      <c r="AI137" s="34">
        <f t="shared" si="212"/>
        <v>909</v>
      </c>
      <c r="AJ137" s="34">
        <f t="shared" si="213"/>
        <v>454.5</v>
      </c>
      <c r="AK137" s="34">
        <f t="shared" si="215"/>
        <v>0</v>
      </c>
      <c r="AL137" s="34">
        <f t="shared" si="216"/>
        <v>0</v>
      </c>
      <c r="AM137" s="34">
        <f t="shared" si="217"/>
        <v>0</v>
      </c>
      <c r="AN137" s="34">
        <f t="shared" si="218"/>
        <v>0</v>
      </c>
    </row>
    <row r="138" spans="1:40" ht="13.25" customHeight="1" x14ac:dyDescent="0.45">
      <c r="A138" s="21" t="str">
        <f t="shared" si="214"/>
        <v>WB - IX - Maths</v>
      </c>
      <c r="B138" s="25" t="s">
        <v>2</v>
      </c>
      <c r="C138" s="3" t="s">
        <v>55</v>
      </c>
      <c r="D138" s="3" t="s">
        <v>46</v>
      </c>
      <c r="E138" s="3" t="s">
        <v>304</v>
      </c>
      <c r="F138" s="33" t="s">
        <v>294</v>
      </c>
      <c r="G138" s="33" t="s">
        <v>285</v>
      </c>
      <c r="H138" s="7" t="s">
        <v>72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75"/>
        <v>650</v>
      </c>
      <c r="S138" s="7">
        <v>0</v>
      </c>
      <c r="T138" s="18">
        <f t="shared" si="204"/>
        <v>130</v>
      </c>
      <c r="U138" s="18">
        <f t="shared" si="205"/>
        <v>303.33333333333553</v>
      </c>
      <c r="V138" s="16">
        <f t="shared" si="206"/>
        <v>12120</v>
      </c>
      <c r="W138" s="16">
        <f t="shared" si="207"/>
        <v>6060</v>
      </c>
      <c r="X138" s="16">
        <v>3030</v>
      </c>
      <c r="Y138" s="16">
        <f t="shared" si="208"/>
        <v>1515</v>
      </c>
      <c r="Z138" s="16">
        <f t="shared" si="209"/>
        <v>50.115473441108541</v>
      </c>
      <c r="AA138" s="15">
        <f t="shared" si="199"/>
        <v>8484</v>
      </c>
      <c r="AB138" s="15">
        <f t="shared" si="200"/>
        <v>4242</v>
      </c>
      <c r="AC138" s="15">
        <f t="shared" si="201"/>
        <v>2121</v>
      </c>
      <c r="AD138" s="15">
        <f t="shared" si="202"/>
        <v>1060.5</v>
      </c>
      <c r="AE138" s="15">
        <f t="shared" si="203"/>
        <v>90.00292312189417</v>
      </c>
      <c r="AF138" s="1">
        <v>0</v>
      </c>
      <c r="AG138" s="34">
        <f t="shared" si="210"/>
        <v>3636</v>
      </c>
      <c r="AH138" s="34">
        <f t="shared" si="211"/>
        <v>1818</v>
      </c>
      <c r="AI138" s="34">
        <f t="shared" si="212"/>
        <v>909</v>
      </c>
      <c r="AJ138" s="34">
        <f t="shared" si="213"/>
        <v>454.5</v>
      </c>
      <c r="AK138" s="34">
        <f t="shared" si="215"/>
        <v>0</v>
      </c>
      <c r="AL138" s="34">
        <f t="shared" si="216"/>
        <v>0</v>
      </c>
      <c r="AM138" s="34">
        <f t="shared" si="217"/>
        <v>0</v>
      </c>
      <c r="AN138" s="34">
        <f t="shared" si="218"/>
        <v>0</v>
      </c>
    </row>
    <row r="139" spans="1:40" ht="13.25" customHeight="1" x14ac:dyDescent="0.45">
      <c r="A139" s="21" t="str">
        <f t="shared" si="214"/>
        <v>WB - IX - Book Keeping</v>
      </c>
      <c r="B139" s="9" t="s">
        <v>178</v>
      </c>
      <c r="C139" s="3" t="s">
        <v>55</v>
      </c>
      <c r="D139" s="3" t="s">
        <v>46</v>
      </c>
      <c r="E139" s="3" t="s">
        <v>4</v>
      </c>
      <c r="F139" s="33" t="s">
        <v>181</v>
      </c>
      <c r="G139" s="33" t="s">
        <v>285</v>
      </c>
      <c r="H139" s="7" t="s">
        <v>72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18">
        <f t="shared" ref="R139:R142" si="219">O139*50%</f>
        <v>550</v>
      </c>
      <c r="S139" s="7">
        <v>0</v>
      </c>
      <c r="T139" s="18">
        <f t="shared" si="204"/>
        <v>110</v>
      </c>
      <c r="U139" s="18">
        <f t="shared" si="205"/>
        <v>256.6666666666685</v>
      </c>
      <c r="V139" s="16">
        <f t="shared" si="206"/>
        <v>10280</v>
      </c>
      <c r="W139" s="16">
        <f t="shared" si="207"/>
        <v>5140</v>
      </c>
      <c r="X139" s="16">
        <v>2570</v>
      </c>
      <c r="Y139" s="16">
        <f t="shared" si="208"/>
        <v>1285</v>
      </c>
      <c r="Z139" s="16">
        <f t="shared" si="209"/>
        <v>49.863760217983653</v>
      </c>
      <c r="AA139" s="15">
        <f t="shared" ref="AA139:AA141" si="220">AC139*4</f>
        <v>7195.9999999999991</v>
      </c>
      <c r="AB139" s="15">
        <f t="shared" ref="AB139:AB141" si="221">AC139*2</f>
        <v>3597.9999999999995</v>
      </c>
      <c r="AC139" s="15">
        <f t="shared" ref="AC139:AC141" si="222">X139*70%</f>
        <v>1798.9999999999998</v>
      </c>
      <c r="AD139" s="15">
        <f t="shared" ref="AD139:AD141" si="223">AC139/2</f>
        <v>899.49999999999989</v>
      </c>
      <c r="AE139" s="15">
        <f t="shared" ref="AE139:AE141" si="224">(R139-(T139+AC139/10))/(T139+AC139/10)%</f>
        <v>89.72059330803728</v>
      </c>
      <c r="AF139" s="1">
        <v>0</v>
      </c>
      <c r="AG139" s="34">
        <f t="shared" si="210"/>
        <v>3084.0000000000009</v>
      </c>
      <c r="AH139" s="34">
        <f t="shared" si="211"/>
        <v>1542.0000000000005</v>
      </c>
      <c r="AI139" s="34">
        <f t="shared" si="212"/>
        <v>771.00000000000023</v>
      </c>
      <c r="AJ139" s="34">
        <f t="shared" si="213"/>
        <v>385.50000000000011</v>
      </c>
      <c r="AK139" s="34">
        <f t="shared" si="215"/>
        <v>0</v>
      </c>
      <c r="AL139" s="34">
        <f t="shared" si="216"/>
        <v>0</v>
      </c>
      <c r="AM139" s="34">
        <f t="shared" si="217"/>
        <v>0</v>
      </c>
      <c r="AN139" s="34">
        <f t="shared" si="218"/>
        <v>0</v>
      </c>
    </row>
    <row r="140" spans="1:40" ht="13.25" customHeight="1" x14ac:dyDescent="0.45">
      <c r="A140" s="21" t="str">
        <f t="shared" si="214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3" t="s">
        <v>179</v>
      </c>
      <c r="G140" s="33" t="s">
        <v>285</v>
      </c>
      <c r="H140" s="7" t="s">
        <v>72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18">
        <f t="shared" si="219"/>
        <v>550</v>
      </c>
      <c r="S140" s="7">
        <v>0</v>
      </c>
      <c r="T140" s="18">
        <f t="shared" si="204"/>
        <v>110</v>
      </c>
      <c r="U140" s="18">
        <f t="shared" si="205"/>
        <v>256.6666666666685</v>
      </c>
      <c r="V140" s="16">
        <f t="shared" si="206"/>
        <v>10280</v>
      </c>
      <c r="W140" s="16">
        <f t="shared" si="207"/>
        <v>5140</v>
      </c>
      <c r="X140" s="16">
        <v>2570</v>
      </c>
      <c r="Y140" s="16">
        <f t="shared" si="208"/>
        <v>1285</v>
      </c>
      <c r="Z140" s="16">
        <f t="shared" si="209"/>
        <v>49.863760217983653</v>
      </c>
      <c r="AA140" s="15">
        <f t="shared" si="220"/>
        <v>7195.9999999999991</v>
      </c>
      <c r="AB140" s="15">
        <f t="shared" si="221"/>
        <v>3597.9999999999995</v>
      </c>
      <c r="AC140" s="15">
        <f t="shared" si="222"/>
        <v>1798.9999999999998</v>
      </c>
      <c r="AD140" s="15">
        <f t="shared" si="223"/>
        <v>899.49999999999989</v>
      </c>
      <c r="AE140" s="15">
        <f t="shared" si="224"/>
        <v>89.72059330803728</v>
      </c>
      <c r="AF140" s="1">
        <v>0</v>
      </c>
      <c r="AG140" s="34">
        <f t="shared" si="210"/>
        <v>3084.0000000000009</v>
      </c>
      <c r="AH140" s="34">
        <f t="shared" si="211"/>
        <v>1542.0000000000005</v>
      </c>
      <c r="AI140" s="34">
        <f t="shared" si="212"/>
        <v>771.00000000000023</v>
      </c>
      <c r="AJ140" s="34">
        <f t="shared" si="213"/>
        <v>385.50000000000011</v>
      </c>
      <c r="AK140" s="34">
        <f t="shared" si="215"/>
        <v>0</v>
      </c>
      <c r="AL140" s="34">
        <f t="shared" si="216"/>
        <v>0</v>
      </c>
      <c r="AM140" s="34">
        <f t="shared" si="217"/>
        <v>0</v>
      </c>
      <c r="AN140" s="34">
        <f t="shared" si="218"/>
        <v>0</v>
      </c>
    </row>
    <row r="141" spans="1:40" ht="13.25" customHeight="1" x14ac:dyDescent="0.45">
      <c r="A141" s="21" t="str">
        <f t="shared" si="214"/>
        <v>WB - IX - Computers</v>
      </c>
      <c r="B141" s="8" t="s">
        <v>48</v>
      </c>
      <c r="C141" s="3" t="s">
        <v>55</v>
      </c>
      <c r="D141" s="3" t="s">
        <v>46</v>
      </c>
      <c r="E141" s="3" t="s">
        <v>132</v>
      </c>
      <c r="F141" s="7" t="s">
        <v>195</v>
      </c>
      <c r="G141" s="7" t="s">
        <v>185</v>
      </c>
      <c r="H141" s="7" t="s">
        <v>72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18">
        <f t="shared" si="219"/>
        <v>650</v>
      </c>
      <c r="S141" s="7">
        <v>0</v>
      </c>
      <c r="T141" s="18">
        <f t="shared" si="204"/>
        <v>130</v>
      </c>
      <c r="U141" s="18">
        <f t="shared" si="205"/>
        <v>303.33333333333553</v>
      </c>
      <c r="V141" s="16">
        <f t="shared" si="206"/>
        <v>12120</v>
      </c>
      <c r="W141" s="16">
        <f t="shared" si="207"/>
        <v>6060</v>
      </c>
      <c r="X141" s="16">
        <v>3030</v>
      </c>
      <c r="Y141" s="16">
        <f t="shared" si="208"/>
        <v>1515</v>
      </c>
      <c r="Z141" s="16">
        <f t="shared" si="209"/>
        <v>50.115473441108541</v>
      </c>
      <c r="AA141" s="15">
        <f t="shared" si="220"/>
        <v>8484</v>
      </c>
      <c r="AB141" s="15">
        <f t="shared" si="221"/>
        <v>4242</v>
      </c>
      <c r="AC141" s="15">
        <f t="shared" si="222"/>
        <v>2121</v>
      </c>
      <c r="AD141" s="15">
        <f t="shared" si="223"/>
        <v>1060.5</v>
      </c>
      <c r="AE141" s="15">
        <f t="shared" si="224"/>
        <v>90.00292312189417</v>
      </c>
      <c r="AF141" s="1">
        <v>0</v>
      </c>
      <c r="AG141" s="34">
        <f t="shared" si="210"/>
        <v>3636</v>
      </c>
      <c r="AH141" s="34">
        <f t="shared" si="211"/>
        <v>1818</v>
      </c>
      <c r="AI141" s="34">
        <f t="shared" si="212"/>
        <v>909</v>
      </c>
      <c r="AJ141" s="34">
        <f t="shared" si="213"/>
        <v>454.5</v>
      </c>
      <c r="AK141" s="34">
        <f t="shared" si="215"/>
        <v>0</v>
      </c>
      <c r="AL141" s="34">
        <f t="shared" si="216"/>
        <v>0</v>
      </c>
      <c r="AM141" s="34">
        <f t="shared" si="217"/>
        <v>0</v>
      </c>
      <c r="AN141" s="34">
        <f t="shared" si="218"/>
        <v>0</v>
      </c>
    </row>
    <row r="142" spans="1:40" ht="13.25" customHeight="1" x14ac:dyDescent="0.45">
      <c r="A142" s="21" t="str">
        <f t="shared" si="214"/>
        <v>WB - IX - AI</v>
      </c>
      <c r="B142" s="8" t="s">
        <v>5</v>
      </c>
      <c r="C142" s="3" t="s">
        <v>55</v>
      </c>
      <c r="D142" s="3" t="s">
        <v>46</v>
      </c>
      <c r="E142" s="3" t="s">
        <v>132</v>
      </c>
      <c r="F142" s="33" t="s">
        <v>64</v>
      </c>
      <c r="G142" s="33" t="s">
        <v>285</v>
      </c>
      <c r="H142" s="7" t="s">
        <v>72</v>
      </c>
      <c r="I142" s="17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18">
        <f t="shared" si="219"/>
        <v>2500</v>
      </c>
      <c r="S142" s="7">
        <v>0</v>
      </c>
      <c r="T142" s="18">
        <f t="shared" ref="T142:T149" si="225">R142*20%</f>
        <v>500</v>
      </c>
      <c r="U142" s="18">
        <f>R142*46.666666666667%</f>
        <v>1166.6666666666749</v>
      </c>
      <c r="V142" s="16">
        <f>X142*4</f>
        <v>46668</v>
      </c>
      <c r="W142" s="16">
        <f t="shared" ref="W142:W148" si="226">X142*2</f>
        <v>23334</v>
      </c>
      <c r="X142" s="16">
        <v>11667</v>
      </c>
      <c r="Y142" s="16">
        <f t="shared" ref="Y142:Y148" si="227">X142/2</f>
        <v>5833.5</v>
      </c>
      <c r="Z142" s="16">
        <f>(R142-(T142+X142/10))/(T142+X142/10)%</f>
        <v>49.99700005999879</v>
      </c>
      <c r="AA142" s="15">
        <f t="shared" ref="AA142:AA149" si="228">AC142*4</f>
        <v>32667.599999999999</v>
      </c>
      <c r="AB142" s="15">
        <f t="shared" ref="AB142:AB149" si="229">AC142*2</f>
        <v>16333.8</v>
      </c>
      <c r="AC142" s="15">
        <f t="shared" ref="AC142:AC149" si="230">X142*70%</f>
        <v>8166.9</v>
      </c>
      <c r="AD142" s="15">
        <f t="shared" ref="AD142:AD149" si="231">AC142/2</f>
        <v>4083.45</v>
      </c>
      <c r="AE142" s="15">
        <f t="shared" ref="AE142:AE149" si="232">(R142-(T142+AC142/10))/(T142+AC142/10)%</f>
        <v>89.870052935770758</v>
      </c>
      <c r="AF142" s="1">
        <v>0</v>
      </c>
      <c r="AG142" s="34">
        <f t="shared" si="210"/>
        <v>14000.400000000001</v>
      </c>
      <c r="AH142" s="34">
        <f t="shared" si="211"/>
        <v>7000.2000000000007</v>
      </c>
      <c r="AI142" s="34">
        <f t="shared" si="212"/>
        <v>3500.1000000000004</v>
      </c>
      <c r="AJ142" s="34">
        <f t="shared" si="213"/>
        <v>1750.0500000000002</v>
      </c>
      <c r="AK142" s="34">
        <f t="shared" si="215"/>
        <v>0</v>
      </c>
      <c r="AL142" s="34">
        <f t="shared" si="216"/>
        <v>0</v>
      </c>
      <c r="AM142" s="34">
        <f t="shared" si="217"/>
        <v>0</v>
      </c>
      <c r="AN142" s="34">
        <f t="shared" si="218"/>
        <v>0</v>
      </c>
    </row>
    <row r="143" spans="1:40" ht="13.25" customHeight="1" x14ac:dyDescent="0.45">
      <c r="A143" s="21" t="str">
        <f t="shared" si="214"/>
        <v>WB - VIII - English</v>
      </c>
      <c r="B143" s="6" t="s">
        <v>33</v>
      </c>
      <c r="C143" s="3" t="s">
        <v>52</v>
      </c>
      <c r="D143" s="3" t="s">
        <v>46</v>
      </c>
      <c r="E143" s="3" t="s">
        <v>305</v>
      </c>
      <c r="F143" s="33" t="s">
        <v>197</v>
      </c>
      <c r="G143" s="33" t="s">
        <v>285</v>
      </c>
      <c r="H143" s="7" t="s">
        <v>72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18">
        <f t="shared" ref="R143:R149" si="233">O143*50%</f>
        <v>600</v>
      </c>
      <c r="S143" s="7">
        <v>0</v>
      </c>
      <c r="T143" s="18">
        <f t="shared" si="225"/>
        <v>120</v>
      </c>
      <c r="U143" s="18">
        <f t="shared" ref="U143:U149" si="234">R143*46.666666666667%</f>
        <v>280.00000000000199</v>
      </c>
      <c r="V143" s="16">
        <f t="shared" ref="V143:V149" si="235">X143*4</f>
        <v>11200</v>
      </c>
      <c r="W143" s="16">
        <f t="shared" si="226"/>
        <v>5600</v>
      </c>
      <c r="X143" s="16">
        <v>2800</v>
      </c>
      <c r="Y143" s="16">
        <f t="shared" si="227"/>
        <v>1400</v>
      </c>
      <c r="Z143" s="16">
        <f t="shared" ref="Z143:Z149" si="236">(R143-(T143+X143/10))/(T143+X143/10)%</f>
        <v>50</v>
      </c>
      <c r="AA143" s="15">
        <f t="shared" si="228"/>
        <v>7839.9999999999991</v>
      </c>
      <c r="AB143" s="15">
        <f t="shared" si="229"/>
        <v>3919.9999999999995</v>
      </c>
      <c r="AC143" s="15">
        <f t="shared" si="230"/>
        <v>1959.9999999999998</v>
      </c>
      <c r="AD143" s="15">
        <f t="shared" si="231"/>
        <v>979.99999999999989</v>
      </c>
      <c r="AE143" s="15">
        <f t="shared" si="232"/>
        <v>89.87341772151899</v>
      </c>
      <c r="AF143" s="1">
        <v>0</v>
      </c>
      <c r="AG143" s="34">
        <f t="shared" si="210"/>
        <v>3360.0000000000009</v>
      </c>
      <c r="AH143" s="34">
        <f t="shared" si="211"/>
        <v>1680.0000000000005</v>
      </c>
      <c r="AI143" s="34">
        <f t="shared" si="212"/>
        <v>840.00000000000023</v>
      </c>
      <c r="AJ143" s="34">
        <f t="shared" si="213"/>
        <v>420.00000000000011</v>
      </c>
      <c r="AK143" s="34">
        <f t="shared" si="215"/>
        <v>0</v>
      </c>
      <c r="AL143" s="34">
        <f t="shared" si="216"/>
        <v>0</v>
      </c>
      <c r="AM143" s="34">
        <f t="shared" si="217"/>
        <v>0</v>
      </c>
      <c r="AN143" s="34">
        <f t="shared" si="218"/>
        <v>0</v>
      </c>
    </row>
    <row r="144" spans="1:40" ht="13.25" customHeight="1" x14ac:dyDescent="0.45">
      <c r="A144" s="21" t="str">
        <f t="shared" si="214"/>
        <v>WB - VIII - Bengali</v>
      </c>
      <c r="B144" s="6" t="s">
        <v>34</v>
      </c>
      <c r="C144" s="3" t="s">
        <v>52</v>
      </c>
      <c r="D144" s="3" t="s">
        <v>46</v>
      </c>
      <c r="E144" s="3" t="s">
        <v>305</v>
      </c>
      <c r="F144" s="22" t="s">
        <v>29</v>
      </c>
      <c r="G144" s="22"/>
      <c r="H144" s="7" t="s">
        <v>72</v>
      </c>
      <c r="I144" s="17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18">
        <f t="shared" si="233"/>
        <v>500</v>
      </c>
      <c r="S144" s="7">
        <v>0</v>
      </c>
      <c r="T144" s="18">
        <f t="shared" si="225"/>
        <v>100</v>
      </c>
      <c r="U144" s="18">
        <f t="shared" si="234"/>
        <v>233.33333333333499</v>
      </c>
      <c r="V144" s="16">
        <f t="shared" si="235"/>
        <v>9332</v>
      </c>
      <c r="W144" s="16">
        <f t="shared" si="226"/>
        <v>4666</v>
      </c>
      <c r="X144" s="16">
        <v>2333</v>
      </c>
      <c r="Y144" s="16">
        <f t="shared" si="227"/>
        <v>1166.5</v>
      </c>
      <c r="Z144" s="16">
        <f t="shared" si="236"/>
        <v>50.015001500150007</v>
      </c>
      <c r="AA144" s="15">
        <f t="shared" si="228"/>
        <v>6532.4</v>
      </c>
      <c r="AB144" s="15">
        <f t="shared" si="229"/>
        <v>3266.2</v>
      </c>
      <c r="AC144" s="15">
        <f t="shared" si="230"/>
        <v>1633.1</v>
      </c>
      <c r="AD144" s="15">
        <f t="shared" si="231"/>
        <v>816.55</v>
      </c>
      <c r="AE144" s="15">
        <f t="shared" si="232"/>
        <v>89.890243439292078</v>
      </c>
      <c r="AF144" s="1">
        <v>0</v>
      </c>
      <c r="AG144" s="34">
        <f t="shared" si="210"/>
        <v>2799.6000000000004</v>
      </c>
      <c r="AH144" s="34">
        <f t="shared" si="211"/>
        <v>1399.8000000000002</v>
      </c>
      <c r="AI144" s="34">
        <f t="shared" si="212"/>
        <v>699.90000000000009</v>
      </c>
      <c r="AJ144" s="34">
        <f t="shared" si="213"/>
        <v>349.95000000000005</v>
      </c>
      <c r="AK144" s="34">
        <f t="shared" si="215"/>
        <v>0</v>
      </c>
      <c r="AL144" s="34">
        <f t="shared" si="216"/>
        <v>0</v>
      </c>
      <c r="AM144" s="34">
        <f t="shared" si="217"/>
        <v>0</v>
      </c>
      <c r="AN144" s="34">
        <f t="shared" si="218"/>
        <v>0</v>
      </c>
    </row>
    <row r="145" spans="1:40" ht="13.25" customHeight="1" x14ac:dyDescent="0.45">
      <c r="A145" s="21" t="str">
        <f t="shared" si="214"/>
        <v>WB - VIII - Hindi</v>
      </c>
      <c r="B145" s="6" t="s">
        <v>0</v>
      </c>
      <c r="C145" s="3" t="s">
        <v>52</v>
      </c>
      <c r="D145" s="3" t="s">
        <v>46</v>
      </c>
      <c r="E145" s="3" t="s">
        <v>305</v>
      </c>
      <c r="F145" s="22" t="s">
        <v>284</v>
      </c>
      <c r="G145" s="22" t="s">
        <v>185</v>
      </c>
      <c r="H145" s="7" t="s">
        <v>72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18">
        <f>O145*50%</f>
        <v>500</v>
      </c>
      <c r="S145" s="7">
        <v>0</v>
      </c>
      <c r="T145" s="18">
        <f t="shared" si="225"/>
        <v>100</v>
      </c>
      <c r="U145" s="18">
        <f>R145*46.666666666667%</f>
        <v>233.33333333333499</v>
      </c>
      <c r="V145" s="16">
        <f>X145*4</f>
        <v>9332</v>
      </c>
      <c r="W145" s="16">
        <f t="shared" si="226"/>
        <v>4666</v>
      </c>
      <c r="X145" s="16">
        <v>2333</v>
      </c>
      <c r="Y145" s="16">
        <f t="shared" si="227"/>
        <v>1166.5</v>
      </c>
      <c r="Z145" s="16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">
        <v>0</v>
      </c>
      <c r="AG145" s="34">
        <f t="shared" si="210"/>
        <v>2799.6000000000004</v>
      </c>
      <c r="AH145" s="34">
        <f t="shared" si="211"/>
        <v>1399.8000000000002</v>
      </c>
      <c r="AI145" s="34">
        <f t="shared" si="212"/>
        <v>699.90000000000009</v>
      </c>
      <c r="AJ145" s="34">
        <f t="shared" si="213"/>
        <v>349.95000000000005</v>
      </c>
      <c r="AK145" s="34">
        <f t="shared" si="215"/>
        <v>0</v>
      </c>
      <c r="AL145" s="34">
        <f t="shared" si="216"/>
        <v>0</v>
      </c>
      <c r="AM145" s="34">
        <f t="shared" si="217"/>
        <v>0</v>
      </c>
      <c r="AN145" s="34">
        <f t="shared" si="218"/>
        <v>0</v>
      </c>
    </row>
    <row r="146" spans="1:40" ht="13.25" customHeight="1" x14ac:dyDescent="0.45">
      <c r="A146" s="21" t="str">
        <f t="shared" si="214"/>
        <v>WB - VIII - History</v>
      </c>
      <c r="B146" s="6" t="s">
        <v>35</v>
      </c>
      <c r="C146" s="3" t="s">
        <v>52</v>
      </c>
      <c r="D146" s="3" t="s">
        <v>46</v>
      </c>
      <c r="E146" s="3" t="s">
        <v>305</v>
      </c>
      <c r="F146" s="33" t="s">
        <v>179</v>
      </c>
      <c r="G146" s="33" t="s">
        <v>285</v>
      </c>
      <c r="H146" s="7" t="s">
        <v>72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>O146*50%</f>
        <v>500</v>
      </c>
      <c r="S146" s="7">
        <v>0</v>
      </c>
      <c r="T146" s="18">
        <f t="shared" si="225"/>
        <v>100</v>
      </c>
      <c r="U146" s="18">
        <f>R146*46.666666666667%</f>
        <v>233.33333333333499</v>
      </c>
      <c r="V146" s="16">
        <f>X146*4</f>
        <v>9332</v>
      </c>
      <c r="W146" s="16">
        <f t="shared" si="226"/>
        <v>4666</v>
      </c>
      <c r="X146" s="16">
        <v>2333</v>
      </c>
      <c r="Y146" s="16">
        <f t="shared" si="227"/>
        <v>1166.5</v>
      </c>
      <c r="Z146" s="16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">
        <v>0</v>
      </c>
      <c r="AG146" s="34">
        <f t="shared" si="210"/>
        <v>2799.6000000000004</v>
      </c>
      <c r="AH146" s="34">
        <f t="shared" si="211"/>
        <v>1399.8000000000002</v>
      </c>
      <c r="AI146" s="34">
        <f t="shared" si="212"/>
        <v>699.90000000000009</v>
      </c>
      <c r="AJ146" s="34">
        <f t="shared" si="213"/>
        <v>349.95000000000005</v>
      </c>
      <c r="AK146" s="34">
        <f t="shared" si="215"/>
        <v>0</v>
      </c>
      <c r="AL146" s="34">
        <f t="shared" si="216"/>
        <v>0</v>
      </c>
      <c r="AM146" s="34">
        <f t="shared" si="217"/>
        <v>0</v>
      </c>
      <c r="AN146" s="34">
        <f t="shared" si="218"/>
        <v>0</v>
      </c>
    </row>
    <row r="147" spans="1:40" ht="13.25" customHeight="1" x14ac:dyDescent="0.45">
      <c r="A147" s="21" t="str">
        <f t="shared" si="214"/>
        <v>WB - VIII - Geography</v>
      </c>
      <c r="B147" s="6" t="s">
        <v>32</v>
      </c>
      <c r="C147" s="3" t="s">
        <v>52</v>
      </c>
      <c r="D147" s="3" t="s">
        <v>46</v>
      </c>
      <c r="E147" s="3" t="s">
        <v>305</v>
      </c>
      <c r="F147" s="33" t="s">
        <v>179</v>
      </c>
      <c r="G147" s="33" t="s">
        <v>285</v>
      </c>
      <c r="H147" s="7" t="s">
        <v>72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18">
        <f>O147*50%</f>
        <v>600</v>
      </c>
      <c r="S147" s="7">
        <v>0</v>
      </c>
      <c r="T147" s="18">
        <f t="shared" si="225"/>
        <v>120</v>
      </c>
      <c r="U147" s="18">
        <f>R147*46.666666666667%</f>
        <v>280.00000000000199</v>
      </c>
      <c r="V147" s="16">
        <f>X147*4</f>
        <v>11200</v>
      </c>
      <c r="W147" s="16">
        <f t="shared" si="226"/>
        <v>5600</v>
      </c>
      <c r="X147" s="16">
        <v>2800</v>
      </c>
      <c r="Y147" s="16">
        <f t="shared" si="227"/>
        <v>1400</v>
      </c>
      <c r="Z147" s="16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">
        <v>0</v>
      </c>
      <c r="AG147" s="34">
        <f t="shared" si="210"/>
        <v>3360.0000000000009</v>
      </c>
      <c r="AH147" s="34">
        <f t="shared" si="211"/>
        <v>1680.0000000000005</v>
      </c>
      <c r="AI147" s="34">
        <f t="shared" si="212"/>
        <v>840.00000000000023</v>
      </c>
      <c r="AJ147" s="34">
        <f t="shared" si="213"/>
        <v>420.00000000000011</v>
      </c>
      <c r="AK147" s="34">
        <f t="shared" si="215"/>
        <v>0</v>
      </c>
      <c r="AL147" s="34">
        <f t="shared" si="216"/>
        <v>0</v>
      </c>
      <c r="AM147" s="34">
        <f t="shared" si="217"/>
        <v>0</v>
      </c>
      <c r="AN147" s="34">
        <f t="shared" si="218"/>
        <v>0</v>
      </c>
    </row>
    <row r="148" spans="1:40" ht="13.25" customHeight="1" x14ac:dyDescent="0.45">
      <c r="A148" s="21" t="str">
        <f t="shared" si="214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304</v>
      </c>
      <c r="F148" s="7" t="s">
        <v>196</v>
      </c>
      <c r="G148" s="7" t="s">
        <v>185</v>
      </c>
      <c r="H148" s="7" t="s">
        <v>72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18">
        <f t="shared" si="233"/>
        <v>600</v>
      </c>
      <c r="S148" s="7">
        <v>0</v>
      </c>
      <c r="T148" s="18">
        <f t="shared" si="225"/>
        <v>120</v>
      </c>
      <c r="U148" s="18">
        <f t="shared" si="234"/>
        <v>280.00000000000199</v>
      </c>
      <c r="V148" s="16">
        <f t="shared" si="235"/>
        <v>11200</v>
      </c>
      <c r="W148" s="16">
        <f t="shared" si="226"/>
        <v>5600</v>
      </c>
      <c r="X148" s="16">
        <v>2800</v>
      </c>
      <c r="Y148" s="16">
        <f t="shared" si="227"/>
        <v>1400</v>
      </c>
      <c r="Z148" s="16">
        <f t="shared" si="236"/>
        <v>50</v>
      </c>
      <c r="AA148" s="15">
        <f t="shared" si="228"/>
        <v>7839.9999999999991</v>
      </c>
      <c r="AB148" s="15">
        <f t="shared" si="229"/>
        <v>3919.9999999999995</v>
      </c>
      <c r="AC148" s="15">
        <f t="shared" si="230"/>
        <v>1959.9999999999998</v>
      </c>
      <c r="AD148" s="15">
        <f t="shared" si="231"/>
        <v>979.99999999999989</v>
      </c>
      <c r="AE148" s="15">
        <f t="shared" si="232"/>
        <v>89.87341772151899</v>
      </c>
      <c r="AF148" s="1">
        <v>0</v>
      </c>
      <c r="AG148" s="34">
        <f t="shared" si="210"/>
        <v>3360.0000000000009</v>
      </c>
      <c r="AH148" s="34">
        <f t="shared" si="211"/>
        <v>1680.0000000000005</v>
      </c>
      <c r="AI148" s="34">
        <f t="shared" si="212"/>
        <v>840.00000000000023</v>
      </c>
      <c r="AJ148" s="34">
        <f t="shared" si="213"/>
        <v>420.00000000000011</v>
      </c>
      <c r="AK148" s="34">
        <f t="shared" si="215"/>
        <v>0</v>
      </c>
      <c r="AL148" s="34">
        <f t="shared" si="216"/>
        <v>0</v>
      </c>
      <c r="AM148" s="34">
        <f t="shared" si="217"/>
        <v>0</v>
      </c>
      <c r="AN148" s="34">
        <f t="shared" si="218"/>
        <v>0</v>
      </c>
    </row>
    <row r="149" spans="1:40" ht="13.25" customHeight="1" x14ac:dyDescent="0.45">
      <c r="A149" s="21" t="str">
        <f t="shared" si="214"/>
        <v>WB - VIII - Maths</v>
      </c>
      <c r="B149" s="25" t="s">
        <v>2</v>
      </c>
      <c r="C149" s="3" t="s">
        <v>52</v>
      </c>
      <c r="D149" s="3" t="s">
        <v>46</v>
      </c>
      <c r="E149" s="3" t="s">
        <v>304</v>
      </c>
      <c r="F149" s="33" t="s">
        <v>294</v>
      </c>
      <c r="G149" s="33" t="s">
        <v>285</v>
      </c>
      <c r="H149" s="7" t="s">
        <v>72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 t="shared" si="233"/>
        <v>600</v>
      </c>
      <c r="S149" s="7">
        <v>0</v>
      </c>
      <c r="T149" s="18">
        <f t="shared" si="225"/>
        <v>120</v>
      </c>
      <c r="U149" s="18">
        <f t="shared" si="234"/>
        <v>280.00000000000199</v>
      </c>
      <c r="V149" s="16">
        <f t="shared" si="235"/>
        <v>11200</v>
      </c>
      <c r="W149" s="16">
        <f t="shared" ref="W149" si="237">X149*2</f>
        <v>5600</v>
      </c>
      <c r="X149" s="16">
        <v>2800</v>
      </c>
      <c r="Y149" s="16">
        <f t="shared" ref="Y149" si="238">X149/2</f>
        <v>1400</v>
      </c>
      <c r="Z149" s="16">
        <f t="shared" si="236"/>
        <v>50</v>
      </c>
      <c r="AA149" s="15">
        <f t="shared" si="228"/>
        <v>7839.9999999999991</v>
      </c>
      <c r="AB149" s="15">
        <f t="shared" si="229"/>
        <v>3919.9999999999995</v>
      </c>
      <c r="AC149" s="15">
        <f t="shared" si="230"/>
        <v>1959.9999999999998</v>
      </c>
      <c r="AD149" s="15">
        <f t="shared" si="231"/>
        <v>979.99999999999989</v>
      </c>
      <c r="AE149" s="15">
        <f t="shared" si="232"/>
        <v>89.87341772151899</v>
      </c>
      <c r="AF149" s="1">
        <v>0</v>
      </c>
      <c r="AG149" s="34">
        <f t="shared" si="210"/>
        <v>3360.0000000000009</v>
      </c>
      <c r="AH149" s="34">
        <f t="shared" si="211"/>
        <v>1680.0000000000005</v>
      </c>
      <c r="AI149" s="34">
        <f t="shared" si="212"/>
        <v>840.00000000000023</v>
      </c>
      <c r="AJ149" s="34">
        <f t="shared" si="213"/>
        <v>420.00000000000011</v>
      </c>
      <c r="AK149" s="34">
        <f t="shared" si="215"/>
        <v>0</v>
      </c>
      <c r="AL149" s="34">
        <f t="shared" si="216"/>
        <v>0</v>
      </c>
      <c r="AM149" s="34">
        <f t="shared" si="217"/>
        <v>0</v>
      </c>
      <c r="AN149" s="34">
        <f t="shared" si="218"/>
        <v>0</v>
      </c>
    </row>
    <row r="150" spans="1:40" ht="13.25" customHeight="1" x14ac:dyDescent="0.45">
      <c r="A150" s="24" t="str">
        <f t="shared" si="95"/>
        <v>CBSE - XII - English</v>
      </c>
      <c r="B150" s="6" t="s">
        <v>33</v>
      </c>
      <c r="C150" s="3" t="s">
        <v>53</v>
      </c>
      <c r="D150" s="3" t="s">
        <v>45</v>
      </c>
      <c r="E150" s="3" t="s">
        <v>305</v>
      </c>
      <c r="F150" s="33" t="s">
        <v>204</v>
      </c>
      <c r="G150" s="33" t="s">
        <v>285</v>
      </c>
      <c r="H150" s="7" t="s">
        <v>72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18">
        <f t="shared" ref="R150:R158" si="239">O150*50%</f>
        <v>1000</v>
      </c>
      <c r="S150" s="7">
        <v>0</v>
      </c>
      <c r="T150" s="18">
        <f t="shared" si="116"/>
        <v>200</v>
      </c>
      <c r="U150" s="18">
        <f t="shared" ref="U150:U157" si="240">R150*46.666666666667%</f>
        <v>466.66666666666998</v>
      </c>
      <c r="V150" s="16">
        <f t="shared" ref="V150:V157" si="241">X150*4</f>
        <v>18666.64</v>
      </c>
      <c r="W150" s="16">
        <f t="shared" si="117"/>
        <v>9333.32</v>
      </c>
      <c r="X150" s="16">
        <v>4666.66</v>
      </c>
      <c r="Y150" s="16">
        <f t="shared" si="118"/>
        <v>2333.33</v>
      </c>
      <c r="Z150" s="16">
        <f t="shared" ref="Z150:Z157" si="242">(R150-(T150+X150/10))/(T150+X150/10)%</f>
        <v>50.000150000150015</v>
      </c>
      <c r="AA150" s="15">
        <f t="shared" ref="AA150:AA187" si="243">AC150*4</f>
        <v>13066.647999999999</v>
      </c>
      <c r="AB150" s="15">
        <f t="shared" ref="AB150:AB187" si="244">AC150*2</f>
        <v>6533.3239999999996</v>
      </c>
      <c r="AC150" s="15">
        <f t="shared" ref="AC150:AC187" si="245">X150*70%</f>
        <v>3266.6619999999998</v>
      </c>
      <c r="AD150" s="15">
        <f t="shared" ref="AD150:AD187" si="246">AC150/2</f>
        <v>1633.3309999999999</v>
      </c>
      <c r="AE150" s="15">
        <f t="shared" ref="AE150:AE187" si="247">(R150-(T150+AC150/10))/(T150+AC150/10)%</f>
        <v>89.873585963936932</v>
      </c>
      <c r="AF150" s="1">
        <v>0</v>
      </c>
      <c r="AG150" s="34">
        <f t="shared" si="210"/>
        <v>5599.9920000000002</v>
      </c>
      <c r="AH150" s="34">
        <f t="shared" si="211"/>
        <v>2799.9960000000001</v>
      </c>
      <c r="AI150" s="34">
        <f t="shared" si="212"/>
        <v>1399.998</v>
      </c>
      <c r="AJ150" s="34">
        <f t="shared" si="213"/>
        <v>699.99900000000002</v>
      </c>
      <c r="AK150" s="34">
        <f t="shared" si="215"/>
        <v>0</v>
      </c>
      <c r="AL150" s="34">
        <f t="shared" si="216"/>
        <v>0</v>
      </c>
      <c r="AM150" s="34">
        <f t="shared" si="217"/>
        <v>0</v>
      </c>
      <c r="AN150" s="34">
        <f t="shared" si="218"/>
        <v>0</v>
      </c>
    </row>
    <row r="151" spans="1:40" ht="13.25" customHeight="1" x14ac:dyDescent="0.45">
      <c r="A151" s="24" t="str">
        <f t="shared" si="95"/>
        <v>CBSE - XII - Bengali</v>
      </c>
      <c r="B151" s="6" t="s">
        <v>34</v>
      </c>
      <c r="C151" s="3" t="s">
        <v>53</v>
      </c>
      <c r="D151" s="3" t="s">
        <v>45</v>
      </c>
      <c r="E151" s="3" t="s">
        <v>305</v>
      </c>
      <c r="F151" s="22" t="s">
        <v>29</v>
      </c>
      <c r="G151" s="22"/>
      <c r="H151" s="7" t="s">
        <v>72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18">
        <f t="shared" si="239"/>
        <v>1000</v>
      </c>
      <c r="S151" s="7">
        <v>0</v>
      </c>
      <c r="T151" s="18">
        <f t="shared" si="116"/>
        <v>200</v>
      </c>
      <c r="U151" s="18">
        <f t="shared" si="240"/>
        <v>466.66666666666998</v>
      </c>
      <c r="V151" s="16">
        <f t="shared" si="241"/>
        <v>18666.64</v>
      </c>
      <c r="W151" s="16">
        <f t="shared" si="117"/>
        <v>9333.32</v>
      </c>
      <c r="X151" s="16">
        <v>4666.66</v>
      </c>
      <c r="Y151" s="16">
        <f t="shared" si="118"/>
        <v>2333.33</v>
      </c>
      <c r="Z151" s="16">
        <f t="shared" si="242"/>
        <v>50.000150000150015</v>
      </c>
      <c r="AA151" s="15">
        <f t="shared" si="243"/>
        <v>13066.647999999999</v>
      </c>
      <c r="AB151" s="15">
        <f t="shared" si="244"/>
        <v>6533.3239999999996</v>
      </c>
      <c r="AC151" s="15">
        <f t="shared" si="245"/>
        <v>3266.6619999999998</v>
      </c>
      <c r="AD151" s="15">
        <f t="shared" si="246"/>
        <v>1633.3309999999999</v>
      </c>
      <c r="AE151" s="15">
        <f t="shared" si="247"/>
        <v>89.873585963936932</v>
      </c>
      <c r="AF151" s="1">
        <v>0</v>
      </c>
      <c r="AG151" s="34">
        <f t="shared" si="210"/>
        <v>5599.9920000000002</v>
      </c>
      <c r="AH151" s="34">
        <f t="shared" si="211"/>
        <v>2799.9960000000001</v>
      </c>
      <c r="AI151" s="34">
        <f t="shared" si="212"/>
        <v>1399.998</v>
      </c>
      <c r="AJ151" s="34">
        <f t="shared" si="213"/>
        <v>699.99900000000002</v>
      </c>
      <c r="AK151" s="34">
        <f t="shared" si="215"/>
        <v>0</v>
      </c>
      <c r="AL151" s="34">
        <f t="shared" si="216"/>
        <v>0</v>
      </c>
      <c r="AM151" s="34">
        <f t="shared" si="217"/>
        <v>0</v>
      </c>
      <c r="AN151" s="34">
        <f t="shared" si="218"/>
        <v>0</v>
      </c>
    </row>
    <row r="152" spans="1:40" ht="13.25" customHeight="1" x14ac:dyDescent="0.45">
      <c r="A152" s="24" t="str">
        <f t="shared" si="95"/>
        <v>CBSE - XII - Hindi</v>
      </c>
      <c r="B152" s="6" t="s">
        <v>0</v>
      </c>
      <c r="C152" s="3" t="s">
        <v>53</v>
      </c>
      <c r="D152" s="3" t="s">
        <v>45</v>
      </c>
      <c r="E152" s="3" t="s">
        <v>305</v>
      </c>
      <c r="F152" s="22" t="s">
        <v>284</v>
      </c>
      <c r="G152" s="22" t="s">
        <v>185</v>
      </c>
      <c r="H152" s="7" t="s">
        <v>72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si="239"/>
        <v>1000</v>
      </c>
      <c r="S152" s="7">
        <v>0</v>
      </c>
      <c r="T152" s="18">
        <f t="shared" si="116"/>
        <v>200</v>
      </c>
      <c r="U152" s="18">
        <f t="shared" si="240"/>
        <v>466.66666666666998</v>
      </c>
      <c r="V152" s="16">
        <f t="shared" si="241"/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si="242"/>
        <v>50.000150000150015</v>
      </c>
      <c r="AA152" s="15">
        <f t="shared" si="243"/>
        <v>13066.647999999999</v>
      </c>
      <c r="AB152" s="15">
        <f t="shared" si="244"/>
        <v>6533.3239999999996</v>
      </c>
      <c r="AC152" s="15">
        <f t="shared" si="245"/>
        <v>3266.6619999999998</v>
      </c>
      <c r="AD152" s="15">
        <f t="shared" si="246"/>
        <v>1633.3309999999999</v>
      </c>
      <c r="AE152" s="15">
        <f t="shared" si="247"/>
        <v>89.873585963936932</v>
      </c>
      <c r="AF152" s="1">
        <v>0</v>
      </c>
      <c r="AG152" s="34">
        <f t="shared" si="210"/>
        <v>5599.9920000000002</v>
      </c>
      <c r="AH152" s="34">
        <f t="shared" si="211"/>
        <v>2799.9960000000001</v>
      </c>
      <c r="AI152" s="34">
        <f t="shared" si="212"/>
        <v>1399.998</v>
      </c>
      <c r="AJ152" s="34">
        <f t="shared" si="213"/>
        <v>699.99900000000002</v>
      </c>
      <c r="AK152" s="34">
        <f t="shared" si="215"/>
        <v>0</v>
      </c>
      <c r="AL152" s="34">
        <f t="shared" si="216"/>
        <v>0</v>
      </c>
      <c r="AM152" s="34">
        <f t="shared" si="217"/>
        <v>0</v>
      </c>
      <c r="AN152" s="34">
        <f t="shared" si="218"/>
        <v>0</v>
      </c>
    </row>
    <row r="153" spans="1:40" ht="13.25" customHeight="1" x14ac:dyDescent="0.45">
      <c r="A153" s="24" t="str">
        <f t="shared" si="95"/>
        <v>CBSE - XII - History</v>
      </c>
      <c r="B153" s="6" t="s">
        <v>35</v>
      </c>
      <c r="C153" s="3" t="s">
        <v>53</v>
      </c>
      <c r="D153" s="3" t="s">
        <v>45</v>
      </c>
      <c r="E153" s="3" t="s">
        <v>305</v>
      </c>
      <c r="F153" s="33" t="s">
        <v>194</v>
      </c>
      <c r="G153" s="33" t="s">
        <v>285</v>
      </c>
      <c r="H153" s="7" t="s">
        <v>72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>O153*50%</f>
        <v>1000</v>
      </c>
      <c r="S153" s="7">
        <v>0</v>
      </c>
      <c r="T153" s="18">
        <f>R153*20%</f>
        <v>200</v>
      </c>
      <c r="U153" s="18">
        <f t="shared" si="240"/>
        <v>466.66666666666998</v>
      </c>
      <c r="V153" s="16">
        <f t="shared" si="241"/>
        <v>18666.64</v>
      </c>
      <c r="W153" s="16">
        <f>X153*2</f>
        <v>9333.32</v>
      </c>
      <c r="X153" s="16">
        <v>4666.66</v>
      </c>
      <c r="Y153" s="16">
        <f>X153/2</f>
        <v>2333.33</v>
      </c>
      <c r="Z153" s="16">
        <f t="shared" si="242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">
        <v>0</v>
      </c>
      <c r="AG153" s="34">
        <f t="shared" si="210"/>
        <v>5599.9920000000002</v>
      </c>
      <c r="AH153" s="34">
        <f t="shared" si="211"/>
        <v>2799.9960000000001</v>
      </c>
      <c r="AI153" s="34">
        <f t="shared" si="212"/>
        <v>1399.998</v>
      </c>
      <c r="AJ153" s="34">
        <f t="shared" si="213"/>
        <v>699.99900000000002</v>
      </c>
      <c r="AK153" s="34">
        <f t="shared" si="215"/>
        <v>0</v>
      </c>
      <c r="AL153" s="34">
        <f t="shared" si="216"/>
        <v>0</v>
      </c>
      <c r="AM153" s="34">
        <f t="shared" si="217"/>
        <v>0</v>
      </c>
      <c r="AN153" s="34">
        <f t="shared" si="218"/>
        <v>0</v>
      </c>
    </row>
    <row r="154" spans="1:40" ht="13.25" customHeight="1" x14ac:dyDescent="0.45">
      <c r="A154" s="24" t="str">
        <f t="shared" si="95"/>
        <v>CBSE - XII - Geography</v>
      </c>
      <c r="B154" s="6" t="s">
        <v>32</v>
      </c>
      <c r="C154" s="3" t="s">
        <v>53</v>
      </c>
      <c r="D154" s="3" t="s">
        <v>45</v>
      </c>
      <c r="E154" s="3" t="s">
        <v>305</v>
      </c>
      <c r="F154" s="22" t="s">
        <v>293</v>
      </c>
      <c r="G154" s="22"/>
      <c r="H154" s="7" t="s">
        <v>72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>O154*50%</f>
        <v>1000</v>
      </c>
      <c r="S154" s="7">
        <v>0</v>
      </c>
      <c r="T154" s="18">
        <f>R154*20%</f>
        <v>200</v>
      </c>
      <c r="U154" s="18">
        <f t="shared" si="240"/>
        <v>466.66666666666998</v>
      </c>
      <c r="V154" s="16">
        <f t="shared" si="241"/>
        <v>18666.64</v>
      </c>
      <c r="W154" s="16">
        <f>X154*2</f>
        <v>9333.32</v>
      </c>
      <c r="X154" s="16">
        <v>4666.66</v>
      </c>
      <c r="Y154" s="16">
        <f>X154/2</f>
        <v>2333.33</v>
      </c>
      <c r="Z154" s="16">
        <f t="shared" si="242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">
        <v>0</v>
      </c>
      <c r="AG154" s="34">
        <f t="shared" si="210"/>
        <v>5599.9920000000002</v>
      </c>
      <c r="AH154" s="34">
        <f t="shared" si="211"/>
        <v>2799.9960000000001</v>
      </c>
      <c r="AI154" s="34">
        <f t="shared" si="212"/>
        <v>1399.998</v>
      </c>
      <c r="AJ154" s="34">
        <f t="shared" si="213"/>
        <v>699.99900000000002</v>
      </c>
      <c r="AK154" s="34">
        <f t="shared" si="215"/>
        <v>0</v>
      </c>
      <c r="AL154" s="34">
        <f t="shared" si="216"/>
        <v>0</v>
      </c>
      <c r="AM154" s="34">
        <f t="shared" si="217"/>
        <v>0</v>
      </c>
      <c r="AN154" s="34">
        <f t="shared" si="218"/>
        <v>0</v>
      </c>
    </row>
    <row r="155" spans="1:40" ht="13.25" customHeight="1" x14ac:dyDescent="0.45">
      <c r="A155" s="24" t="str">
        <f t="shared" si="9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305</v>
      </c>
      <c r="F155" s="33" t="s">
        <v>194</v>
      </c>
      <c r="G155" s="33" t="s">
        <v>285</v>
      </c>
      <c r="H155" s="7" t="s">
        <v>72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40"/>
        <v>466.66666666666998</v>
      </c>
      <c r="V155" s="16">
        <f t="shared" si="241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42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10"/>
        <v>5599.9920000000002</v>
      </c>
      <c r="AH155" s="34">
        <f t="shared" si="211"/>
        <v>2799.9960000000001</v>
      </c>
      <c r="AI155" s="34">
        <f t="shared" si="212"/>
        <v>1399.998</v>
      </c>
      <c r="AJ155" s="34">
        <f t="shared" si="213"/>
        <v>699.99900000000002</v>
      </c>
      <c r="AK155" s="34">
        <f t="shared" si="215"/>
        <v>0</v>
      </c>
      <c r="AL155" s="34">
        <f t="shared" si="216"/>
        <v>0</v>
      </c>
      <c r="AM155" s="34">
        <f t="shared" si="217"/>
        <v>0</v>
      </c>
      <c r="AN155" s="34">
        <f t="shared" si="218"/>
        <v>0</v>
      </c>
    </row>
    <row r="156" spans="1:40" ht="13.25" customHeight="1" x14ac:dyDescent="0.45">
      <c r="A156" s="24" t="str">
        <f t="shared" si="95"/>
        <v>CBSE - XII - Sociology</v>
      </c>
      <c r="B156" s="6" t="s">
        <v>37</v>
      </c>
      <c r="C156" s="3" t="s">
        <v>53</v>
      </c>
      <c r="D156" s="3" t="s">
        <v>45</v>
      </c>
      <c r="E156" s="3" t="s">
        <v>305</v>
      </c>
      <c r="F156" s="33" t="s">
        <v>204</v>
      </c>
      <c r="G156" s="33" t="s">
        <v>285</v>
      </c>
      <c r="H156" s="7" t="s">
        <v>72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40"/>
        <v>466.66666666666998</v>
      </c>
      <c r="V156" s="16">
        <f t="shared" si="241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42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10"/>
        <v>5599.9920000000002</v>
      </c>
      <c r="AH156" s="34">
        <f t="shared" si="211"/>
        <v>2799.9960000000001</v>
      </c>
      <c r="AI156" s="34">
        <f t="shared" si="212"/>
        <v>1399.998</v>
      </c>
      <c r="AJ156" s="34">
        <f t="shared" si="213"/>
        <v>699.99900000000002</v>
      </c>
      <c r="AK156" s="34">
        <f t="shared" si="215"/>
        <v>0</v>
      </c>
      <c r="AL156" s="34">
        <f t="shared" si="216"/>
        <v>0</v>
      </c>
      <c r="AM156" s="34">
        <f t="shared" si="217"/>
        <v>0</v>
      </c>
      <c r="AN156" s="34">
        <f t="shared" si="218"/>
        <v>0</v>
      </c>
    </row>
    <row r="157" spans="1:40" ht="13.25" customHeight="1" x14ac:dyDescent="0.45">
      <c r="A157" s="24" t="str">
        <f t="shared" si="95"/>
        <v>CBSE - XII - Philosophy</v>
      </c>
      <c r="B157" s="6" t="s">
        <v>38</v>
      </c>
      <c r="C157" s="3" t="s">
        <v>53</v>
      </c>
      <c r="D157" s="3" t="s">
        <v>45</v>
      </c>
      <c r="E157" s="3" t="s">
        <v>305</v>
      </c>
      <c r="F157" s="22" t="s">
        <v>29</v>
      </c>
      <c r="G157" s="22"/>
      <c r="H157" s="7" t="s">
        <v>72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40"/>
        <v>466.66666666666998</v>
      </c>
      <c r="V157" s="16">
        <f t="shared" si="241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42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10"/>
        <v>5599.9920000000002</v>
      </c>
      <c r="AH157" s="34">
        <f t="shared" si="211"/>
        <v>2799.9960000000001</v>
      </c>
      <c r="AI157" s="34">
        <f t="shared" si="212"/>
        <v>1399.998</v>
      </c>
      <c r="AJ157" s="34">
        <f t="shared" si="213"/>
        <v>699.99900000000002</v>
      </c>
      <c r="AK157" s="34">
        <f t="shared" si="215"/>
        <v>0</v>
      </c>
      <c r="AL157" s="34">
        <f t="shared" si="216"/>
        <v>0</v>
      </c>
      <c r="AM157" s="34">
        <f t="shared" si="217"/>
        <v>0</v>
      </c>
      <c r="AN157" s="34">
        <f t="shared" si="218"/>
        <v>0</v>
      </c>
    </row>
    <row r="158" spans="1:40" ht="13.25" customHeight="1" x14ac:dyDescent="0.45">
      <c r="A158" s="24" t="str">
        <f t="shared" si="9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3" t="s">
        <v>181</v>
      </c>
      <c r="G158" s="33" t="s">
        <v>285</v>
      </c>
      <c r="H158" s="7" t="s">
        <v>72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18">
        <f t="shared" si="239"/>
        <v>1500</v>
      </c>
      <c r="S158" s="7">
        <v>0</v>
      </c>
      <c r="T158" s="18">
        <f t="shared" si="116"/>
        <v>300</v>
      </c>
      <c r="U158" s="18">
        <f t="shared" ref="U158:U162" si="248">R158*46.666666666667%</f>
        <v>700.000000000005</v>
      </c>
      <c r="V158" s="16">
        <f t="shared" ref="V158:V162" si="249">X158*4</f>
        <v>28000</v>
      </c>
      <c r="W158" s="16">
        <f t="shared" si="117"/>
        <v>14000</v>
      </c>
      <c r="X158" s="16">
        <v>7000</v>
      </c>
      <c r="Y158" s="16">
        <f t="shared" si="118"/>
        <v>3500</v>
      </c>
      <c r="Z158" s="16">
        <f t="shared" ref="Z158:Z162" si="250">(R158-(T158+X158/10))/(T158+X158/10)%</f>
        <v>50</v>
      </c>
      <c r="AA158" s="15">
        <f t="shared" si="243"/>
        <v>19600</v>
      </c>
      <c r="AB158" s="15">
        <f t="shared" si="244"/>
        <v>9800</v>
      </c>
      <c r="AC158" s="15">
        <f t="shared" si="245"/>
        <v>4900</v>
      </c>
      <c r="AD158" s="15">
        <f t="shared" si="246"/>
        <v>2450</v>
      </c>
      <c r="AE158" s="15">
        <f t="shared" si="247"/>
        <v>89.87341772151899</v>
      </c>
      <c r="AF158" s="1">
        <v>0</v>
      </c>
      <c r="AG158" s="34">
        <f t="shared" si="210"/>
        <v>8400</v>
      </c>
      <c r="AH158" s="34">
        <f t="shared" si="211"/>
        <v>4200</v>
      </c>
      <c r="AI158" s="34">
        <f t="shared" si="212"/>
        <v>2100</v>
      </c>
      <c r="AJ158" s="34">
        <f t="shared" si="213"/>
        <v>1050</v>
      </c>
      <c r="AK158" s="34">
        <f t="shared" si="215"/>
        <v>0</v>
      </c>
      <c r="AL158" s="34">
        <f t="shared" si="216"/>
        <v>0</v>
      </c>
      <c r="AM158" s="34">
        <f t="shared" si="217"/>
        <v>0</v>
      </c>
      <c r="AN158" s="34">
        <f t="shared" si="218"/>
        <v>0</v>
      </c>
    </row>
    <row r="159" spans="1:40" ht="13.25" customHeight="1" x14ac:dyDescent="0.45">
      <c r="A159" s="24" t="str">
        <f t="shared" si="9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3" t="s">
        <v>180</v>
      </c>
      <c r="G159" s="33" t="s">
        <v>285</v>
      </c>
      <c r="H159" s="7" t="s">
        <v>72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18">
        <f t="shared" ref="R159:R162" si="251">O159*50%</f>
        <v>1500</v>
      </c>
      <c r="S159" s="7">
        <v>0</v>
      </c>
      <c r="T159" s="18">
        <f t="shared" si="116"/>
        <v>300</v>
      </c>
      <c r="U159" s="18">
        <f t="shared" si="248"/>
        <v>700.000000000005</v>
      </c>
      <c r="V159" s="16">
        <f t="shared" si="249"/>
        <v>28000</v>
      </c>
      <c r="W159" s="16">
        <f t="shared" si="117"/>
        <v>14000</v>
      </c>
      <c r="X159" s="16">
        <v>7000</v>
      </c>
      <c r="Y159" s="16">
        <f t="shared" si="118"/>
        <v>3500</v>
      </c>
      <c r="Z159" s="16">
        <f t="shared" si="250"/>
        <v>50</v>
      </c>
      <c r="AA159" s="15">
        <f t="shared" si="243"/>
        <v>19600</v>
      </c>
      <c r="AB159" s="15">
        <f t="shared" si="244"/>
        <v>9800</v>
      </c>
      <c r="AC159" s="15">
        <f t="shared" si="245"/>
        <v>4900</v>
      </c>
      <c r="AD159" s="15">
        <f t="shared" si="246"/>
        <v>2450</v>
      </c>
      <c r="AE159" s="15">
        <f t="shared" si="247"/>
        <v>89.87341772151899</v>
      </c>
      <c r="AF159" s="1">
        <v>0</v>
      </c>
      <c r="AG159" s="34">
        <f t="shared" si="210"/>
        <v>8400</v>
      </c>
      <c r="AH159" s="34">
        <f t="shared" si="211"/>
        <v>4200</v>
      </c>
      <c r="AI159" s="34">
        <f t="shared" si="212"/>
        <v>2100</v>
      </c>
      <c r="AJ159" s="34">
        <f t="shared" si="213"/>
        <v>1050</v>
      </c>
      <c r="AK159" s="34">
        <f t="shared" si="215"/>
        <v>0</v>
      </c>
      <c r="AL159" s="34">
        <f t="shared" si="216"/>
        <v>0</v>
      </c>
      <c r="AM159" s="34">
        <f t="shared" si="217"/>
        <v>0</v>
      </c>
      <c r="AN159" s="34">
        <f t="shared" si="218"/>
        <v>0</v>
      </c>
    </row>
    <row r="160" spans="1:40" ht="13.25" customHeight="1" x14ac:dyDescent="0.45">
      <c r="A160" s="24" t="str">
        <f t="shared" si="9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3" t="s">
        <v>179</v>
      </c>
      <c r="G160" s="33" t="s">
        <v>285</v>
      </c>
      <c r="H160" s="7" t="s">
        <v>72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18">
        <f t="shared" si="251"/>
        <v>1000</v>
      </c>
      <c r="S160" s="7">
        <v>0</v>
      </c>
      <c r="T160" s="18">
        <f t="shared" si="116"/>
        <v>200</v>
      </c>
      <c r="U160" s="18">
        <f t="shared" si="248"/>
        <v>466.66666666666998</v>
      </c>
      <c r="V160" s="16">
        <f t="shared" si="249"/>
        <v>18668</v>
      </c>
      <c r="W160" s="16">
        <f t="shared" si="117"/>
        <v>9334</v>
      </c>
      <c r="X160" s="16">
        <v>4667</v>
      </c>
      <c r="Y160" s="16">
        <f t="shared" si="118"/>
        <v>2333.5</v>
      </c>
      <c r="Z160" s="16">
        <f t="shared" si="250"/>
        <v>49.99250037498124</v>
      </c>
      <c r="AA160" s="15">
        <f t="shared" si="243"/>
        <v>13067.599999999999</v>
      </c>
      <c r="AB160" s="15">
        <f t="shared" si="244"/>
        <v>6533.7999999999993</v>
      </c>
      <c r="AC160" s="15">
        <f t="shared" si="245"/>
        <v>3266.8999999999996</v>
      </c>
      <c r="AD160" s="15">
        <f t="shared" si="246"/>
        <v>1633.4499999999998</v>
      </c>
      <c r="AE160" s="15">
        <f t="shared" si="247"/>
        <v>89.865005980747711</v>
      </c>
      <c r="AF160" s="1">
        <v>0</v>
      </c>
      <c r="AG160" s="34">
        <f t="shared" si="210"/>
        <v>5600.4000000000015</v>
      </c>
      <c r="AH160" s="34">
        <f t="shared" si="211"/>
        <v>2800.2000000000007</v>
      </c>
      <c r="AI160" s="34">
        <f t="shared" si="212"/>
        <v>1400.1000000000004</v>
      </c>
      <c r="AJ160" s="34">
        <f t="shared" si="213"/>
        <v>700.05000000000018</v>
      </c>
      <c r="AK160" s="34">
        <f t="shared" si="215"/>
        <v>0</v>
      </c>
      <c r="AL160" s="34">
        <f t="shared" si="216"/>
        <v>0</v>
      </c>
      <c r="AM160" s="34">
        <f t="shared" si="217"/>
        <v>0</v>
      </c>
      <c r="AN160" s="34">
        <f t="shared" si="218"/>
        <v>0</v>
      </c>
    </row>
    <row r="161" spans="1:40" ht="13.25" customHeight="1" x14ac:dyDescent="0.45">
      <c r="A161" s="24" t="str">
        <f t="shared" si="9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3" t="s">
        <v>277</v>
      </c>
      <c r="G161" s="33" t="s">
        <v>285</v>
      </c>
      <c r="H161" s="7" t="s">
        <v>72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si="251"/>
        <v>1500</v>
      </c>
      <c r="S161" s="7">
        <v>0</v>
      </c>
      <c r="T161" s="18">
        <f t="shared" si="116"/>
        <v>300</v>
      </c>
      <c r="U161" s="18">
        <f t="shared" si="248"/>
        <v>700.000000000005</v>
      </c>
      <c r="V161" s="16">
        <f t="shared" si="249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50"/>
        <v>50</v>
      </c>
      <c r="AA161" s="15">
        <f t="shared" si="243"/>
        <v>19600</v>
      </c>
      <c r="AB161" s="15">
        <f t="shared" si="244"/>
        <v>9800</v>
      </c>
      <c r="AC161" s="15">
        <f t="shared" si="245"/>
        <v>4900</v>
      </c>
      <c r="AD161" s="15">
        <f t="shared" si="246"/>
        <v>2450</v>
      </c>
      <c r="AE161" s="15">
        <f t="shared" si="247"/>
        <v>89.87341772151899</v>
      </c>
      <c r="AF161" s="1">
        <v>0</v>
      </c>
      <c r="AG161" s="34">
        <f t="shared" si="210"/>
        <v>8400</v>
      </c>
      <c r="AH161" s="34">
        <f t="shared" si="211"/>
        <v>4200</v>
      </c>
      <c r="AI161" s="34">
        <f t="shared" si="212"/>
        <v>2100</v>
      </c>
      <c r="AJ161" s="34">
        <f t="shared" si="213"/>
        <v>1050</v>
      </c>
      <c r="AK161" s="34">
        <f t="shared" si="215"/>
        <v>0</v>
      </c>
      <c r="AL161" s="34">
        <f t="shared" si="216"/>
        <v>0</v>
      </c>
      <c r="AM161" s="34">
        <f t="shared" si="217"/>
        <v>0</v>
      </c>
      <c r="AN161" s="34">
        <f t="shared" si="218"/>
        <v>0</v>
      </c>
    </row>
    <row r="162" spans="1:40" ht="13.25" customHeight="1" x14ac:dyDescent="0.45">
      <c r="A162" s="24" t="str">
        <f t="shared" si="9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2" t="s">
        <v>276</v>
      </c>
      <c r="G162" s="22" t="s">
        <v>185</v>
      </c>
      <c r="H162" s="7" t="s">
        <v>72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18">
        <f t="shared" si="251"/>
        <v>1500</v>
      </c>
      <c r="S162" s="7">
        <v>0</v>
      </c>
      <c r="T162" s="18">
        <f t="shared" si="116"/>
        <v>300</v>
      </c>
      <c r="U162" s="18">
        <f t="shared" si="248"/>
        <v>700.000000000005</v>
      </c>
      <c r="V162" s="16">
        <f t="shared" si="249"/>
        <v>28000</v>
      </c>
      <c r="W162" s="16">
        <f t="shared" si="117"/>
        <v>14000</v>
      </c>
      <c r="X162" s="16">
        <v>7000</v>
      </c>
      <c r="Y162" s="16">
        <f t="shared" si="118"/>
        <v>3500</v>
      </c>
      <c r="Z162" s="16">
        <f t="shared" si="250"/>
        <v>50</v>
      </c>
      <c r="AA162" s="15">
        <f t="shared" si="243"/>
        <v>19600</v>
      </c>
      <c r="AB162" s="15">
        <f t="shared" si="244"/>
        <v>9800</v>
      </c>
      <c r="AC162" s="15">
        <f t="shared" si="245"/>
        <v>4900</v>
      </c>
      <c r="AD162" s="15">
        <f t="shared" si="246"/>
        <v>2450</v>
      </c>
      <c r="AE162" s="15">
        <f t="shared" si="247"/>
        <v>89.87341772151899</v>
      </c>
      <c r="AF162" s="1">
        <v>0</v>
      </c>
      <c r="AG162" s="34">
        <f t="shared" si="210"/>
        <v>8400</v>
      </c>
      <c r="AH162" s="34">
        <f t="shared" si="211"/>
        <v>4200</v>
      </c>
      <c r="AI162" s="34">
        <f t="shared" si="212"/>
        <v>2100</v>
      </c>
      <c r="AJ162" s="34">
        <f t="shared" si="213"/>
        <v>1050</v>
      </c>
      <c r="AK162" s="34">
        <f t="shared" si="215"/>
        <v>0</v>
      </c>
      <c r="AL162" s="34">
        <f t="shared" si="216"/>
        <v>0</v>
      </c>
      <c r="AM162" s="34">
        <f t="shared" si="217"/>
        <v>0</v>
      </c>
      <c r="AN162" s="34">
        <f t="shared" si="218"/>
        <v>0</v>
      </c>
    </row>
    <row r="163" spans="1:40" ht="13.25" customHeight="1" x14ac:dyDescent="0.45">
      <c r="A163" s="24" t="str">
        <f t="shared" si="95"/>
        <v>CBSE - XII - Maths (Comm)</v>
      </c>
      <c r="B163" s="9" t="s">
        <v>182</v>
      </c>
      <c r="C163" s="3" t="s">
        <v>53</v>
      </c>
      <c r="D163" s="3" t="s">
        <v>45</v>
      </c>
      <c r="E163" s="3" t="s">
        <v>4</v>
      </c>
      <c r="F163" s="33" t="s">
        <v>192</v>
      </c>
      <c r="G163" s="33" t="s">
        <v>285</v>
      </c>
      <c r="H163" s="7" t="s">
        <v>72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ref="R163" si="252">O163*50%</f>
        <v>1500</v>
      </c>
      <c r="S163" s="7">
        <v>0</v>
      </c>
      <c r="T163" s="18">
        <f t="shared" si="116"/>
        <v>300</v>
      </c>
      <c r="U163" s="18">
        <f t="shared" ref="U163" si="253">R163*46.666666666667%</f>
        <v>700.000000000005</v>
      </c>
      <c r="V163" s="16">
        <f t="shared" ref="V163" si="254">X163*4</f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ref="Z163" si="255">(R163-(T163+X163/10))/(T163+X163/10)%</f>
        <v>50</v>
      </c>
      <c r="AA163" s="15">
        <f t="shared" si="243"/>
        <v>19600</v>
      </c>
      <c r="AB163" s="15">
        <f t="shared" si="244"/>
        <v>9800</v>
      </c>
      <c r="AC163" s="15">
        <f t="shared" si="245"/>
        <v>4900</v>
      </c>
      <c r="AD163" s="15">
        <f t="shared" si="246"/>
        <v>2450</v>
      </c>
      <c r="AE163" s="15">
        <f t="shared" si="247"/>
        <v>89.87341772151899</v>
      </c>
      <c r="AF163" s="1">
        <v>0</v>
      </c>
      <c r="AG163" s="34">
        <f t="shared" si="210"/>
        <v>8400</v>
      </c>
      <c r="AH163" s="34">
        <f t="shared" si="211"/>
        <v>4200</v>
      </c>
      <c r="AI163" s="34">
        <f t="shared" si="212"/>
        <v>2100</v>
      </c>
      <c r="AJ163" s="34">
        <f t="shared" si="213"/>
        <v>1050</v>
      </c>
      <c r="AK163" s="34">
        <f t="shared" si="215"/>
        <v>0</v>
      </c>
      <c r="AL163" s="34">
        <f t="shared" si="216"/>
        <v>0</v>
      </c>
      <c r="AM163" s="34">
        <f t="shared" si="217"/>
        <v>0</v>
      </c>
      <c r="AN163" s="34">
        <f t="shared" si="218"/>
        <v>0</v>
      </c>
    </row>
    <row r="164" spans="1:40" ht="13.25" customHeight="1" x14ac:dyDescent="0.45">
      <c r="A164" s="24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132</v>
      </c>
      <c r="F164" s="7" t="s">
        <v>193</v>
      </c>
      <c r="G164" s="7" t="s">
        <v>185</v>
      </c>
      <c r="H164" s="7" t="s">
        <v>72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18">
        <f>O164*50%</f>
        <v>1200</v>
      </c>
      <c r="S164" s="7">
        <v>0</v>
      </c>
      <c r="T164" s="18">
        <f>R164*20%</f>
        <v>240</v>
      </c>
      <c r="U164" s="18">
        <f t="shared" ref="U164:U173" si="256">R164*46.666666666667%</f>
        <v>560.00000000000398</v>
      </c>
      <c r="V164" s="16">
        <f t="shared" ref="V164:V173" si="257">X164*4</f>
        <v>22400</v>
      </c>
      <c r="W164" s="16">
        <f>X164*2</f>
        <v>11200</v>
      </c>
      <c r="X164" s="16">
        <v>5600</v>
      </c>
      <c r="Y164" s="16">
        <f>X164/2</f>
        <v>2800</v>
      </c>
      <c r="Z164" s="16">
        <f t="shared" ref="Z164:Z173" si="258">(R164-(T164+X164/10))/(T164+X164/10)%</f>
        <v>50</v>
      </c>
      <c r="AA164" s="15">
        <f t="shared" ref="AA164" si="259">AC164*4</f>
        <v>15679.999999999998</v>
      </c>
      <c r="AB164" s="15">
        <f t="shared" ref="AB164" si="260">AC164*2</f>
        <v>7839.9999999999991</v>
      </c>
      <c r="AC164" s="15">
        <f t="shared" ref="AC164" si="261">X164*70%</f>
        <v>3919.9999999999995</v>
      </c>
      <c r="AD164" s="15">
        <f t="shared" ref="AD164" si="262">AC164/2</f>
        <v>1959.9999999999998</v>
      </c>
      <c r="AE164" s="15">
        <f t="shared" ref="AE164" si="263">(R164-(T164+AC164/10))/(T164+AC164/10)%</f>
        <v>89.87341772151899</v>
      </c>
      <c r="AF164" s="1">
        <v>0</v>
      </c>
      <c r="AG164" s="34">
        <f t="shared" si="210"/>
        <v>6720.0000000000018</v>
      </c>
      <c r="AH164" s="34">
        <f t="shared" si="211"/>
        <v>3360.0000000000009</v>
      </c>
      <c r="AI164" s="34">
        <f t="shared" si="212"/>
        <v>1680.0000000000005</v>
      </c>
      <c r="AJ164" s="34">
        <f t="shared" si="213"/>
        <v>840.00000000000023</v>
      </c>
      <c r="AK164" s="34">
        <f t="shared" si="215"/>
        <v>0</v>
      </c>
      <c r="AL164" s="34">
        <f t="shared" si="216"/>
        <v>0</v>
      </c>
      <c r="AM164" s="34">
        <f t="shared" si="217"/>
        <v>0</v>
      </c>
      <c r="AN164" s="34">
        <f t="shared" si="218"/>
        <v>0</v>
      </c>
    </row>
    <row r="165" spans="1:40" ht="13.25" customHeight="1" x14ac:dyDescent="0.45">
      <c r="A165" s="24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132</v>
      </c>
      <c r="F165" s="33" t="s">
        <v>64</v>
      </c>
      <c r="G165" s="33" t="s">
        <v>285</v>
      </c>
      <c r="H165" s="7" t="s">
        <v>72</v>
      </c>
      <c r="I165" s="17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18">
        <f>O165*50%</f>
        <v>3000</v>
      </c>
      <c r="S165" s="7">
        <v>0</v>
      </c>
      <c r="T165" s="18">
        <f>R165*20%</f>
        <v>600</v>
      </c>
      <c r="U165" s="18">
        <f t="shared" si="256"/>
        <v>1400.00000000001</v>
      </c>
      <c r="V165" s="16">
        <f t="shared" si="257"/>
        <v>56000</v>
      </c>
      <c r="W165" s="16">
        <f>X165*2</f>
        <v>28000</v>
      </c>
      <c r="X165" s="16">
        <v>14000</v>
      </c>
      <c r="Y165" s="16">
        <f>X165/2</f>
        <v>7000</v>
      </c>
      <c r="Z165" s="16">
        <f t="shared" si="25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">
        <v>0</v>
      </c>
      <c r="AG165" s="34">
        <f t="shared" si="210"/>
        <v>16800</v>
      </c>
      <c r="AH165" s="34">
        <f t="shared" si="211"/>
        <v>8400</v>
      </c>
      <c r="AI165" s="34">
        <f t="shared" si="212"/>
        <v>4200</v>
      </c>
      <c r="AJ165" s="34">
        <f t="shared" si="213"/>
        <v>2100</v>
      </c>
      <c r="AK165" s="34">
        <f t="shared" si="215"/>
        <v>0</v>
      </c>
      <c r="AL165" s="34">
        <f t="shared" si="216"/>
        <v>0</v>
      </c>
      <c r="AM165" s="34">
        <f t="shared" si="217"/>
        <v>0</v>
      </c>
      <c r="AN165" s="34">
        <f t="shared" si="218"/>
        <v>0</v>
      </c>
    </row>
    <row r="166" spans="1:40" ht="13.25" customHeight="1" x14ac:dyDescent="0.45">
      <c r="A166" s="24" t="str">
        <f t="shared" ref="A166:A179" si="264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305</v>
      </c>
      <c r="F166" s="33" t="s">
        <v>204</v>
      </c>
      <c r="G166" s="33" t="s">
        <v>285</v>
      </c>
      <c r="H166" s="7" t="s">
        <v>72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18">
        <f t="shared" ref="R166:R168" si="265">O166*50%</f>
        <v>1000</v>
      </c>
      <c r="S166" s="7">
        <v>0</v>
      </c>
      <c r="T166" s="18">
        <f t="shared" ref="T166:T168" si="266">R166*20%</f>
        <v>200</v>
      </c>
      <c r="U166" s="18">
        <f t="shared" si="256"/>
        <v>466.66666666666998</v>
      </c>
      <c r="V166" s="16">
        <f t="shared" si="257"/>
        <v>18666.64</v>
      </c>
      <c r="W166" s="16">
        <f t="shared" ref="W166:W168" si="267">X166*2</f>
        <v>9333.32</v>
      </c>
      <c r="X166" s="16">
        <v>4666.66</v>
      </c>
      <c r="Y166" s="16">
        <f t="shared" ref="Y166:Y168" si="268">X166/2</f>
        <v>2333.33</v>
      </c>
      <c r="Z166" s="16">
        <f t="shared" si="258"/>
        <v>50.000150000150015</v>
      </c>
      <c r="AA166" s="15">
        <f t="shared" ref="AA166:AA168" si="269">AC166*4</f>
        <v>13066.647999999999</v>
      </c>
      <c r="AB166" s="15">
        <f t="shared" ref="AB166:AB168" si="270">AC166*2</f>
        <v>6533.3239999999996</v>
      </c>
      <c r="AC166" s="15">
        <f t="shared" ref="AC166:AC168" si="271">X166*70%</f>
        <v>3266.6619999999998</v>
      </c>
      <c r="AD166" s="15">
        <f t="shared" ref="AD166:AD168" si="272">AC166/2</f>
        <v>1633.3309999999999</v>
      </c>
      <c r="AE166" s="15">
        <f t="shared" ref="AE166:AE168" si="273">(R166-(T166+AC166/10))/(T166+AC166/10)%</f>
        <v>89.873585963936932</v>
      </c>
      <c r="AF166" s="1">
        <v>0</v>
      </c>
      <c r="AG166" s="34">
        <f t="shared" si="210"/>
        <v>5599.9920000000002</v>
      </c>
      <c r="AH166" s="34">
        <f t="shared" si="211"/>
        <v>2799.9960000000001</v>
      </c>
      <c r="AI166" s="34">
        <f t="shared" si="212"/>
        <v>1399.998</v>
      </c>
      <c r="AJ166" s="34">
        <f t="shared" si="213"/>
        <v>699.99900000000002</v>
      </c>
      <c r="AK166" s="34">
        <f t="shared" si="215"/>
        <v>0</v>
      </c>
      <c r="AL166" s="34">
        <f t="shared" si="216"/>
        <v>0</v>
      </c>
      <c r="AM166" s="34">
        <f t="shared" si="217"/>
        <v>0</v>
      </c>
      <c r="AN166" s="34">
        <f t="shared" si="218"/>
        <v>0</v>
      </c>
    </row>
    <row r="167" spans="1:40" ht="13.25" customHeight="1" x14ac:dyDescent="0.45">
      <c r="A167" s="24" t="str">
        <f t="shared" si="264"/>
        <v>CBSE - XI - Bengali</v>
      </c>
      <c r="B167" s="6" t="s">
        <v>34</v>
      </c>
      <c r="C167" s="3" t="s">
        <v>25</v>
      </c>
      <c r="D167" s="3" t="s">
        <v>45</v>
      </c>
      <c r="E167" s="3" t="s">
        <v>305</v>
      </c>
      <c r="F167" s="22" t="s">
        <v>29</v>
      </c>
      <c r="G167" s="22"/>
      <c r="H167" s="7" t="s">
        <v>72</v>
      </c>
      <c r="I167" s="17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18">
        <f t="shared" si="265"/>
        <v>1000</v>
      </c>
      <c r="S167" s="7">
        <v>0</v>
      </c>
      <c r="T167" s="18">
        <f t="shared" si="266"/>
        <v>200</v>
      </c>
      <c r="U167" s="18">
        <f t="shared" si="256"/>
        <v>466.66666666666998</v>
      </c>
      <c r="V167" s="16">
        <f t="shared" si="257"/>
        <v>18666.64</v>
      </c>
      <c r="W167" s="16">
        <f t="shared" si="267"/>
        <v>9333.32</v>
      </c>
      <c r="X167" s="16">
        <v>4666.66</v>
      </c>
      <c r="Y167" s="16">
        <f t="shared" si="268"/>
        <v>2333.33</v>
      </c>
      <c r="Z167" s="16">
        <f t="shared" si="258"/>
        <v>50.000150000150015</v>
      </c>
      <c r="AA167" s="15">
        <f t="shared" si="269"/>
        <v>13066.647999999999</v>
      </c>
      <c r="AB167" s="15">
        <f t="shared" si="270"/>
        <v>6533.3239999999996</v>
      </c>
      <c r="AC167" s="15">
        <f t="shared" si="271"/>
        <v>3266.6619999999998</v>
      </c>
      <c r="AD167" s="15">
        <f t="shared" si="272"/>
        <v>1633.3309999999999</v>
      </c>
      <c r="AE167" s="15">
        <f t="shared" si="273"/>
        <v>89.873585963936932</v>
      </c>
      <c r="AF167" s="1">
        <v>0</v>
      </c>
      <c r="AG167" s="34">
        <f t="shared" si="210"/>
        <v>5599.9920000000002</v>
      </c>
      <c r="AH167" s="34">
        <f t="shared" si="211"/>
        <v>2799.9960000000001</v>
      </c>
      <c r="AI167" s="34">
        <f t="shared" si="212"/>
        <v>1399.998</v>
      </c>
      <c r="AJ167" s="34">
        <f t="shared" si="213"/>
        <v>699.99900000000002</v>
      </c>
      <c r="AK167" s="34">
        <f t="shared" si="215"/>
        <v>0</v>
      </c>
      <c r="AL167" s="34">
        <f t="shared" si="216"/>
        <v>0</v>
      </c>
      <c r="AM167" s="34">
        <f t="shared" si="217"/>
        <v>0</v>
      </c>
      <c r="AN167" s="34">
        <f t="shared" si="218"/>
        <v>0</v>
      </c>
    </row>
    <row r="168" spans="1:40" ht="13.25" customHeight="1" x14ac:dyDescent="0.45">
      <c r="A168" s="24" t="str">
        <f t="shared" si="264"/>
        <v>CBSE - XI - Hindi</v>
      </c>
      <c r="B168" s="6" t="s">
        <v>0</v>
      </c>
      <c r="C168" s="3" t="s">
        <v>25</v>
      </c>
      <c r="D168" s="3" t="s">
        <v>45</v>
      </c>
      <c r="E168" s="3" t="s">
        <v>305</v>
      </c>
      <c r="F168" s="22" t="s">
        <v>284</v>
      </c>
      <c r="G168" s="22" t="s">
        <v>185</v>
      </c>
      <c r="H168" s="7" t="s">
        <v>72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si="265"/>
        <v>1000</v>
      </c>
      <c r="S168" s="7">
        <v>0</v>
      </c>
      <c r="T168" s="18">
        <f t="shared" si="266"/>
        <v>200</v>
      </c>
      <c r="U168" s="18">
        <f t="shared" si="256"/>
        <v>466.66666666666998</v>
      </c>
      <c r="V168" s="16">
        <f t="shared" si="257"/>
        <v>18666.64</v>
      </c>
      <c r="W168" s="16">
        <f t="shared" si="267"/>
        <v>9333.32</v>
      </c>
      <c r="X168" s="16">
        <v>4666.66</v>
      </c>
      <c r="Y168" s="16">
        <f t="shared" si="268"/>
        <v>2333.33</v>
      </c>
      <c r="Z168" s="16">
        <f t="shared" si="258"/>
        <v>50.000150000150015</v>
      </c>
      <c r="AA168" s="15">
        <f t="shared" si="269"/>
        <v>13066.647999999999</v>
      </c>
      <c r="AB168" s="15">
        <f t="shared" si="270"/>
        <v>6533.3239999999996</v>
      </c>
      <c r="AC168" s="15">
        <f t="shared" si="271"/>
        <v>3266.6619999999998</v>
      </c>
      <c r="AD168" s="15">
        <f t="shared" si="272"/>
        <v>1633.3309999999999</v>
      </c>
      <c r="AE168" s="15">
        <f t="shared" si="273"/>
        <v>89.873585963936932</v>
      </c>
      <c r="AF168" s="1">
        <v>0</v>
      </c>
      <c r="AG168" s="34">
        <f t="shared" si="210"/>
        <v>5599.9920000000002</v>
      </c>
      <c r="AH168" s="34">
        <f t="shared" si="211"/>
        <v>2799.9960000000001</v>
      </c>
      <c r="AI168" s="34">
        <f t="shared" si="212"/>
        <v>1399.998</v>
      </c>
      <c r="AJ168" s="34">
        <f t="shared" si="213"/>
        <v>699.99900000000002</v>
      </c>
      <c r="AK168" s="34">
        <f t="shared" si="215"/>
        <v>0</v>
      </c>
      <c r="AL168" s="34">
        <f t="shared" si="216"/>
        <v>0</v>
      </c>
      <c r="AM168" s="34">
        <f t="shared" si="217"/>
        <v>0</v>
      </c>
      <c r="AN168" s="34">
        <f t="shared" si="218"/>
        <v>0</v>
      </c>
    </row>
    <row r="169" spans="1:40" ht="13.25" customHeight="1" x14ac:dyDescent="0.45">
      <c r="A169" s="24" t="str">
        <f t="shared" si="264"/>
        <v>CBSE - XI - History</v>
      </c>
      <c r="B169" s="6" t="s">
        <v>35</v>
      </c>
      <c r="C169" s="3" t="s">
        <v>25</v>
      </c>
      <c r="D169" s="3" t="s">
        <v>45</v>
      </c>
      <c r="E169" s="3" t="s">
        <v>305</v>
      </c>
      <c r="F169" s="33" t="s">
        <v>194</v>
      </c>
      <c r="G169" s="33" t="s">
        <v>285</v>
      </c>
      <c r="H169" s="7" t="s">
        <v>72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>O169*50%</f>
        <v>1000</v>
      </c>
      <c r="S169" s="7">
        <v>0</v>
      </c>
      <c r="T169" s="18">
        <f>R169*20%</f>
        <v>200</v>
      </c>
      <c r="U169" s="18">
        <f t="shared" si="256"/>
        <v>466.66666666666998</v>
      </c>
      <c r="V169" s="16">
        <f t="shared" si="257"/>
        <v>18666.64</v>
      </c>
      <c r="W169" s="16">
        <f>X169*2</f>
        <v>9333.32</v>
      </c>
      <c r="X169" s="16">
        <v>4666.66</v>
      </c>
      <c r="Y169" s="16">
        <f>X169/2</f>
        <v>2333.33</v>
      </c>
      <c r="Z169" s="16">
        <f t="shared" si="25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">
        <v>0</v>
      </c>
      <c r="AG169" s="34">
        <f t="shared" si="210"/>
        <v>5599.9920000000002</v>
      </c>
      <c r="AH169" s="34">
        <f t="shared" si="211"/>
        <v>2799.9960000000001</v>
      </c>
      <c r="AI169" s="34">
        <f t="shared" si="212"/>
        <v>1399.998</v>
      </c>
      <c r="AJ169" s="34">
        <f t="shared" si="213"/>
        <v>699.99900000000002</v>
      </c>
      <c r="AK169" s="34">
        <f t="shared" si="215"/>
        <v>0</v>
      </c>
      <c r="AL169" s="34">
        <f t="shared" si="216"/>
        <v>0</v>
      </c>
      <c r="AM169" s="34">
        <f t="shared" si="217"/>
        <v>0</v>
      </c>
      <c r="AN169" s="34">
        <f t="shared" si="218"/>
        <v>0</v>
      </c>
    </row>
    <row r="170" spans="1:40" ht="13.25" customHeight="1" x14ac:dyDescent="0.45">
      <c r="A170" s="24" t="str">
        <f t="shared" si="264"/>
        <v>CBSE - XI - Geography</v>
      </c>
      <c r="B170" s="6" t="s">
        <v>32</v>
      </c>
      <c r="C170" s="3" t="s">
        <v>25</v>
      </c>
      <c r="D170" s="3" t="s">
        <v>45</v>
      </c>
      <c r="E170" s="3" t="s">
        <v>305</v>
      </c>
      <c r="F170" s="22" t="s">
        <v>293</v>
      </c>
      <c r="G170" s="22"/>
      <c r="H170" s="7" t="s">
        <v>72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>O170*50%</f>
        <v>1000</v>
      </c>
      <c r="S170" s="7">
        <v>0</v>
      </c>
      <c r="T170" s="18">
        <f>R170*20%</f>
        <v>200</v>
      </c>
      <c r="U170" s="18">
        <f t="shared" si="256"/>
        <v>466.66666666666998</v>
      </c>
      <c r="V170" s="16">
        <f t="shared" si="257"/>
        <v>18666.64</v>
      </c>
      <c r="W170" s="16">
        <f>X170*2</f>
        <v>9333.32</v>
      </c>
      <c r="X170" s="16">
        <v>4666.66</v>
      </c>
      <c r="Y170" s="16">
        <f>X170/2</f>
        <v>2333.33</v>
      </c>
      <c r="Z170" s="16">
        <f t="shared" si="25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">
        <v>0</v>
      </c>
      <c r="AG170" s="34">
        <f t="shared" si="210"/>
        <v>5599.9920000000002</v>
      </c>
      <c r="AH170" s="34">
        <f t="shared" si="211"/>
        <v>2799.9960000000001</v>
      </c>
      <c r="AI170" s="34">
        <f t="shared" si="212"/>
        <v>1399.998</v>
      </c>
      <c r="AJ170" s="34">
        <f t="shared" si="213"/>
        <v>699.99900000000002</v>
      </c>
      <c r="AK170" s="34">
        <f t="shared" si="215"/>
        <v>0</v>
      </c>
      <c r="AL170" s="34">
        <f t="shared" si="216"/>
        <v>0</v>
      </c>
      <c r="AM170" s="34">
        <f t="shared" si="217"/>
        <v>0</v>
      </c>
      <c r="AN170" s="34">
        <f t="shared" si="218"/>
        <v>0</v>
      </c>
    </row>
    <row r="171" spans="1:40" ht="13.25" customHeight="1" x14ac:dyDescent="0.45">
      <c r="A171" s="24" t="str">
        <f t="shared" si="264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305</v>
      </c>
      <c r="F171" s="33" t="s">
        <v>194</v>
      </c>
      <c r="G171" s="33" t="s">
        <v>285</v>
      </c>
      <c r="H171" s="7" t="s">
        <v>72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56"/>
        <v>466.66666666666998</v>
      </c>
      <c r="V171" s="16">
        <f t="shared" si="257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5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10"/>
        <v>5599.9920000000002</v>
      </c>
      <c r="AH171" s="34">
        <f t="shared" si="211"/>
        <v>2799.9960000000001</v>
      </c>
      <c r="AI171" s="34">
        <f t="shared" si="212"/>
        <v>1399.998</v>
      </c>
      <c r="AJ171" s="34">
        <f t="shared" si="213"/>
        <v>699.99900000000002</v>
      </c>
      <c r="AK171" s="34">
        <f t="shared" si="215"/>
        <v>0</v>
      </c>
      <c r="AL171" s="34">
        <f t="shared" si="216"/>
        <v>0</v>
      </c>
      <c r="AM171" s="34">
        <f t="shared" si="217"/>
        <v>0</v>
      </c>
      <c r="AN171" s="34">
        <f t="shared" si="218"/>
        <v>0</v>
      </c>
    </row>
    <row r="172" spans="1:40" ht="13.25" customHeight="1" x14ac:dyDescent="0.45">
      <c r="A172" s="24" t="str">
        <f t="shared" si="264"/>
        <v>CBSE - XI - Sociology</v>
      </c>
      <c r="B172" s="6" t="s">
        <v>37</v>
      </c>
      <c r="C172" s="3" t="s">
        <v>25</v>
      </c>
      <c r="D172" s="3" t="s">
        <v>45</v>
      </c>
      <c r="E172" s="3" t="s">
        <v>305</v>
      </c>
      <c r="F172" s="33" t="s">
        <v>204</v>
      </c>
      <c r="G172" s="33" t="s">
        <v>285</v>
      </c>
      <c r="H172" s="7" t="s">
        <v>72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56"/>
        <v>466.66666666666998</v>
      </c>
      <c r="V172" s="16">
        <f t="shared" si="257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5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10"/>
        <v>5599.9920000000002</v>
      </c>
      <c r="AH172" s="34">
        <f t="shared" si="211"/>
        <v>2799.9960000000001</v>
      </c>
      <c r="AI172" s="34">
        <f t="shared" si="212"/>
        <v>1399.998</v>
      </c>
      <c r="AJ172" s="34">
        <f t="shared" si="213"/>
        <v>699.99900000000002</v>
      </c>
      <c r="AK172" s="34">
        <f t="shared" si="215"/>
        <v>0</v>
      </c>
      <c r="AL172" s="34">
        <f t="shared" si="216"/>
        <v>0</v>
      </c>
      <c r="AM172" s="34">
        <f t="shared" si="217"/>
        <v>0</v>
      </c>
      <c r="AN172" s="34">
        <f t="shared" si="218"/>
        <v>0</v>
      </c>
    </row>
    <row r="173" spans="1:40" ht="13.25" customHeight="1" x14ac:dyDescent="0.45">
      <c r="A173" s="24" t="str">
        <f t="shared" si="264"/>
        <v>CBSE - XI - Philosophy</v>
      </c>
      <c r="B173" s="6" t="s">
        <v>38</v>
      </c>
      <c r="C173" s="3" t="s">
        <v>25</v>
      </c>
      <c r="D173" s="3" t="s">
        <v>45</v>
      </c>
      <c r="E173" s="3" t="s">
        <v>305</v>
      </c>
      <c r="F173" s="22" t="s">
        <v>29</v>
      </c>
      <c r="G173" s="22"/>
      <c r="H173" s="7" t="s">
        <v>72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56"/>
        <v>466.66666666666998</v>
      </c>
      <c r="V173" s="16">
        <f t="shared" si="257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5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10"/>
        <v>5599.9920000000002</v>
      </c>
      <c r="AH173" s="34">
        <f t="shared" si="211"/>
        <v>2799.9960000000001</v>
      </c>
      <c r="AI173" s="34">
        <f t="shared" si="212"/>
        <v>1399.998</v>
      </c>
      <c r="AJ173" s="34">
        <f t="shared" si="213"/>
        <v>699.99900000000002</v>
      </c>
      <c r="AK173" s="34">
        <f t="shared" si="215"/>
        <v>0</v>
      </c>
      <c r="AL173" s="34">
        <f t="shared" si="216"/>
        <v>0</v>
      </c>
      <c r="AM173" s="34">
        <f t="shared" si="217"/>
        <v>0</v>
      </c>
      <c r="AN173" s="34">
        <f t="shared" si="218"/>
        <v>0</v>
      </c>
    </row>
    <row r="174" spans="1:40" ht="13.25" customHeight="1" x14ac:dyDescent="0.45">
      <c r="A174" s="24" t="str">
        <f t="shared" si="264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3" t="s">
        <v>181</v>
      </c>
      <c r="G174" s="33" t="s">
        <v>285</v>
      </c>
      <c r="H174" s="7" t="s">
        <v>72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18">
        <f t="shared" ref="R174:R179" si="274">O174*50%</f>
        <v>1500</v>
      </c>
      <c r="S174" s="7">
        <v>0</v>
      </c>
      <c r="T174" s="18">
        <f t="shared" ref="T174:T179" si="275">R174*20%</f>
        <v>300</v>
      </c>
      <c r="U174" s="18">
        <f t="shared" ref="U174:U179" si="276">R174*46.666666666667%</f>
        <v>700.000000000005</v>
      </c>
      <c r="V174" s="16">
        <f t="shared" ref="V174:V179" si="277">X174*4</f>
        <v>28000</v>
      </c>
      <c r="W174" s="16">
        <f t="shared" ref="W174:W179" si="278">X174*2</f>
        <v>14000</v>
      </c>
      <c r="X174" s="16">
        <v>7000</v>
      </c>
      <c r="Y174" s="16">
        <f t="shared" ref="Y174:Y179" si="279">X174/2</f>
        <v>3500</v>
      </c>
      <c r="Z174" s="16">
        <f t="shared" ref="Z174:Z179" si="280">(R174-(T174+X174/10))/(T174+X174/10)%</f>
        <v>50</v>
      </c>
      <c r="AA174" s="15">
        <f t="shared" ref="AA174:AA180" si="281">AC174*4</f>
        <v>19600</v>
      </c>
      <c r="AB174" s="15">
        <f t="shared" ref="AB174:AB180" si="282">AC174*2</f>
        <v>9800</v>
      </c>
      <c r="AC174" s="15">
        <f t="shared" ref="AC174:AC180" si="283">X174*70%</f>
        <v>4900</v>
      </c>
      <c r="AD174" s="15">
        <f t="shared" ref="AD174:AD180" si="284">AC174/2</f>
        <v>2450</v>
      </c>
      <c r="AE174" s="15">
        <f t="shared" ref="AE174:AE180" si="285">(R174-(T174+AC174/10))/(T174+AC174/10)%</f>
        <v>89.87341772151899</v>
      </c>
      <c r="AF174" s="1">
        <v>0</v>
      </c>
      <c r="AG174" s="34">
        <f t="shared" si="210"/>
        <v>8400</v>
      </c>
      <c r="AH174" s="34">
        <f t="shared" si="211"/>
        <v>4200</v>
      </c>
      <c r="AI174" s="34">
        <f t="shared" si="212"/>
        <v>2100</v>
      </c>
      <c r="AJ174" s="34">
        <f t="shared" si="213"/>
        <v>1050</v>
      </c>
      <c r="AK174" s="34">
        <f t="shared" si="215"/>
        <v>0</v>
      </c>
      <c r="AL174" s="34">
        <f t="shared" si="216"/>
        <v>0</v>
      </c>
      <c r="AM174" s="34">
        <f t="shared" si="217"/>
        <v>0</v>
      </c>
      <c r="AN174" s="34">
        <f t="shared" si="218"/>
        <v>0</v>
      </c>
    </row>
    <row r="175" spans="1:40" ht="13.25" customHeight="1" x14ac:dyDescent="0.45">
      <c r="A175" s="24" t="str">
        <f t="shared" si="264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3" t="s">
        <v>180</v>
      </c>
      <c r="G175" s="33" t="s">
        <v>285</v>
      </c>
      <c r="H175" s="7" t="s">
        <v>72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18">
        <f t="shared" si="274"/>
        <v>1500</v>
      </c>
      <c r="S175" s="7">
        <v>0</v>
      </c>
      <c r="T175" s="18">
        <f t="shared" si="275"/>
        <v>300</v>
      </c>
      <c r="U175" s="18">
        <f t="shared" si="276"/>
        <v>700.000000000005</v>
      </c>
      <c r="V175" s="16">
        <f t="shared" si="277"/>
        <v>28000</v>
      </c>
      <c r="W175" s="16">
        <f t="shared" si="278"/>
        <v>14000</v>
      </c>
      <c r="X175" s="16">
        <v>7000</v>
      </c>
      <c r="Y175" s="16">
        <f t="shared" si="279"/>
        <v>3500</v>
      </c>
      <c r="Z175" s="16">
        <f t="shared" si="280"/>
        <v>50</v>
      </c>
      <c r="AA175" s="15">
        <f t="shared" si="281"/>
        <v>19600</v>
      </c>
      <c r="AB175" s="15">
        <f t="shared" si="282"/>
        <v>9800</v>
      </c>
      <c r="AC175" s="15">
        <f t="shared" si="283"/>
        <v>4900</v>
      </c>
      <c r="AD175" s="15">
        <f t="shared" si="284"/>
        <v>2450</v>
      </c>
      <c r="AE175" s="15">
        <f t="shared" si="285"/>
        <v>89.87341772151899</v>
      </c>
      <c r="AF175" s="1">
        <v>0</v>
      </c>
      <c r="AG175" s="34">
        <f t="shared" si="210"/>
        <v>8400</v>
      </c>
      <c r="AH175" s="34">
        <f t="shared" si="211"/>
        <v>4200</v>
      </c>
      <c r="AI175" s="34">
        <f t="shared" si="212"/>
        <v>2100</v>
      </c>
      <c r="AJ175" s="34">
        <f t="shared" si="213"/>
        <v>1050</v>
      </c>
      <c r="AK175" s="34">
        <f t="shared" si="215"/>
        <v>0</v>
      </c>
      <c r="AL175" s="34">
        <f t="shared" si="216"/>
        <v>0</v>
      </c>
      <c r="AM175" s="34">
        <f t="shared" si="217"/>
        <v>0</v>
      </c>
      <c r="AN175" s="34">
        <f t="shared" si="218"/>
        <v>0</v>
      </c>
    </row>
    <row r="176" spans="1:40" ht="13.25" customHeight="1" x14ac:dyDescent="0.45">
      <c r="A176" s="24" t="str">
        <f t="shared" si="264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3" t="s">
        <v>179</v>
      </c>
      <c r="G176" s="33" t="s">
        <v>285</v>
      </c>
      <c r="H176" s="7" t="s">
        <v>72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18">
        <f t="shared" si="274"/>
        <v>1000</v>
      </c>
      <c r="S176" s="7">
        <v>0</v>
      </c>
      <c r="T176" s="18">
        <f t="shared" si="275"/>
        <v>200</v>
      </c>
      <c r="U176" s="18">
        <f t="shared" si="276"/>
        <v>466.66666666666998</v>
      </c>
      <c r="V176" s="16">
        <f t="shared" si="277"/>
        <v>18668</v>
      </c>
      <c r="W176" s="16">
        <f t="shared" si="278"/>
        <v>9334</v>
      </c>
      <c r="X176" s="16">
        <v>4667</v>
      </c>
      <c r="Y176" s="16">
        <f t="shared" si="279"/>
        <v>2333.5</v>
      </c>
      <c r="Z176" s="16">
        <f t="shared" si="280"/>
        <v>49.99250037498124</v>
      </c>
      <c r="AA176" s="15">
        <f t="shared" si="281"/>
        <v>13067.599999999999</v>
      </c>
      <c r="AB176" s="15">
        <f t="shared" si="282"/>
        <v>6533.7999999999993</v>
      </c>
      <c r="AC176" s="15">
        <f t="shared" si="283"/>
        <v>3266.8999999999996</v>
      </c>
      <c r="AD176" s="15">
        <f t="shared" si="284"/>
        <v>1633.4499999999998</v>
      </c>
      <c r="AE176" s="15">
        <f t="shared" si="285"/>
        <v>89.865005980747711</v>
      </c>
      <c r="AF176" s="1">
        <v>0</v>
      </c>
      <c r="AG176" s="34">
        <f t="shared" si="210"/>
        <v>5600.4000000000015</v>
      </c>
      <c r="AH176" s="34">
        <f t="shared" si="211"/>
        <v>2800.2000000000007</v>
      </c>
      <c r="AI176" s="34">
        <f t="shared" si="212"/>
        <v>1400.1000000000004</v>
      </c>
      <c r="AJ176" s="34">
        <f t="shared" si="213"/>
        <v>700.05000000000018</v>
      </c>
      <c r="AK176" s="34">
        <f t="shared" si="215"/>
        <v>0</v>
      </c>
      <c r="AL176" s="34">
        <f t="shared" si="216"/>
        <v>0</v>
      </c>
      <c r="AM176" s="34">
        <f t="shared" si="217"/>
        <v>0</v>
      </c>
      <c r="AN176" s="34">
        <f t="shared" si="218"/>
        <v>0</v>
      </c>
    </row>
    <row r="177" spans="1:40" ht="13.25" customHeight="1" x14ac:dyDescent="0.45">
      <c r="A177" s="24" t="str">
        <f t="shared" si="264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3" t="s">
        <v>277</v>
      </c>
      <c r="G177" s="33" t="s">
        <v>285</v>
      </c>
      <c r="H177" s="7" t="s">
        <v>72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74"/>
        <v>1500</v>
      </c>
      <c r="S177" s="7">
        <v>0</v>
      </c>
      <c r="T177" s="18">
        <f t="shared" si="275"/>
        <v>300</v>
      </c>
      <c r="U177" s="18">
        <f t="shared" si="276"/>
        <v>700.000000000005</v>
      </c>
      <c r="V177" s="16">
        <f t="shared" si="277"/>
        <v>28000</v>
      </c>
      <c r="W177" s="16">
        <f t="shared" si="278"/>
        <v>14000</v>
      </c>
      <c r="X177" s="16">
        <v>7000</v>
      </c>
      <c r="Y177" s="16">
        <f t="shared" si="279"/>
        <v>3500</v>
      </c>
      <c r="Z177" s="16">
        <f t="shared" si="280"/>
        <v>50</v>
      </c>
      <c r="AA177" s="15">
        <f t="shared" si="281"/>
        <v>19600</v>
      </c>
      <c r="AB177" s="15">
        <f t="shared" si="282"/>
        <v>9800</v>
      </c>
      <c r="AC177" s="15">
        <f t="shared" si="283"/>
        <v>4900</v>
      </c>
      <c r="AD177" s="15">
        <f t="shared" si="284"/>
        <v>2450</v>
      </c>
      <c r="AE177" s="15">
        <f t="shared" si="285"/>
        <v>89.87341772151899</v>
      </c>
      <c r="AF177" s="1">
        <v>0</v>
      </c>
      <c r="AG177" s="34">
        <f t="shared" si="210"/>
        <v>8400</v>
      </c>
      <c r="AH177" s="34">
        <f t="shared" si="211"/>
        <v>4200</v>
      </c>
      <c r="AI177" s="34">
        <f t="shared" si="212"/>
        <v>2100</v>
      </c>
      <c r="AJ177" s="34">
        <f t="shared" si="213"/>
        <v>1050</v>
      </c>
      <c r="AK177" s="34">
        <f t="shared" si="215"/>
        <v>0</v>
      </c>
      <c r="AL177" s="34">
        <f t="shared" si="216"/>
        <v>0</v>
      </c>
      <c r="AM177" s="34">
        <f t="shared" si="217"/>
        <v>0</v>
      </c>
      <c r="AN177" s="34">
        <f t="shared" si="218"/>
        <v>0</v>
      </c>
    </row>
    <row r="178" spans="1:40" ht="13.25" customHeight="1" x14ac:dyDescent="0.45">
      <c r="A178" s="24" t="str">
        <f t="shared" si="264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2" t="s">
        <v>276</v>
      </c>
      <c r="G178" s="22" t="s">
        <v>185</v>
      </c>
      <c r="H178" s="7" t="s">
        <v>72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18">
        <f t="shared" si="274"/>
        <v>1500</v>
      </c>
      <c r="S178" s="7">
        <v>0</v>
      </c>
      <c r="T178" s="18">
        <f t="shared" si="275"/>
        <v>300</v>
      </c>
      <c r="U178" s="18">
        <f t="shared" si="276"/>
        <v>700.000000000005</v>
      </c>
      <c r="V178" s="16">
        <f t="shared" si="277"/>
        <v>28000</v>
      </c>
      <c r="W178" s="16">
        <f t="shared" si="278"/>
        <v>14000</v>
      </c>
      <c r="X178" s="16">
        <v>7000</v>
      </c>
      <c r="Y178" s="16">
        <f t="shared" si="279"/>
        <v>3500</v>
      </c>
      <c r="Z178" s="16">
        <f t="shared" si="280"/>
        <v>50</v>
      </c>
      <c r="AA178" s="15">
        <f t="shared" si="281"/>
        <v>19600</v>
      </c>
      <c r="AB178" s="15">
        <f t="shared" si="282"/>
        <v>9800</v>
      </c>
      <c r="AC178" s="15">
        <f t="shared" si="283"/>
        <v>4900</v>
      </c>
      <c r="AD178" s="15">
        <f t="shared" si="284"/>
        <v>2450</v>
      </c>
      <c r="AE178" s="15">
        <f t="shared" si="285"/>
        <v>89.87341772151899</v>
      </c>
      <c r="AF178" s="1">
        <v>0</v>
      </c>
      <c r="AG178" s="34">
        <f t="shared" si="210"/>
        <v>8400</v>
      </c>
      <c r="AH178" s="34">
        <f t="shared" si="211"/>
        <v>4200</v>
      </c>
      <c r="AI178" s="34">
        <f t="shared" si="212"/>
        <v>2100</v>
      </c>
      <c r="AJ178" s="34">
        <f t="shared" si="213"/>
        <v>1050</v>
      </c>
      <c r="AK178" s="34">
        <f t="shared" si="215"/>
        <v>0</v>
      </c>
      <c r="AL178" s="34">
        <f t="shared" si="216"/>
        <v>0</v>
      </c>
      <c r="AM178" s="34">
        <f t="shared" si="217"/>
        <v>0</v>
      </c>
      <c r="AN178" s="34">
        <f t="shared" si="218"/>
        <v>0</v>
      </c>
    </row>
    <row r="179" spans="1:40" ht="13.25" customHeight="1" x14ac:dyDescent="0.45">
      <c r="A179" s="24" t="str">
        <f t="shared" si="264"/>
        <v>CBSE - XI - Maths (Comm)</v>
      </c>
      <c r="B179" s="9" t="s">
        <v>182</v>
      </c>
      <c r="C179" s="3" t="s">
        <v>25</v>
      </c>
      <c r="D179" s="3" t="s">
        <v>45</v>
      </c>
      <c r="E179" s="3" t="s">
        <v>4</v>
      </c>
      <c r="F179" s="33" t="s">
        <v>192</v>
      </c>
      <c r="G179" s="33" t="s">
        <v>285</v>
      </c>
      <c r="H179" s="7" t="s">
        <v>72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74"/>
        <v>1500</v>
      </c>
      <c r="S179" s="7">
        <v>0</v>
      </c>
      <c r="T179" s="18">
        <f t="shared" si="275"/>
        <v>300</v>
      </c>
      <c r="U179" s="18">
        <f t="shared" si="276"/>
        <v>700.000000000005</v>
      </c>
      <c r="V179" s="16">
        <f t="shared" si="277"/>
        <v>28000</v>
      </c>
      <c r="W179" s="16">
        <f t="shared" si="278"/>
        <v>14000</v>
      </c>
      <c r="X179" s="16">
        <v>7000</v>
      </c>
      <c r="Y179" s="16">
        <f t="shared" si="279"/>
        <v>3500</v>
      </c>
      <c r="Z179" s="16">
        <f t="shared" si="280"/>
        <v>50</v>
      </c>
      <c r="AA179" s="15">
        <f t="shared" si="281"/>
        <v>19600</v>
      </c>
      <c r="AB179" s="15">
        <f t="shared" si="282"/>
        <v>9800</v>
      </c>
      <c r="AC179" s="15">
        <f t="shared" si="283"/>
        <v>4900</v>
      </c>
      <c r="AD179" s="15">
        <f t="shared" si="284"/>
        <v>2450</v>
      </c>
      <c r="AE179" s="15">
        <f t="shared" si="285"/>
        <v>89.87341772151899</v>
      </c>
      <c r="AF179" s="1">
        <v>0</v>
      </c>
      <c r="AG179" s="34">
        <f t="shared" si="210"/>
        <v>8400</v>
      </c>
      <c r="AH179" s="34">
        <f t="shared" si="211"/>
        <v>4200</v>
      </c>
      <c r="AI179" s="34">
        <f t="shared" si="212"/>
        <v>2100</v>
      </c>
      <c r="AJ179" s="34">
        <f t="shared" si="213"/>
        <v>1050</v>
      </c>
      <c r="AK179" s="34">
        <f t="shared" si="215"/>
        <v>0</v>
      </c>
      <c r="AL179" s="34">
        <f t="shared" si="216"/>
        <v>0</v>
      </c>
      <c r="AM179" s="34">
        <f t="shared" si="217"/>
        <v>0</v>
      </c>
      <c r="AN179" s="34">
        <f t="shared" si="218"/>
        <v>0</v>
      </c>
    </row>
    <row r="180" spans="1:40" ht="13.25" customHeight="1" x14ac:dyDescent="0.45">
      <c r="A180" s="24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132</v>
      </c>
      <c r="F180" s="7" t="s">
        <v>193</v>
      </c>
      <c r="G180" s="7" t="s">
        <v>185</v>
      </c>
      <c r="H180" s="7" t="s">
        <v>72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18">
        <f>O180*50%</f>
        <v>1200</v>
      </c>
      <c r="S180" s="7">
        <v>0</v>
      </c>
      <c r="T180" s="18">
        <f>R180*20%</f>
        <v>240</v>
      </c>
      <c r="U180" s="18">
        <f>R180*46.666666666667%</f>
        <v>560.00000000000398</v>
      </c>
      <c r="V180" s="16">
        <f>X180*4</f>
        <v>22400</v>
      </c>
      <c r="W180" s="16">
        <f>X180*2</f>
        <v>11200</v>
      </c>
      <c r="X180" s="16">
        <v>5600</v>
      </c>
      <c r="Y180" s="16">
        <f>X180/2</f>
        <v>2800</v>
      </c>
      <c r="Z180" s="16">
        <f>(R180-(T180+X180/10))/(T180+X180/10)%</f>
        <v>50</v>
      </c>
      <c r="AA180" s="15">
        <f t="shared" si="281"/>
        <v>15679.999999999998</v>
      </c>
      <c r="AB180" s="15">
        <f t="shared" si="282"/>
        <v>7839.9999999999991</v>
      </c>
      <c r="AC180" s="15">
        <f t="shared" si="283"/>
        <v>3919.9999999999995</v>
      </c>
      <c r="AD180" s="15">
        <f t="shared" si="284"/>
        <v>1959.9999999999998</v>
      </c>
      <c r="AE180" s="15">
        <f t="shared" si="285"/>
        <v>89.87341772151899</v>
      </c>
      <c r="AF180" s="1">
        <v>0</v>
      </c>
      <c r="AG180" s="34">
        <f t="shared" si="210"/>
        <v>6720.0000000000018</v>
      </c>
      <c r="AH180" s="34">
        <f t="shared" si="211"/>
        <v>3360.0000000000009</v>
      </c>
      <c r="AI180" s="34">
        <f t="shared" si="212"/>
        <v>1680.0000000000005</v>
      </c>
      <c r="AJ180" s="34">
        <f t="shared" si="213"/>
        <v>840.00000000000023</v>
      </c>
      <c r="AK180" s="34">
        <f t="shared" si="215"/>
        <v>0</v>
      </c>
      <c r="AL180" s="34">
        <f t="shared" si="216"/>
        <v>0</v>
      </c>
      <c r="AM180" s="34">
        <f t="shared" si="217"/>
        <v>0</v>
      </c>
      <c r="AN180" s="34">
        <f t="shared" si="218"/>
        <v>0</v>
      </c>
    </row>
    <row r="181" spans="1:40" ht="13.25" customHeight="1" x14ac:dyDescent="0.45">
      <c r="A181" s="24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132</v>
      </c>
      <c r="F181" s="33" t="s">
        <v>64</v>
      </c>
      <c r="G181" s="33" t="s">
        <v>285</v>
      </c>
      <c r="H181" s="7" t="s">
        <v>72</v>
      </c>
      <c r="I181" s="17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18">
        <f>O181*50%</f>
        <v>3000</v>
      </c>
      <c r="S181" s="7">
        <v>0</v>
      </c>
      <c r="T181" s="18">
        <f>R181*20%</f>
        <v>600</v>
      </c>
      <c r="U181" s="18">
        <f>R181*46.666666666667%</f>
        <v>1400.00000000001</v>
      </c>
      <c r="V181" s="16">
        <f>X181*4</f>
        <v>56000</v>
      </c>
      <c r="W181" s="16">
        <f>X181*2</f>
        <v>28000</v>
      </c>
      <c r="X181" s="16">
        <v>14000</v>
      </c>
      <c r="Y181" s="16">
        <f>X181/2</f>
        <v>7000</v>
      </c>
      <c r="Z181" s="16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">
        <v>0</v>
      </c>
      <c r="AG181" s="34">
        <f t="shared" si="210"/>
        <v>16800</v>
      </c>
      <c r="AH181" s="34">
        <f t="shared" si="211"/>
        <v>8400</v>
      </c>
      <c r="AI181" s="34">
        <f t="shared" si="212"/>
        <v>4200</v>
      </c>
      <c r="AJ181" s="34">
        <f t="shared" si="213"/>
        <v>2100</v>
      </c>
      <c r="AK181" s="34">
        <f t="shared" si="215"/>
        <v>0</v>
      </c>
      <c r="AL181" s="34">
        <f t="shared" si="216"/>
        <v>0</v>
      </c>
      <c r="AM181" s="34">
        <f t="shared" si="217"/>
        <v>0</v>
      </c>
      <c r="AN181" s="34">
        <f t="shared" si="218"/>
        <v>0</v>
      </c>
    </row>
    <row r="182" spans="1:40" ht="13.25" customHeight="1" x14ac:dyDescent="0.45">
      <c r="A182" s="24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305</v>
      </c>
      <c r="F182" s="33" t="s">
        <v>197</v>
      </c>
      <c r="G182" s="33" t="s">
        <v>285</v>
      </c>
      <c r="H182" s="7" t="s">
        <v>72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18">
        <f t="shared" si="99"/>
        <v>700</v>
      </c>
      <c r="S182" s="7">
        <v>0</v>
      </c>
      <c r="T182" s="18">
        <f t="shared" ref="T182:T184" si="286">R182*20%</f>
        <v>140</v>
      </c>
      <c r="U182" s="18">
        <f t="shared" ref="U182:U190" si="287">R182*46.666666666667%</f>
        <v>326.66666666666902</v>
      </c>
      <c r="V182" s="16">
        <f t="shared" ref="V182:V190" si="288">X182*4</f>
        <v>13080</v>
      </c>
      <c r="W182" s="16">
        <f t="shared" ref="W182:W184" si="289">X182*2</f>
        <v>6540</v>
      </c>
      <c r="X182" s="16">
        <v>3270</v>
      </c>
      <c r="Y182" s="16">
        <f t="shared" ref="Y182:Y184" si="290">X182/2</f>
        <v>1635</v>
      </c>
      <c r="Z182" s="16">
        <f t="shared" ref="Z182:Z190" si="291">(R182-(T182+X182/10))/(T182+X182/10)%</f>
        <v>49.892933618843685</v>
      </c>
      <c r="AA182" s="15">
        <f t="shared" si="243"/>
        <v>9156</v>
      </c>
      <c r="AB182" s="15">
        <f t="shared" si="244"/>
        <v>4578</v>
      </c>
      <c r="AC182" s="15">
        <f t="shared" si="245"/>
        <v>2289</v>
      </c>
      <c r="AD182" s="15">
        <f t="shared" si="246"/>
        <v>1144.5</v>
      </c>
      <c r="AE182" s="15">
        <f t="shared" si="247"/>
        <v>89.753320683111966</v>
      </c>
      <c r="AF182" s="1">
        <v>0</v>
      </c>
      <c r="AG182" s="34">
        <f t="shared" si="210"/>
        <v>3924</v>
      </c>
      <c r="AH182" s="34">
        <f t="shared" si="211"/>
        <v>1962</v>
      </c>
      <c r="AI182" s="34">
        <f t="shared" si="212"/>
        <v>981</v>
      </c>
      <c r="AJ182" s="34">
        <f t="shared" si="213"/>
        <v>490.5</v>
      </c>
      <c r="AK182" s="34">
        <f t="shared" si="215"/>
        <v>0</v>
      </c>
      <c r="AL182" s="34">
        <f t="shared" si="216"/>
        <v>0</v>
      </c>
      <c r="AM182" s="34">
        <f t="shared" si="217"/>
        <v>0</v>
      </c>
      <c r="AN182" s="34">
        <f t="shared" si="218"/>
        <v>0</v>
      </c>
    </row>
    <row r="183" spans="1:40" ht="13.25" customHeight="1" x14ac:dyDescent="0.45">
      <c r="A183" s="24" t="str">
        <f t="shared" ref="A183:A209" si="292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305</v>
      </c>
      <c r="F183" s="22" t="s">
        <v>29</v>
      </c>
      <c r="G183" s="22"/>
      <c r="H183" s="7" t="s">
        <v>72</v>
      </c>
      <c r="I183" s="17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18">
        <f t="shared" si="99"/>
        <v>600</v>
      </c>
      <c r="S183" s="7">
        <v>0</v>
      </c>
      <c r="T183" s="18">
        <f t="shared" si="286"/>
        <v>120</v>
      </c>
      <c r="U183" s="18">
        <f t="shared" si="287"/>
        <v>280.00000000000199</v>
      </c>
      <c r="V183" s="16">
        <f t="shared" si="288"/>
        <v>11200</v>
      </c>
      <c r="W183" s="16">
        <f t="shared" si="289"/>
        <v>5600</v>
      </c>
      <c r="X183" s="16">
        <v>2800</v>
      </c>
      <c r="Y183" s="16">
        <f t="shared" si="290"/>
        <v>1400</v>
      </c>
      <c r="Z183" s="16">
        <f t="shared" si="291"/>
        <v>50</v>
      </c>
      <c r="AA183" s="15">
        <f t="shared" si="243"/>
        <v>7839.9999999999991</v>
      </c>
      <c r="AB183" s="15">
        <f t="shared" si="244"/>
        <v>3919.9999999999995</v>
      </c>
      <c r="AC183" s="15">
        <f t="shared" si="245"/>
        <v>1959.9999999999998</v>
      </c>
      <c r="AD183" s="15">
        <f t="shared" si="246"/>
        <v>979.99999999999989</v>
      </c>
      <c r="AE183" s="15">
        <f t="shared" si="247"/>
        <v>89.87341772151899</v>
      </c>
      <c r="AF183" s="1">
        <v>0</v>
      </c>
      <c r="AG183" s="34">
        <f t="shared" si="210"/>
        <v>3360.0000000000009</v>
      </c>
      <c r="AH183" s="34">
        <f t="shared" si="211"/>
        <v>1680.0000000000005</v>
      </c>
      <c r="AI183" s="34">
        <f t="shared" si="212"/>
        <v>840.00000000000023</v>
      </c>
      <c r="AJ183" s="34">
        <f t="shared" si="213"/>
        <v>420.00000000000011</v>
      </c>
      <c r="AK183" s="34">
        <f t="shared" si="215"/>
        <v>0</v>
      </c>
      <c r="AL183" s="34">
        <f t="shared" si="216"/>
        <v>0</v>
      </c>
      <c r="AM183" s="34">
        <f t="shared" si="217"/>
        <v>0</v>
      </c>
      <c r="AN183" s="34">
        <f t="shared" si="218"/>
        <v>0</v>
      </c>
    </row>
    <row r="184" spans="1:40" ht="13.25" customHeight="1" x14ac:dyDescent="0.45">
      <c r="A184" s="24" t="str">
        <f t="shared" si="292"/>
        <v>CBSE - X - Hindi</v>
      </c>
      <c r="B184" s="6" t="s">
        <v>0</v>
      </c>
      <c r="C184" s="3" t="s">
        <v>54</v>
      </c>
      <c r="D184" s="3" t="s">
        <v>45</v>
      </c>
      <c r="E184" s="3" t="s">
        <v>305</v>
      </c>
      <c r="F184" s="22" t="s">
        <v>284</v>
      </c>
      <c r="G184" s="22" t="s">
        <v>185</v>
      </c>
      <c r="H184" s="7" t="s">
        <v>72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18">
        <f t="shared" si="99"/>
        <v>600</v>
      </c>
      <c r="S184" s="7">
        <v>0</v>
      </c>
      <c r="T184" s="18">
        <f t="shared" si="286"/>
        <v>120</v>
      </c>
      <c r="U184" s="18">
        <f t="shared" si="287"/>
        <v>280.00000000000199</v>
      </c>
      <c r="V184" s="16">
        <f t="shared" si="288"/>
        <v>11200</v>
      </c>
      <c r="W184" s="16">
        <f t="shared" si="289"/>
        <v>5600</v>
      </c>
      <c r="X184" s="16">
        <v>2800</v>
      </c>
      <c r="Y184" s="16">
        <f t="shared" si="290"/>
        <v>1400</v>
      </c>
      <c r="Z184" s="16">
        <f t="shared" si="291"/>
        <v>50</v>
      </c>
      <c r="AA184" s="15">
        <f t="shared" si="243"/>
        <v>7839.9999999999991</v>
      </c>
      <c r="AB184" s="15">
        <f t="shared" si="244"/>
        <v>3919.9999999999995</v>
      </c>
      <c r="AC184" s="15">
        <f t="shared" si="245"/>
        <v>1959.9999999999998</v>
      </c>
      <c r="AD184" s="15">
        <f t="shared" si="246"/>
        <v>979.99999999999989</v>
      </c>
      <c r="AE184" s="15">
        <f t="shared" si="247"/>
        <v>89.87341772151899</v>
      </c>
      <c r="AF184" s="1">
        <v>0</v>
      </c>
      <c r="AG184" s="34">
        <f t="shared" si="210"/>
        <v>3360.0000000000009</v>
      </c>
      <c r="AH184" s="34">
        <f t="shared" si="211"/>
        <v>1680.0000000000005</v>
      </c>
      <c r="AI184" s="34">
        <f t="shared" si="212"/>
        <v>840.00000000000023</v>
      </c>
      <c r="AJ184" s="34">
        <f t="shared" si="213"/>
        <v>420.00000000000011</v>
      </c>
      <c r="AK184" s="34">
        <f t="shared" si="215"/>
        <v>0</v>
      </c>
      <c r="AL184" s="34">
        <f t="shared" si="216"/>
        <v>0</v>
      </c>
      <c r="AM184" s="34">
        <f t="shared" si="217"/>
        <v>0</v>
      </c>
      <c r="AN184" s="34">
        <f t="shared" si="218"/>
        <v>0</v>
      </c>
    </row>
    <row r="185" spans="1:40" ht="13.25" customHeight="1" x14ac:dyDescent="0.45">
      <c r="A185" s="24" t="str">
        <f>D185&amp;" - "&amp;C185&amp;" - "&amp;B185</f>
        <v>CBSE - X - SST, Hist, Geog, Eco, Civics</v>
      </c>
      <c r="B185" s="6" t="s">
        <v>286</v>
      </c>
      <c r="C185" s="3" t="s">
        <v>54</v>
      </c>
      <c r="D185" s="3" t="s">
        <v>45</v>
      </c>
      <c r="E185" s="3" t="s">
        <v>305</v>
      </c>
      <c r="F185" s="33" t="s">
        <v>179</v>
      </c>
      <c r="G185" s="33" t="s">
        <v>285</v>
      </c>
      <c r="H185" s="7" t="s">
        <v>72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>O185*50%</f>
        <v>600</v>
      </c>
      <c r="S185" s="7">
        <v>0</v>
      </c>
      <c r="T185" s="18">
        <f>R185*20%</f>
        <v>120</v>
      </c>
      <c r="U185" s="18">
        <f>R185*46.666666666667%</f>
        <v>280.00000000000199</v>
      </c>
      <c r="V185" s="16">
        <f>X185*4</f>
        <v>11200</v>
      </c>
      <c r="W185" s="16">
        <f>X185*2</f>
        <v>5600</v>
      </c>
      <c r="X185" s="16">
        <v>2800</v>
      </c>
      <c r="Y185" s="16">
        <f>X185/2</f>
        <v>1400</v>
      </c>
      <c r="Z185" s="16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">
        <v>0</v>
      </c>
      <c r="AG185" s="34">
        <f t="shared" si="210"/>
        <v>3360.0000000000009</v>
      </c>
      <c r="AH185" s="34">
        <f t="shared" si="211"/>
        <v>1680.0000000000005</v>
      </c>
      <c r="AI185" s="34">
        <f t="shared" si="212"/>
        <v>840.00000000000023</v>
      </c>
      <c r="AJ185" s="34">
        <f t="shared" si="213"/>
        <v>420.00000000000011</v>
      </c>
      <c r="AK185" s="34">
        <f t="shared" si="215"/>
        <v>0</v>
      </c>
      <c r="AL185" s="34">
        <f t="shared" si="216"/>
        <v>0</v>
      </c>
      <c r="AM185" s="34">
        <f t="shared" si="217"/>
        <v>0</v>
      </c>
      <c r="AN185" s="34">
        <f t="shared" si="218"/>
        <v>0</v>
      </c>
    </row>
    <row r="186" spans="1:40" ht="13.25" customHeight="1" x14ac:dyDescent="0.45">
      <c r="A186" s="24" t="str">
        <f>D186&amp;" - "&amp;C186&amp;" - "&amp;B186</f>
        <v>CBSE - X - Maths</v>
      </c>
      <c r="B186" s="25" t="s">
        <v>2</v>
      </c>
      <c r="C186" s="3" t="s">
        <v>54</v>
      </c>
      <c r="D186" s="3" t="s">
        <v>45</v>
      </c>
      <c r="E186" s="3" t="s">
        <v>304</v>
      </c>
      <c r="F186" s="33" t="s">
        <v>294</v>
      </c>
      <c r="G186" s="33" t="s">
        <v>285</v>
      </c>
      <c r="H186" s="7" t="s">
        <v>72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18">
        <f>O186*50%</f>
        <v>700</v>
      </c>
      <c r="S186" s="7">
        <v>0</v>
      </c>
      <c r="T186" s="18">
        <f>R186*20%</f>
        <v>140</v>
      </c>
      <c r="U186" s="18">
        <f t="shared" ref="U186" si="293">R186*46.666666666667%</f>
        <v>326.66666666666902</v>
      </c>
      <c r="V186" s="16">
        <f t="shared" ref="V186" si="294">X186*4</f>
        <v>13080</v>
      </c>
      <c r="W186" s="16">
        <f>X186*2</f>
        <v>6540</v>
      </c>
      <c r="X186" s="16">
        <v>3270</v>
      </c>
      <c r="Y186" s="16">
        <f>X186/2</f>
        <v>1635</v>
      </c>
      <c r="Z186" s="16">
        <f t="shared" ref="Z186" si="295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">
        <v>0</v>
      </c>
      <c r="AG186" s="34">
        <f t="shared" si="210"/>
        <v>3924</v>
      </c>
      <c r="AH186" s="34">
        <f t="shared" si="211"/>
        <v>1962</v>
      </c>
      <c r="AI186" s="34">
        <f t="shared" si="212"/>
        <v>981</v>
      </c>
      <c r="AJ186" s="34">
        <f t="shared" si="213"/>
        <v>490.5</v>
      </c>
      <c r="AK186" s="34">
        <f t="shared" si="215"/>
        <v>0</v>
      </c>
      <c r="AL186" s="34">
        <f t="shared" si="216"/>
        <v>0</v>
      </c>
      <c r="AM186" s="34">
        <f t="shared" si="217"/>
        <v>0</v>
      </c>
      <c r="AN186" s="34">
        <f t="shared" si="218"/>
        <v>0</v>
      </c>
    </row>
    <row r="187" spans="1:40" ht="13.25" customHeight="1" x14ac:dyDescent="0.45">
      <c r="A187" s="24" t="str">
        <f t="shared" si="292"/>
        <v>CBSE - X - Science, Physics</v>
      </c>
      <c r="B187" s="29" t="s">
        <v>199</v>
      </c>
      <c r="C187" s="3" t="s">
        <v>54</v>
      </c>
      <c r="D187" s="3" t="s">
        <v>45</v>
      </c>
      <c r="E187" s="3" t="s">
        <v>304</v>
      </c>
      <c r="F187" s="7" t="s">
        <v>196</v>
      </c>
      <c r="G187" s="7" t="s">
        <v>185</v>
      </c>
      <c r="H187" s="7" t="s">
        <v>72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 t="shared" si="99"/>
        <v>600</v>
      </c>
      <c r="S187" s="7">
        <v>0</v>
      </c>
      <c r="T187" s="18">
        <f t="shared" ref="T187:T190" si="296">R187*20%</f>
        <v>120</v>
      </c>
      <c r="U187" s="18">
        <f t="shared" si="287"/>
        <v>280.00000000000199</v>
      </c>
      <c r="V187" s="16">
        <f t="shared" si="288"/>
        <v>11200</v>
      </c>
      <c r="W187" s="16">
        <f t="shared" ref="W187:W190" si="297">X187*2</f>
        <v>5600</v>
      </c>
      <c r="X187" s="16">
        <v>2800</v>
      </c>
      <c r="Y187" s="16">
        <f t="shared" ref="Y187:Y190" si="298">X187/2</f>
        <v>1400</v>
      </c>
      <c r="Z187" s="16">
        <f t="shared" si="291"/>
        <v>50</v>
      </c>
      <c r="AA187" s="15">
        <f t="shared" si="243"/>
        <v>7839.9999999999991</v>
      </c>
      <c r="AB187" s="15">
        <f t="shared" si="244"/>
        <v>3919.9999999999995</v>
      </c>
      <c r="AC187" s="15">
        <f t="shared" si="245"/>
        <v>1959.9999999999998</v>
      </c>
      <c r="AD187" s="15">
        <f t="shared" si="246"/>
        <v>979.99999999999989</v>
      </c>
      <c r="AE187" s="15">
        <f t="shared" si="247"/>
        <v>89.87341772151899</v>
      </c>
      <c r="AF187" s="1">
        <v>0</v>
      </c>
      <c r="AG187" s="34">
        <f t="shared" si="210"/>
        <v>3360.0000000000009</v>
      </c>
      <c r="AH187" s="34">
        <f t="shared" si="211"/>
        <v>1680.0000000000005</v>
      </c>
      <c r="AI187" s="34">
        <f t="shared" si="212"/>
        <v>840.00000000000023</v>
      </c>
      <c r="AJ187" s="34">
        <f t="shared" si="213"/>
        <v>420.00000000000011</v>
      </c>
      <c r="AK187" s="34">
        <f t="shared" si="215"/>
        <v>0</v>
      </c>
      <c r="AL187" s="34">
        <f t="shared" si="216"/>
        <v>0</v>
      </c>
      <c r="AM187" s="34">
        <f t="shared" si="217"/>
        <v>0</v>
      </c>
      <c r="AN187" s="34">
        <f t="shared" si="218"/>
        <v>0</v>
      </c>
    </row>
    <row r="188" spans="1:40" ht="13.25" customHeight="1" x14ac:dyDescent="0.45">
      <c r="A188" s="24" t="str">
        <f t="shared" si="292"/>
        <v>CBSE - X - Science, Chemistry</v>
      </c>
      <c r="B188" s="29" t="s">
        <v>200</v>
      </c>
      <c r="C188" s="3" t="s">
        <v>54</v>
      </c>
      <c r="D188" s="3" t="s">
        <v>45</v>
      </c>
      <c r="E188" s="3" t="s">
        <v>304</v>
      </c>
      <c r="F188" s="7" t="s">
        <v>191</v>
      </c>
      <c r="G188" s="7" t="s">
        <v>185</v>
      </c>
      <c r="H188" s="7" t="s">
        <v>72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18">
        <f t="shared" si="99"/>
        <v>600</v>
      </c>
      <c r="S188" s="7">
        <v>0</v>
      </c>
      <c r="T188" s="18">
        <f t="shared" ref="T188:T189" si="299">R188*20%</f>
        <v>120</v>
      </c>
      <c r="U188" s="18">
        <f t="shared" ref="U188:U189" si="300">R188*46.666666666667%</f>
        <v>280.00000000000199</v>
      </c>
      <c r="V188" s="16">
        <f t="shared" ref="V188:V189" si="301">X188*4</f>
        <v>11200</v>
      </c>
      <c r="W188" s="16">
        <f t="shared" ref="W188:W189" si="302">X188*2</f>
        <v>5600</v>
      </c>
      <c r="X188" s="16">
        <v>2800</v>
      </c>
      <c r="Y188" s="16">
        <f t="shared" ref="Y188:Y189" si="303">X188/2</f>
        <v>1400</v>
      </c>
      <c r="Z188" s="16">
        <f t="shared" ref="Z188:Z189" si="304">(R188-(T188+X188/10))/(T188+X188/10)%</f>
        <v>50</v>
      </c>
      <c r="AA188" s="15">
        <f t="shared" ref="AA188:AA189" si="305">AC188*4</f>
        <v>7839.9999999999991</v>
      </c>
      <c r="AB188" s="15">
        <f t="shared" ref="AB188:AB189" si="306">AC188*2</f>
        <v>3919.9999999999995</v>
      </c>
      <c r="AC188" s="15">
        <f t="shared" ref="AC188:AC189" si="307">X188*70%</f>
        <v>1959.9999999999998</v>
      </c>
      <c r="AD188" s="15">
        <f t="shared" ref="AD188:AD189" si="308">AC188/2</f>
        <v>979.99999999999989</v>
      </c>
      <c r="AE188" s="15">
        <f t="shared" ref="AE188:AE189" si="309">(R188-(T188+AC188/10))/(T188+AC188/10)%</f>
        <v>89.87341772151899</v>
      </c>
      <c r="AF188" s="1">
        <v>0</v>
      </c>
      <c r="AG188" s="34">
        <f t="shared" si="210"/>
        <v>3360.0000000000009</v>
      </c>
      <c r="AH188" s="34">
        <f t="shared" si="211"/>
        <v>1680.0000000000005</v>
      </c>
      <c r="AI188" s="34">
        <f t="shared" si="212"/>
        <v>840.00000000000023</v>
      </c>
      <c r="AJ188" s="34">
        <f t="shared" si="213"/>
        <v>420.00000000000011</v>
      </c>
      <c r="AK188" s="34">
        <f t="shared" si="215"/>
        <v>0</v>
      </c>
      <c r="AL188" s="34">
        <f t="shared" si="216"/>
        <v>0</v>
      </c>
      <c r="AM188" s="34">
        <f t="shared" si="217"/>
        <v>0</v>
      </c>
      <c r="AN188" s="34">
        <f t="shared" si="218"/>
        <v>0</v>
      </c>
    </row>
    <row r="189" spans="1:40" ht="13.25" customHeight="1" x14ac:dyDescent="0.45">
      <c r="A189" s="24" t="str">
        <f t="shared" si="292"/>
        <v>CBSE - X - Science, Biology</v>
      </c>
      <c r="B189" s="29" t="s">
        <v>201</v>
      </c>
      <c r="C189" s="3" t="s">
        <v>54</v>
      </c>
      <c r="D189" s="3" t="s">
        <v>45</v>
      </c>
      <c r="E189" s="3" t="s">
        <v>304</v>
      </c>
      <c r="F189" s="22" t="s">
        <v>29</v>
      </c>
      <c r="G189" s="22"/>
      <c r="H189" s="7" t="s">
        <v>72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si="299"/>
        <v>120</v>
      </c>
      <c r="U189" s="18">
        <f t="shared" si="300"/>
        <v>280.00000000000199</v>
      </c>
      <c r="V189" s="16">
        <f t="shared" si="301"/>
        <v>11200</v>
      </c>
      <c r="W189" s="16">
        <f t="shared" si="302"/>
        <v>5600</v>
      </c>
      <c r="X189" s="16">
        <v>2800</v>
      </c>
      <c r="Y189" s="16">
        <f t="shared" si="303"/>
        <v>1400</v>
      </c>
      <c r="Z189" s="16">
        <f t="shared" si="304"/>
        <v>50</v>
      </c>
      <c r="AA189" s="15">
        <f t="shared" si="305"/>
        <v>7839.9999999999991</v>
      </c>
      <c r="AB189" s="15">
        <f t="shared" si="306"/>
        <v>3919.9999999999995</v>
      </c>
      <c r="AC189" s="15">
        <f t="shared" si="307"/>
        <v>1959.9999999999998</v>
      </c>
      <c r="AD189" s="15">
        <f t="shared" si="308"/>
        <v>979.99999999999989</v>
      </c>
      <c r="AE189" s="15">
        <f t="shared" si="309"/>
        <v>89.87341772151899</v>
      </c>
      <c r="AF189" s="1">
        <v>0</v>
      </c>
      <c r="AG189" s="34">
        <f t="shared" si="210"/>
        <v>3360.0000000000009</v>
      </c>
      <c r="AH189" s="34">
        <f t="shared" si="211"/>
        <v>1680.0000000000005</v>
      </c>
      <c r="AI189" s="34">
        <f t="shared" si="212"/>
        <v>840.00000000000023</v>
      </c>
      <c r="AJ189" s="34">
        <f t="shared" si="213"/>
        <v>420.00000000000011</v>
      </c>
      <c r="AK189" s="34">
        <f t="shared" si="215"/>
        <v>0</v>
      </c>
      <c r="AL189" s="34">
        <f t="shared" si="216"/>
        <v>0</v>
      </c>
      <c r="AM189" s="34">
        <f t="shared" si="217"/>
        <v>0</v>
      </c>
      <c r="AN189" s="34">
        <f t="shared" si="218"/>
        <v>0</v>
      </c>
    </row>
    <row r="190" spans="1:40" ht="13.25" customHeight="1" x14ac:dyDescent="0.45">
      <c r="A190" s="24" t="str">
        <f t="shared" si="292"/>
        <v>CBSE - X - Computers</v>
      </c>
      <c r="B190" s="8" t="s">
        <v>48</v>
      </c>
      <c r="C190" s="3" t="s">
        <v>54</v>
      </c>
      <c r="D190" s="3" t="s">
        <v>45</v>
      </c>
      <c r="E190" s="3" t="s">
        <v>132</v>
      </c>
      <c r="F190" s="7" t="s">
        <v>193</v>
      </c>
      <c r="G190" s="7" t="s">
        <v>185</v>
      </c>
      <c r="H190" s="7" t="s">
        <v>72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18">
        <f t="shared" si="99"/>
        <v>700</v>
      </c>
      <c r="S190" s="7">
        <v>0</v>
      </c>
      <c r="T190" s="18">
        <f t="shared" si="296"/>
        <v>140</v>
      </c>
      <c r="U190" s="18">
        <f t="shared" si="287"/>
        <v>326.66666666666902</v>
      </c>
      <c r="V190" s="16">
        <f t="shared" si="288"/>
        <v>13080</v>
      </c>
      <c r="W190" s="16">
        <f t="shared" si="297"/>
        <v>6540</v>
      </c>
      <c r="X190" s="16">
        <v>3270</v>
      </c>
      <c r="Y190" s="16">
        <f t="shared" si="298"/>
        <v>1635</v>
      </c>
      <c r="Z190" s="16">
        <f t="shared" si="291"/>
        <v>49.892933618843685</v>
      </c>
      <c r="AA190" s="15">
        <f t="shared" ref="AA190:AA194" si="310">AC190*4</f>
        <v>9156</v>
      </c>
      <c r="AB190" s="15">
        <f t="shared" ref="AB190:AB194" si="311">AC190*2</f>
        <v>4578</v>
      </c>
      <c r="AC190" s="15">
        <f t="shared" ref="AC190:AC194" si="312">X190*70%</f>
        <v>2289</v>
      </c>
      <c r="AD190" s="15">
        <f t="shared" ref="AD190:AD194" si="313">AC190/2</f>
        <v>1144.5</v>
      </c>
      <c r="AE190" s="15">
        <f t="shared" ref="AE190:AE194" si="314">(R190-(T190+AC190/10))/(T190+AC190/10)%</f>
        <v>89.753320683111966</v>
      </c>
      <c r="AF190" s="1">
        <v>0</v>
      </c>
      <c r="AG190" s="34">
        <f t="shared" si="210"/>
        <v>3924</v>
      </c>
      <c r="AH190" s="34">
        <f t="shared" si="211"/>
        <v>1962</v>
      </c>
      <c r="AI190" s="34">
        <f t="shared" si="212"/>
        <v>981</v>
      </c>
      <c r="AJ190" s="34">
        <f t="shared" si="213"/>
        <v>490.5</v>
      </c>
      <c r="AK190" s="34">
        <f t="shared" si="215"/>
        <v>0</v>
      </c>
      <c r="AL190" s="34">
        <f t="shared" si="216"/>
        <v>0</v>
      </c>
      <c r="AM190" s="34">
        <f t="shared" si="217"/>
        <v>0</v>
      </c>
      <c r="AN190" s="34">
        <f t="shared" si="218"/>
        <v>0</v>
      </c>
    </row>
    <row r="191" spans="1:40" ht="13.25" customHeight="1" x14ac:dyDescent="0.45">
      <c r="A191" s="24" t="str">
        <f t="shared" si="292"/>
        <v>CBSE - X - AI</v>
      </c>
      <c r="B191" s="8" t="s">
        <v>5</v>
      </c>
      <c r="C191" s="3" t="s">
        <v>54</v>
      </c>
      <c r="D191" s="3" t="s">
        <v>45</v>
      </c>
      <c r="E191" s="3" t="s">
        <v>132</v>
      </c>
      <c r="F191" s="33" t="s">
        <v>64</v>
      </c>
      <c r="G191" s="33" t="s">
        <v>285</v>
      </c>
      <c r="H191" s="7" t="s">
        <v>72</v>
      </c>
      <c r="I191" s="17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18">
        <f t="shared" si="99"/>
        <v>2500</v>
      </c>
      <c r="S191" s="7">
        <v>0</v>
      </c>
      <c r="T191" s="18">
        <f>R191*20%</f>
        <v>500</v>
      </c>
      <c r="U191" s="18">
        <f>R191*46.666666666667%</f>
        <v>1166.6666666666749</v>
      </c>
      <c r="V191" s="16">
        <f>X191*4</f>
        <v>46668</v>
      </c>
      <c r="W191" s="16">
        <f>X191*2</f>
        <v>23334</v>
      </c>
      <c r="X191" s="16">
        <v>11667</v>
      </c>
      <c r="Y191" s="16">
        <f>X191/2</f>
        <v>5833.5</v>
      </c>
      <c r="Z191" s="16">
        <f>(R191-(T191+X191/10))/(T191+X191/10)%</f>
        <v>49.99700005999879</v>
      </c>
      <c r="AA191" s="15">
        <f t="shared" si="310"/>
        <v>32667.599999999999</v>
      </c>
      <c r="AB191" s="15">
        <f t="shared" si="311"/>
        <v>16333.8</v>
      </c>
      <c r="AC191" s="15">
        <f t="shared" si="312"/>
        <v>8166.9</v>
      </c>
      <c r="AD191" s="15">
        <f t="shared" si="313"/>
        <v>4083.45</v>
      </c>
      <c r="AE191" s="15">
        <f t="shared" si="314"/>
        <v>89.870052935770758</v>
      </c>
      <c r="AF191" s="1">
        <v>0</v>
      </c>
      <c r="AG191" s="34">
        <f t="shared" si="210"/>
        <v>14000.400000000001</v>
      </c>
      <c r="AH191" s="34">
        <f t="shared" si="211"/>
        <v>7000.2000000000007</v>
      </c>
      <c r="AI191" s="34">
        <f t="shared" si="212"/>
        <v>3500.1000000000004</v>
      </c>
      <c r="AJ191" s="34">
        <f t="shared" si="213"/>
        <v>1750.0500000000002</v>
      </c>
      <c r="AK191" s="34">
        <f t="shared" si="215"/>
        <v>0</v>
      </c>
      <c r="AL191" s="34">
        <f t="shared" si="216"/>
        <v>0</v>
      </c>
      <c r="AM191" s="34">
        <f t="shared" si="217"/>
        <v>0</v>
      </c>
      <c r="AN191" s="34">
        <f t="shared" si="218"/>
        <v>0</v>
      </c>
    </row>
    <row r="192" spans="1:40" ht="13.25" customHeight="1" x14ac:dyDescent="0.45">
      <c r="A192" s="24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305</v>
      </c>
      <c r="F192" s="33" t="s">
        <v>197</v>
      </c>
      <c r="G192" s="33" t="s">
        <v>285</v>
      </c>
      <c r="H192" s="7" t="s">
        <v>72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ref="R192:R194" si="315">O192*50%</f>
        <v>700</v>
      </c>
      <c r="S192" s="7">
        <v>0</v>
      </c>
      <c r="T192" s="18">
        <f t="shared" ref="T192:T194" si="316">R192*20%</f>
        <v>140</v>
      </c>
      <c r="U192" s="18">
        <f t="shared" ref="U192:U194" si="317">R192*46.666666666667%</f>
        <v>326.66666666666902</v>
      </c>
      <c r="V192" s="16">
        <f t="shared" ref="V192:V194" si="318">X192*4</f>
        <v>13080</v>
      </c>
      <c r="W192" s="16">
        <f t="shared" ref="W192:W194" si="319">X192*2</f>
        <v>6540</v>
      </c>
      <c r="X192" s="16">
        <v>3270</v>
      </c>
      <c r="Y192" s="16">
        <f t="shared" ref="Y192:Y194" si="320">X192/2</f>
        <v>1635</v>
      </c>
      <c r="Z192" s="16">
        <f t="shared" ref="Z192:Z194" si="321">(R192-(T192+X192/10))/(T192+X192/10)%</f>
        <v>49.892933618843685</v>
      </c>
      <c r="AA192" s="15">
        <f t="shared" si="310"/>
        <v>9156</v>
      </c>
      <c r="AB192" s="15">
        <f t="shared" si="311"/>
        <v>4578</v>
      </c>
      <c r="AC192" s="15">
        <f t="shared" si="312"/>
        <v>2289</v>
      </c>
      <c r="AD192" s="15">
        <f t="shared" si="313"/>
        <v>1144.5</v>
      </c>
      <c r="AE192" s="15">
        <f t="shared" si="314"/>
        <v>89.753320683111966</v>
      </c>
      <c r="AF192" s="1">
        <v>0</v>
      </c>
      <c r="AG192" s="34">
        <f t="shared" si="210"/>
        <v>3924</v>
      </c>
      <c r="AH192" s="34">
        <f t="shared" si="211"/>
        <v>1962</v>
      </c>
      <c r="AI192" s="34">
        <f t="shared" si="212"/>
        <v>981</v>
      </c>
      <c r="AJ192" s="34">
        <f t="shared" si="213"/>
        <v>490.5</v>
      </c>
      <c r="AK192" s="34">
        <f t="shared" si="215"/>
        <v>0</v>
      </c>
      <c r="AL192" s="34">
        <f t="shared" si="216"/>
        <v>0</v>
      </c>
      <c r="AM192" s="34">
        <f t="shared" si="217"/>
        <v>0</v>
      </c>
      <c r="AN192" s="34">
        <f t="shared" si="218"/>
        <v>0</v>
      </c>
    </row>
    <row r="193" spans="1:40" ht="13.25" customHeight="1" x14ac:dyDescent="0.45">
      <c r="A193" s="24" t="str">
        <f t="shared" ref="A193:A194" si="32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305</v>
      </c>
      <c r="F193" s="22" t="s">
        <v>29</v>
      </c>
      <c r="G193" s="22"/>
      <c r="H193" s="7" t="s">
        <v>72</v>
      </c>
      <c r="I193" s="17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18">
        <f t="shared" si="315"/>
        <v>600</v>
      </c>
      <c r="S193" s="7">
        <v>0</v>
      </c>
      <c r="T193" s="18">
        <f t="shared" si="316"/>
        <v>120</v>
      </c>
      <c r="U193" s="18">
        <f t="shared" si="317"/>
        <v>280.00000000000199</v>
      </c>
      <c r="V193" s="16">
        <f t="shared" si="318"/>
        <v>11200</v>
      </c>
      <c r="W193" s="16">
        <f t="shared" si="319"/>
        <v>5600</v>
      </c>
      <c r="X193" s="16">
        <v>2800</v>
      </c>
      <c r="Y193" s="16">
        <f t="shared" si="320"/>
        <v>1400</v>
      </c>
      <c r="Z193" s="16">
        <f t="shared" si="321"/>
        <v>50</v>
      </c>
      <c r="AA193" s="15">
        <f t="shared" si="310"/>
        <v>7839.9999999999991</v>
      </c>
      <c r="AB193" s="15">
        <f t="shared" si="311"/>
        <v>3919.9999999999995</v>
      </c>
      <c r="AC193" s="15">
        <f t="shared" si="312"/>
        <v>1959.9999999999998</v>
      </c>
      <c r="AD193" s="15">
        <f t="shared" si="313"/>
        <v>979.99999999999989</v>
      </c>
      <c r="AE193" s="15">
        <f t="shared" si="314"/>
        <v>89.87341772151899</v>
      </c>
      <c r="AF193" s="1">
        <v>0</v>
      </c>
      <c r="AG193" s="34">
        <f t="shared" si="210"/>
        <v>3360.0000000000009</v>
      </c>
      <c r="AH193" s="34">
        <f t="shared" si="211"/>
        <v>1680.0000000000005</v>
      </c>
      <c r="AI193" s="34">
        <f t="shared" si="212"/>
        <v>840.00000000000023</v>
      </c>
      <c r="AJ193" s="34">
        <f t="shared" si="213"/>
        <v>420.00000000000011</v>
      </c>
      <c r="AK193" s="34">
        <f t="shared" si="215"/>
        <v>0</v>
      </c>
      <c r="AL193" s="34">
        <f t="shared" si="216"/>
        <v>0</v>
      </c>
      <c r="AM193" s="34">
        <f t="shared" si="217"/>
        <v>0</v>
      </c>
      <c r="AN193" s="34">
        <f t="shared" si="218"/>
        <v>0</v>
      </c>
    </row>
    <row r="194" spans="1:40" ht="13.25" customHeight="1" x14ac:dyDescent="0.45">
      <c r="A194" s="24" t="str">
        <f t="shared" si="322"/>
        <v>CBSE - IX - Hindi</v>
      </c>
      <c r="B194" s="6" t="s">
        <v>0</v>
      </c>
      <c r="C194" s="3" t="s">
        <v>55</v>
      </c>
      <c r="D194" s="3" t="s">
        <v>45</v>
      </c>
      <c r="E194" s="3" t="s">
        <v>305</v>
      </c>
      <c r="F194" s="22" t="s">
        <v>284</v>
      </c>
      <c r="G194" s="22" t="s">
        <v>185</v>
      </c>
      <c r="H194" s="7" t="s">
        <v>72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18">
        <f t="shared" si="315"/>
        <v>600</v>
      </c>
      <c r="S194" s="7">
        <v>0</v>
      </c>
      <c r="T194" s="18">
        <f t="shared" si="316"/>
        <v>120</v>
      </c>
      <c r="U194" s="18">
        <f t="shared" si="317"/>
        <v>280.00000000000199</v>
      </c>
      <c r="V194" s="16">
        <f t="shared" si="318"/>
        <v>11200</v>
      </c>
      <c r="W194" s="16">
        <f t="shared" si="319"/>
        <v>5600</v>
      </c>
      <c r="X194" s="16">
        <v>2800</v>
      </c>
      <c r="Y194" s="16">
        <f t="shared" si="320"/>
        <v>1400</v>
      </c>
      <c r="Z194" s="16">
        <f t="shared" si="321"/>
        <v>50</v>
      </c>
      <c r="AA194" s="15">
        <f t="shared" si="310"/>
        <v>7839.9999999999991</v>
      </c>
      <c r="AB194" s="15">
        <f t="shared" si="311"/>
        <v>3919.9999999999995</v>
      </c>
      <c r="AC194" s="15">
        <f t="shared" si="312"/>
        <v>1959.9999999999998</v>
      </c>
      <c r="AD194" s="15">
        <f t="shared" si="313"/>
        <v>979.99999999999989</v>
      </c>
      <c r="AE194" s="15">
        <f t="shared" si="314"/>
        <v>89.87341772151899</v>
      </c>
      <c r="AF194" s="1">
        <v>0</v>
      </c>
      <c r="AG194" s="34">
        <f t="shared" si="210"/>
        <v>3360.0000000000009</v>
      </c>
      <c r="AH194" s="34">
        <f t="shared" si="211"/>
        <v>1680.0000000000005</v>
      </c>
      <c r="AI194" s="34">
        <f t="shared" si="212"/>
        <v>840.00000000000023</v>
      </c>
      <c r="AJ194" s="34">
        <f t="shared" si="213"/>
        <v>420.00000000000011</v>
      </c>
      <c r="AK194" s="34">
        <f t="shared" si="215"/>
        <v>0</v>
      </c>
      <c r="AL194" s="34">
        <f t="shared" si="216"/>
        <v>0</v>
      </c>
      <c r="AM194" s="34">
        <f t="shared" si="217"/>
        <v>0</v>
      </c>
      <c r="AN194" s="34">
        <f t="shared" si="218"/>
        <v>0</v>
      </c>
    </row>
    <row r="195" spans="1:40" ht="13.25" customHeight="1" x14ac:dyDescent="0.45">
      <c r="A195" s="24" t="str">
        <f>D195&amp;" - "&amp;C195&amp;" - "&amp;B195</f>
        <v>CBSE - IX - SST, Hist, Geog, Eco, Civics</v>
      </c>
      <c r="B195" s="6" t="s">
        <v>286</v>
      </c>
      <c r="C195" s="3" t="s">
        <v>55</v>
      </c>
      <c r="D195" s="3" t="s">
        <v>45</v>
      </c>
      <c r="E195" s="3" t="s">
        <v>305</v>
      </c>
      <c r="F195" s="33" t="s">
        <v>179</v>
      </c>
      <c r="G195" s="33" t="s">
        <v>285</v>
      </c>
      <c r="H195" s="7" t="s">
        <v>72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>O195*50%</f>
        <v>600</v>
      </c>
      <c r="S195" s="7">
        <v>0</v>
      </c>
      <c r="T195" s="18">
        <f>R195*20%</f>
        <v>120</v>
      </c>
      <c r="U195" s="18">
        <f>R195*46.666666666667%</f>
        <v>280.00000000000199</v>
      </c>
      <c r="V195" s="16">
        <f>X195*4</f>
        <v>11200</v>
      </c>
      <c r="W195" s="16">
        <f>X195*2</f>
        <v>5600</v>
      </c>
      <c r="X195" s="16">
        <v>2800</v>
      </c>
      <c r="Y195" s="16">
        <f>X195/2</f>
        <v>1400</v>
      </c>
      <c r="Z195" s="16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">
        <v>0</v>
      </c>
      <c r="AG195" s="34">
        <f t="shared" si="210"/>
        <v>3360.0000000000009</v>
      </c>
      <c r="AH195" s="34">
        <f t="shared" si="211"/>
        <v>1680.0000000000005</v>
      </c>
      <c r="AI195" s="34">
        <f t="shared" si="212"/>
        <v>840.00000000000023</v>
      </c>
      <c r="AJ195" s="34">
        <f t="shared" si="213"/>
        <v>420.00000000000011</v>
      </c>
      <c r="AK195" s="34">
        <f t="shared" si="215"/>
        <v>0</v>
      </c>
      <c r="AL195" s="34">
        <f t="shared" si="216"/>
        <v>0</v>
      </c>
      <c r="AM195" s="34">
        <f t="shared" si="217"/>
        <v>0</v>
      </c>
      <c r="AN195" s="34">
        <f t="shared" si="218"/>
        <v>0</v>
      </c>
    </row>
    <row r="196" spans="1:40" ht="13.25" customHeight="1" x14ac:dyDescent="0.45">
      <c r="A196" s="24" t="str">
        <f>D196&amp;" - "&amp;C196&amp;" - "&amp;B196</f>
        <v>CBSE - IX - Maths</v>
      </c>
      <c r="B196" s="25" t="s">
        <v>2</v>
      </c>
      <c r="C196" s="3" t="s">
        <v>55</v>
      </c>
      <c r="D196" s="3" t="s">
        <v>45</v>
      </c>
      <c r="E196" s="3" t="s">
        <v>304</v>
      </c>
      <c r="F196" s="33" t="s">
        <v>294</v>
      </c>
      <c r="G196" s="33" t="s">
        <v>285</v>
      </c>
      <c r="H196" s="7" t="s">
        <v>72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18">
        <f>O196*50%</f>
        <v>700</v>
      </c>
      <c r="S196" s="7">
        <v>0</v>
      </c>
      <c r="T196" s="18">
        <f>R196*20%</f>
        <v>140</v>
      </c>
      <c r="U196" s="18">
        <f t="shared" ref="U196:U200" si="323">R196*46.666666666667%</f>
        <v>326.66666666666902</v>
      </c>
      <c r="V196" s="16">
        <f t="shared" ref="V196:V200" si="324">X196*4</f>
        <v>13080</v>
      </c>
      <c r="W196" s="16">
        <f>X196*2</f>
        <v>6540</v>
      </c>
      <c r="X196" s="16">
        <v>3270</v>
      </c>
      <c r="Y196" s="16">
        <f>X196/2</f>
        <v>1635</v>
      </c>
      <c r="Z196" s="16">
        <f t="shared" ref="Z196:Z200" si="32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">
        <v>0</v>
      </c>
      <c r="AG196" s="34">
        <f t="shared" ref="AG196:AG259" si="326">V196-AA196</f>
        <v>3924</v>
      </c>
      <c r="AH196" s="34">
        <f t="shared" ref="AH196:AH259" si="327">W196-AB196</f>
        <v>1962</v>
      </c>
      <c r="AI196" s="34">
        <f t="shared" ref="AI196:AI259" si="328">X196-AC196</f>
        <v>981</v>
      </c>
      <c r="AJ196" s="34">
        <f t="shared" ref="AJ196:AJ259" si="329">(Y196-AD196)</f>
        <v>490.5</v>
      </c>
      <c r="AK196" s="34">
        <f t="shared" si="215"/>
        <v>0</v>
      </c>
      <c r="AL196" s="34">
        <f t="shared" si="216"/>
        <v>0</v>
      </c>
      <c r="AM196" s="34">
        <f t="shared" si="217"/>
        <v>0</v>
      </c>
      <c r="AN196" s="34">
        <f t="shared" si="218"/>
        <v>0</v>
      </c>
    </row>
    <row r="197" spans="1:40" ht="13.25" customHeight="1" x14ac:dyDescent="0.45">
      <c r="A197" s="24" t="str">
        <f t="shared" ref="A197:A201" si="330">D197&amp;" - "&amp;C197&amp;" - "&amp;B197</f>
        <v>CBSE - IX - Science, Physics</v>
      </c>
      <c r="B197" s="29" t="s">
        <v>199</v>
      </c>
      <c r="C197" s="3" t="s">
        <v>55</v>
      </c>
      <c r="D197" s="3" t="s">
        <v>45</v>
      </c>
      <c r="E197" s="3" t="s">
        <v>304</v>
      </c>
      <c r="F197" s="7" t="s">
        <v>196</v>
      </c>
      <c r="G197" s="7" t="s">
        <v>185</v>
      </c>
      <c r="H197" s="7" t="s">
        <v>72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 t="shared" ref="R197:R201" si="331">O197*50%</f>
        <v>600</v>
      </c>
      <c r="S197" s="7">
        <v>0</v>
      </c>
      <c r="T197" s="18">
        <f t="shared" ref="T197:T200" si="332">R197*20%</f>
        <v>120</v>
      </c>
      <c r="U197" s="18">
        <f t="shared" si="323"/>
        <v>280.00000000000199</v>
      </c>
      <c r="V197" s="16">
        <f t="shared" si="324"/>
        <v>11200</v>
      </c>
      <c r="W197" s="16">
        <f t="shared" ref="W197:W200" si="333">X197*2</f>
        <v>5600</v>
      </c>
      <c r="X197" s="16">
        <v>2800</v>
      </c>
      <c r="Y197" s="16">
        <f t="shared" ref="Y197:Y200" si="334">X197/2</f>
        <v>1400</v>
      </c>
      <c r="Z197" s="16">
        <f t="shared" si="325"/>
        <v>50</v>
      </c>
      <c r="AA197" s="15">
        <f t="shared" ref="AA197:AA201" si="335">AC197*4</f>
        <v>7839.9999999999991</v>
      </c>
      <c r="AB197" s="15">
        <f t="shared" ref="AB197:AB201" si="336">AC197*2</f>
        <v>3919.9999999999995</v>
      </c>
      <c r="AC197" s="15">
        <f t="shared" ref="AC197:AC201" si="337">X197*70%</f>
        <v>1959.9999999999998</v>
      </c>
      <c r="AD197" s="15">
        <f t="shared" ref="AD197:AD201" si="338">AC197/2</f>
        <v>979.99999999999989</v>
      </c>
      <c r="AE197" s="15">
        <f t="shared" ref="AE197:AE201" si="339">(R197-(T197+AC197/10))/(T197+AC197/10)%</f>
        <v>89.87341772151899</v>
      </c>
      <c r="AF197" s="1">
        <v>0</v>
      </c>
      <c r="AG197" s="34">
        <f t="shared" si="326"/>
        <v>3360.0000000000009</v>
      </c>
      <c r="AH197" s="34">
        <f t="shared" si="327"/>
        <v>1680.0000000000005</v>
      </c>
      <c r="AI197" s="34">
        <f t="shared" si="328"/>
        <v>840.00000000000023</v>
      </c>
      <c r="AJ197" s="34">
        <f t="shared" si="329"/>
        <v>420.00000000000011</v>
      </c>
      <c r="AK197" s="34">
        <f t="shared" ref="AK197:AK260" si="340">$AF197/AG197</f>
        <v>0</v>
      </c>
      <c r="AL197" s="34">
        <f t="shared" ref="AL197:AL260" si="341">$AF197/AH197</f>
        <v>0</v>
      </c>
      <c r="AM197" s="34">
        <f t="shared" ref="AM197:AM260" si="342">$AF197/AI197</f>
        <v>0</v>
      </c>
      <c r="AN197" s="34">
        <f t="shared" ref="AN197:AN260" si="343">$AF197/AJ197</f>
        <v>0</v>
      </c>
    </row>
    <row r="198" spans="1:40" ht="13.25" customHeight="1" x14ac:dyDescent="0.45">
      <c r="A198" s="24" t="str">
        <f t="shared" si="330"/>
        <v>CBSE - IX - Science, Chemistry</v>
      </c>
      <c r="B198" s="29" t="s">
        <v>200</v>
      </c>
      <c r="C198" s="3" t="s">
        <v>55</v>
      </c>
      <c r="D198" s="3" t="s">
        <v>45</v>
      </c>
      <c r="E198" s="3" t="s">
        <v>304</v>
      </c>
      <c r="F198" s="7" t="s">
        <v>191</v>
      </c>
      <c r="G198" s="7" t="s">
        <v>185</v>
      </c>
      <c r="H198" s="7" t="s">
        <v>72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18">
        <f t="shared" si="331"/>
        <v>600</v>
      </c>
      <c r="S198" s="7">
        <v>0</v>
      </c>
      <c r="T198" s="18">
        <f t="shared" si="332"/>
        <v>120</v>
      </c>
      <c r="U198" s="18">
        <f t="shared" si="323"/>
        <v>280.00000000000199</v>
      </c>
      <c r="V198" s="16">
        <f t="shared" si="324"/>
        <v>11200</v>
      </c>
      <c r="W198" s="16">
        <f t="shared" si="333"/>
        <v>5600</v>
      </c>
      <c r="X198" s="16">
        <v>2800</v>
      </c>
      <c r="Y198" s="16">
        <f t="shared" si="334"/>
        <v>1400</v>
      </c>
      <c r="Z198" s="16">
        <f t="shared" si="325"/>
        <v>50</v>
      </c>
      <c r="AA198" s="15">
        <f t="shared" si="335"/>
        <v>7839.9999999999991</v>
      </c>
      <c r="AB198" s="15">
        <f t="shared" si="336"/>
        <v>3919.9999999999995</v>
      </c>
      <c r="AC198" s="15">
        <f t="shared" si="337"/>
        <v>1959.9999999999998</v>
      </c>
      <c r="AD198" s="15">
        <f t="shared" si="338"/>
        <v>979.99999999999989</v>
      </c>
      <c r="AE198" s="15">
        <f t="shared" si="339"/>
        <v>89.87341772151899</v>
      </c>
      <c r="AF198" s="1">
        <v>0</v>
      </c>
      <c r="AG198" s="34">
        <f t="shared" si="326"/>
        <v>3360.0000000000009</v>
      </c>
      <c r="AH198" s="34">
        <f t="shared" si="327"/>
        <v>1680.0000000000005</v>
      </c>
      <c r="AI198" s="34">
        <f t="shared" si="328"/>
        <v>840.00000000000023</v>
      </c>
      <c r="AJ198" s="34">
        <f t="shared" si="329"/>
        <v>420.00000000000011</v>
      </c>
      <c r="AK198" s="34">
        <f t="shared" si="340"/>
        <v>0</v>
      </c>
      <c r="AL198" s="34">
        <f t="shared" si="341"/>
        <v>0</v>
      </c>
      <c r="AM198" s="34">
        <f t="shared" si="342"/>
        <v>0</v>
      </c>
      <c r="AN198" s="34">
        <f t="shared" si="343"/>
        <v>0</v>
      </c>
    </row>
    <row r="199" spans="1:40" ht="13.25" customHeight="1" x14ac:dyDescent="0.45">
      <c r="A199" s="24" t="str">
        <f t="shared" si="330"/>
        <v>CBSE - IX - Science, Biology</v>
      </c>
      <c r="B199" s="29" t="s">
        <v>201</v>
      </c>
      <c r="C199" s="3" t="s">
        <v>55</v>
      </c>
      <c r="D199" s="3" t="s">
        <v>45</v>
      </c>
      <c r="E199" s="3" t="s">
        <v>304</v>
      </c>
      <c r="F199" s="22" t="s">
        <v>29</v>
      </c>
      <c r="G199" s="22"/>
      <c r="H199" s="7" t="s">
        <v>72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si="331"/>
        <v>600</v>
      </c>
      <c r="S199" s="7">
        <v>0</v>
      </c>
      <c r="T199" s="18">
        <f t="shared" si="332"/>
        <v>120</v>
      </c>
      <c r="U199" s="18">
        <f t="shared" si="323"/>
        <v>280.00000000000199</v>
      </c>
      <c r="V199" s="16">
        <f t="shared" si="324"/>
        <v>11200</v>
      </c>
      <c r="W199" s="16">
        <f t="shared" si="333"/>
        <v>5600</v>
      </c>
      <c r="X199" s="16">
        <v>2800</v>
      </c>
      <c r="Y199" s="16">
        <f t="shared" si="334"/>
        <v>1400</v>
      </c>
      <c r="Z199" s="16">
        <f t="shared" si="325"/>
        <v>50</v>
      </c>
      <c r="AA199" s="15">
        <f t="shared" si="335"/>
        <v>7839.9999999999991</v>
      </c>
      <c r="AB199" s="15">
        <f t="shared" si="336"/>
        <v>3919.9999999999995</v>
      </c>
      <c r="AC199" s="15">
        <f t="shared" si="337"/>
        <v>1959.9999999999998</v>
      </c>
      <c r="AD199" s="15">
        <f t="shared" si="338"/>
        <v>979.99999999999989</v>
      </c>
      <c r="AE199" s="15">
        <f t="shared" si="339"/>
        <v>89.87341772151899</v>
      </c>
      <c r="AF199" s="1">
        <v>0</v>
      </c>
      <c r="AG199" s="34">
        <f t="shared" si="326"/>
        <v>3360.0000000000009</v>
      </c>
      <c r="AH199" s="34">
        <f t="shared" si="327"/>
        <v>1680.0000000000005</v>
      </c>
      <c r="AI199" s="34">
        <f t="shared" si="328"/>
        <v>840.00000000000023</v>
      </c>
      <c r="AJ199" s="34">
        <f t="shared" si="329"/>
        <v>420.00000000000011</v>
      </c>
      <c r="AK199" s="34">
        <f t="shared" si="340"/>
        <v>0</v>
      </c>
      <c r="AL199" s="34">
        <f t="shared" si="341"/>
        <v>0</v>
      </c>
      <c r="AM199" s="34">
        <f t="shared" si="342"/>
        <v>0</v>
      </c>
      <c r="AN199" s="34">
        <f t="shared" si="343"/>
        <v>0</v>
      </c>
    </row>
    <row r="200" spans="1:40" ht="13.25" customHeight="1" x14ac:dyDescent="0.45">
      <c r="A200" s="24" t="str">
        <f t="shared" si="330"/>
        <v>CBSE - IX - Computers</v>
      </c>
      <c r="B200" s="8" t="s">
        <v>48</v>
      </c>
      <c r="C200" s="3" t="s">
        <v>55</v>
      </c>
      <c r="D200" s="3" t="s">
        <v>45</v>
      </c>
      <c r="E200" s="3" t="s">
        <v>132</v>
      </c>
      <c r="F200" s="7" t="s">
        <v>193</v>
      </c>
      <c r="G200" s="7" t="s">
        <v>185</v>
      </c>
      <c r="H200" s="7" t="s">
        <v>72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18">
        <f t="shared" si="331"/>
        <v>700</v>
      </c>
      <c r="S200" s="7">
        <v>0</v>
      </c>
      <c r="T200" s="18">
        <f t="shared" si="332"/>
        <v>140</v>
      </c>
      <c r="U200" s="18">
        <f t="shared" si="323"/>
        <v>326.66666666666902</v>
      </c>
      <c r="V200" s="16">
        <f t="shared" si="324"/>
        <v>13080</v>
      </c>
      <c r="W200" s="16">
        <f t="shared" si="333"/>
        <v>6540</v>
      </c>
      <c r="X200" s="16">
        <v>3270</v>
      </c>
      <c r="Y200" s="16">
        <f t="shared" si="334"/>
        <v>1635</v>
      </c>
      <c r="Z200" s="16">
        <f t="shared" si="325"/>
        <v>49.892933618843685</v>
      </c>
      <c r="AA200" s="15">
        <f t="shared" si="335"/>
        <v>9156</v>
      </c>
      <c r="AB200" s="15">
        <f t="shared" si="336"/>
        <v>4578</v>
      </c>
      <c r="AC200" s="15">
        <f t="shared" si="337"/>
        <v>2289</v>
      </c>
      <c r="AD200" s="15">
        <f t="shared" si="338"/>
        <v>1144.5</v>
      </c>
      <c r="AE200" s="15">
        <f t="shared" si="339"/>
        <v>89.753320683111966</v>
      </c>
      <c r="AF200" s="1">
        <v>0</v>
      </c>
      <c r="AG200" s="34">
        <f t="shared" si="326"/>
        <v>3924</v>
      </c>
      <c r="AH200" s="34">
        <f t="shared" si="327"/>
        <v>1962</v>
      </c>
      <c r="AI200" s="34">
        <f t="shared" si="328"/>
        <v>981</v>
      </c>
      <c r="AJ200" s="34">
        <f t="shared" si="329"/>
        <v>490.5</v>
      </c>
      <c r="AK200" s="34">
        <f t="shared" si="340"/>
        <v>0</v>
      </c>
      <c r="AL200" s="34">
        <f t="shared" si="341"/>
        <v>0</v>
      </c>
      <c r="AM200" s="34">
        <f t="shared" si="342"/>
        <v>0</v>
      </c>
      <c r="AN200" s="34">
        <f t="shared" si="343"/>
        <v>0</v>
      </c>
    </row>
    <row r="201" spans="1:40" ht="13.25" customHeight="1" x14ac:dyDescent="0.45">
      <c r="A201" s="24" t="str">
        <f t="shared" si="330"/>
        <v>CBSE - IX - AI</v>
      </c>
      <c r="B201" s="8" t="s">
        <v>5</v>
      </c>
      <c r="C201" s="3" t="s">
        <v>55</v>
      </c>
      <c r="D201" s="3" t="s">
        <v>45</v>
      </c>
      <c r="E201" s="3" t="s">
        <v>132</v>
      </c>
      <c r="F201" s="33" t="s">
        <v>64</v>
      </c>
      <c r="G201" s="33" t="s">
        <v>285</v>
      </c>
      <c r="H201" s="7" t="s">
        <v>72</v>
      </c>
      <c r="I201" s="17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18">
        <f t="shared" si="331"/>
        <v>2500</v>
      </c>
      <c r="S201" s="7">
        <v>0</v>
      </c>
      <c r="T201" s="18">
        <f>R201*20%</f>
        <v>500</v>
      </c>
      <c r="U201" s="18">
        <f>R201*46.666666666667%</f>
        <v>1166.6666666666749</v>
      </c>
      <c r="V201" s="16">
        <f>X201*4</f>
        <v>46668</v>
      </c>
      <c r="W201" s="16">
        <f>X201*2</f>
        <v>23334</v>
      </c>
      <c r="X201" s="16">
        <v>11667</v>
      </c>
      <c r="Y201" s="16">
        <f>X201/2</f>
        <v>5833.5</v>
      </c>
      <c r="Z201" s="16">
        <f>(R201-(T201+X201/10))/(T201+X201/10)%</f>
        <v>49.99700005999879</v>
      </c>
      <c r="AA201" s="15">
        <f t="shared" si="335"/>
        <v>32667.599999999999</v>
      </c>
      <c r="AB201" s="15">
        <f t="shared" si="336"/>
        <v>16333.8</v>
      </c>
      <c r="AC201" s="15">
        <f t="shared" si="337"/>
        <v>8166.9</v>
      </c>
      <c r="AD201" s="15">
        <f t="shared" si="338"/>
        <v>4083.45</v>
      </c>
      <c r="AE201" s="15">
        <f t="shared" si="339"/>
        <v>89.870052935770758</v>
      </c>
      <c r="AF201" s="1">
        <v>0</v>
      </c>
      <c r="AG201" s="34">
        <f t="shared" si="326"/>
        <v>14000.400000000001</v>
      </c>
      <c r="AH201" s="34">
        <f t="shared" si="327"/>
        <v>7000.2000000000007</v>
      </c>
      <c r="AI201" s="34">
        <f t="shared" si="328"/>
        <v>3500.1000000000004</v>
      </c>
      <c r="AJ201" s="34">
        <f t="shared" si="329"/>
        <v>1750.0500000000002</v>
      </c>
      <c r="AK201" s="34">
        <f t="shared" si="340"/>
        <v>0</v>
      </c>
      <c r="AL201" s="34">
        <f t="shared" si="341"/>
        <v>0</v>
      </c>
      <c r="AM201" s="34">
        <f t="shared" si="342"/>
        <v>0</v>
      </c>
      <c r="AN201" s="34">
        <f t="shared" si="343"/>
        <v>0</v>
      </c>
    </row>
    <row r="202" spans="1:40" ht="13.25" customHeight="1" x14ac:dyDescent="0.45">
      <c r="A202" s="24" t="str">
        <f t="shared" si="292"/>
        <v>CBSE - VIII - English</v>
      </c>
      <c r="B202" s="6" t="s">
        <v>33</v>
      </c>
      <c r="C202" s="3" t="s">
        <v>52</v>
      </c>
      <c r="D202" s="3" t="s">
        <v>45</v>
      </c>
      <c r="E202" s="3" t="s">
        <v>305</v>
      </c>
      <c r="F202" s="33" t="s">
        <v>197</v>
      </c>
      <c r="G202" s="33" t="s">
        <v>285</v>
      </c>
      <c r="H202" s="7" t="s">
        <v>72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18">
        <f t="shared" ref="R202:R209" si="344">O202*50%</f>
        <v>650</v>
      </c>
      <c r="S202" s="7">
        <v>0</v>
      </c>
      <c r="T202" s="18">
        <f t="shared" ref="T202:T209" si="345">R202*20%</f>
        <v>130</v>
      </c>
      <c r="U202" s="18">
        <f t="shared" ref="U202:U209" si="346">R202*46.666666666667%</f>
        <v>303.33333333333553</v>
      </c>
      <c r="V202" s="16">
        <f t="shared" ref="V202:V209" si="347">X202*4</f>
        <v>12120</v>
      </c>
      <c r="W202" s="16">
        <f t="shared" ref="W202:W209" si="348">X202*2</f>
        <v>6060</v>
      </c>
      <c r="X202" s="16">
        <v>3030</v>
      </c>
      <c r="Y202" s="16">
        <f t="shared" ref="Y202:Y209" si="349">X202/2</f>
        <v>1515</v>
      </c>
      <c r="Z202" s="16">
        <f t="shared" ref="Z202:Z209" si="350">(R202-(T202+X202/10))/(T202+X202/10)%</f>
        <v>50.115473441108541</v>
      </c>
      <c r="AA202" s="15">
        <f t="shared" ref="AA202:AA209" si="351">AC202*4</f>
        <v>8484</v>
      </c>
      <c r="AB202" s="15">
        <f t="shared" ref="AB202:AB209" si="352">AC202*2</f>
        <v>4242</v>
      </c>
      <c r="AC202" s="15">
        <f t="shared" ref="AC202:AC209" si="353">X202*70%</f>
        <v>2121</v>
      </c>
      <c r="AD202" s="15">
        <f t="shared" ref="AD202:AD209" si="354">AC202/2</f>
        <v>1060.5</v>
      </c>
      <c r="AE202" s="15">
        <f t="shared" ref="AE202:AE209" si="355">(R202-(T202+AC202/10))/(T202+AC202/10)%</f>
        <v>90.00292312189417</v>
      </c>
      <c r="AF202" s="1">
        <v>0</v>
      </c>
      <c r="AG202" s="34">
        <f t="shared" si="326"/>
        <v>3636</v>
      </c>
      <c r="AH202" s="34">
        <f t="shared" si="327"/>
        <v>1818</v>
      </c>
      <c r="AI202" s="34">
        <f t="shared" si="328"/>
        <v>909</v>
      </c>
      <c r="AJ202" s="34">
        <f t="shared" si="329"/>
        <v>454.5</v>
      </c>
      <c r="AK202" s="34">
        <f t="shared" si="340"/>
        <v>0</v>
      </c>
      <c r="AL202" s="34">
        <f t="shared" si="341"/>
        <v>0</v>
      </c>
      <c r="AM202" s="34">
        <f t="shared" si="342"/>
        <v>0</v>
      </c>
      <c r="AN202" s="34">
        <f t="shared" si="343"/>
        <v>0</v>
      </c>
    </row>
    <row r="203" spans="1:40" ht="13.25" customHeight="1" x14ac:dyDescent="0.45">
      <c r="A203" s="24" t="str">
        <f t="shared" si="292"/>
        <v>CBSE - VIII - Bengali</v>
      </c>
      <c r="B203" s="6" t="s">
        <v>34</v>
      </c>
      <c r="C203" s="3" t="s">
        <v>52</v>
      </c>
      <c r="D203" s="3" t="s">
        <v>45</v>
      </c>
      <c r="E203" s="3" t="s">
        <v>305</v>
      </c>
      <c r="F203" s="22" t="s">
        <v>29</v>
      </c>
      <c r="G203" s="22"/>
      <c r="H203" s="7" t="s">
        <v>72</v>
      </c>
      <c r="I203" s="17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18">
        <f t="shared" si="344"/>
        <v>550</v>
      </c>
      <c r="S203" s="7">
        <v>0</v>
      </c>
      <c r="T203" s="18">
        <f t="shared" si="345"/>
        <v>110</v>
      </c>
      <c r="U203" s="18">
        <f t="shared" si="346"/>
        <v>256.6666666666685</v>
      </c>
      <c r="V203" s="16">
        <f t="shared" si="347"/>
        <v>10280</v>
      </c>
      <c r="W203" s="16">
        <f t="shared" si="348"/>
        <v>5140</v>
      </c>
      <c r="X203" s="16">
        <v>2570</v>
      </c>
      <c r="Y203" s="16">
        <f t="shared" si="349"/>
        <v>1285</v>
      </c>
      <c r="Z203" s="16">
        <f t="shared" si="350"/>
        <v>49.863760217983653</v>
      </c>
      <c r="AA203" s="15">
        <f t="shared" si="351"/>
        <v>7195.9999999999991</v>
      </c>
      <c r="AB203" s="15">
        <f t="shared" si="352"/>
        <v>3597.9999999999995</v>
      </c>
      <c r="AC203" s="15">
        <f t="shared" si="353"/>
        <v>1798.9999999999998</v>
      </c>
      <c r="AD203" s="15">
        <f t="shared" si="354"/>
        <v>899.49999999999989</v>
      </c>
      <c r="AE203" s="15">
        <f t="shared" si="355"/>
        <v>89.72059330803728</v>
      </c>
      <c r="AF203" s="1">
        <v>0</v>
      </c>
      <c r="AG203" s="34">
        <f t="shared" si="326"/>
        <v>3084.0000000000009</v>
      </c>
      <c r="AH203" s="34">
        <f t="shared" si="327"/>
        <v>1542.0000000000005</v>
      </c>
      <c r="AI203" s="34">
        <f t="shared" si="328"/>
        <v>771.00000000000023</v>
      </c>
      <c r="AJ203" s="34">
        <f t="shared" si="329"/>
        <v>385.50000000000011</v>
      </c>
      <c r="AK203" s="34">
        <f t="shared" si="340"/>
        <v>0</v>
      </c>
      <c r="AL203" s="34">
        <f t="shared" si="341"/>
        <v>0</v>
      </c>
      <c r="AM203" s="34">
        <f t="shared" si="342"/>
        <v>0</v>
      </c>
      <c r="AN203" s="34">
        <f t="shared" si="343"/>
        <v>0</v>
      </c>
    </row>
    <row r="204" spans="1:40" ht="13.25" customHeight="1" x14ac:dyDescent="0.45">
      <c r="A204" s="24" t="str">
        <f t="shared" si="292"/>
        <v>CBSE - VIII - Hindi</v>
      </c>
      <c r="B204" s="6" t="s">
        <v>0</v>
      </c>
      <c r="C204" s="3" t="s">
        <v>52</v>
      </c>
      <c r="D204" s="3" t="s">
        <v>45</v>
      </c>
      <c r="E204" s="3" t="s">
        <v>305</v>
      </c>
      <c r="F204" s="22" t="s">
        <v>284</v>
      </c>
      <c r="G204" s="22" t="s">
        <v>185</v>
      </c>
      <c r="H204" s="7" t="s">
        <v>72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18">
        <f t="shared" si="344"/>
        <v>550</v>
      </c>
      <c r="S204" s="7">
        <v>0</v>
      </c>
      <c r="T204" s="18">
        <f t="shared" si="345"/>
        <v>110</v>
      </c>
      <c r="U204" s="18">
        <f t="shared" si="346"/>
        <v>256.6666666666685</v>
      </c>
      <c r="V204" s="16">
        <f t="shared" si="347"/>
        <v>10280</v>
      </c>
      <c r="W204" s="16">
        <f t="shared" si="348"/>
        <v>5140</v>
      </c>
      <c r="X204" s="16">
        <v>2570</v>
      </c>
      <c r="Y204" s="16">
        <f t="shared" si="349"/>
        <v>1285</v>
      </c>
      <c r="Z204" s="16">
        <f t="shared" si="350"/>
        <v>49.863760217983653</v>
      </c>
      <c r="AA204" s="15">
        <f t="shared" si="351"/>
        <v>7195.9999999999991</v>
      </c>
      <c r="AB204" s="15">
        <f t="shared" si="352"/>
        <v>3597.9999999999995</v>
      </c>
      <c r="AC204" s="15">
        <f t="shared" si="353"/>
        <v>1798.9999999999998</v>
      </c>
      <c r="AD204" s="15">
        <f t="shared" si="354"/>
        <v>899.49999999999989</v>
      </c>
      <c r="AE204" s="15">
        <f t="shared" si="355"/>
        <v>89.72059330803728</v>
      </c>
      <c r="AF204" s="1">
        <v>0</v>
      </c>
      <c r="AG204" s="34">
        <f t="shared" si="326"/>
        <v>3084.0000000000009</v>
      </c>
      <c r="AH204" s="34">
        <f t="shared" si="327"/>
        <v>1542.0000000000005</v>
      </c>
      <c r="AI204" s="34">
        <f t="shared" si="328"/>
        <v>771.00000000000023</v>
      </c>
      <c r="AJ204" s="34">
        <f t="shared" si="329"/>
        <v>385.50000000000011</v>
      </c>
      <c r="AK204" s="34">
        <f t="shared" si="340"/>
        <v>0</v>
      </c>
      <c r="AL204" s="34">
        <f t="shared" si="341"/>
        <v>0</v>
      </c>
      <c r="AM204" s="34">
        <f t="shared" si="342"/>
        <v>0</v>
      </c>
      <c r="AN204" s="34">
        <f t="shared" si="343"/>
        <v>0</v>
      </c>
    </row>
    <row r="205" spans="1:40" ht="13.25" customHeight="1" x14ac:dyDescent="0.45">
      <c r="A205" s="24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305</v>
      </c>
      <c r="F205" s="22" t="s">
        <v>29</v>
      </c>
      <c r="G205" s="22"/>
      <c r="H205" s="7" t="s">
        <v>72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>O205*50%</f>
        <v>550</v>
      </c>
      <c r="S205" s="7">
        <v>0</v>
      </c>
      <c r="T205" s="18">
        <f>R205*20%</f>
        <v>110</v>
      </c>
      <c r="U205" s="18">
        <f>R205*46.666666666667%</f>
        <v>256.6666666666685</v>
      </c>
      <c r="V205" s="16">
        <f>X205*4</f>
        <v>10280</v>
      </c>
      <c r="W205" s="16">
        <f>X205*2</f>
        <v>5140</v>
      </c>
      <c r="X205" s="16">
        <v>2570</v>
      </c>
      <c r="Y205" s="16">
        <f>X205/2</f>
        <v>1285</v>
      </c>
      <c r="Z205" s="16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">
        <v>0</v>
      </c>
      <c r="AG205" s="34">
        <f t="shared" si="326"/>
        <v>3084.0000000000009</v>
      </c>
      <c r="AH205" s="34">
        <f t="shared" si="327"/>
        <v>1542.0000000000005</v>
      </c>
      <c r="AI205" s="34">
        <f t="shared" si="328"/>
        <v>771.00000000000023</v>
      </c>
      <c r="AJ205" s="34">
        <f t="shared" si="329"/>
        <v>385.50000000000011</v>
      </c>
      <c r="AK205" s="34">
        <f t="shared" si="340"/>
        <v>0</v>
      </c>
      <c r="AL205" s="34">
        <f t="shared" si="341"/>
        <v>0</v>
      </c>
      <c r="AM205" s="34">
        <f t="shared" si="342"/>
        <v>0</v>
      </c>
      <c r="AN205" s="34">
        <f t="shared" si="343"/>
        <v>0</v>
      </c>
    </row>
    <row r="206" spans="1:40" ht="13.25" customHeight="1" x14ac:dyDescent="0.45">
      <c r="A206" s="24" t="str">
        <f t="shared" si="292"/>
        <v>CBSE - VIII - Maths</v>
      </c>
      <c r="B206" s="25" t="s">
        <v>2</v>
      </c>
      <c r="C206" s="3" t="s">
        <v>52</v>
      </c>
      <c r="D206" s="3" t="s">
        <v>45</v>
      </c>
      <c r="E206" s="3" t="s">
        <v>304</v>
      </c>
      <c r="F206" s="33" t="s">
        <v>294</v>
      </c>
      <c r="G206" s="33" t="s">
        <v>285</v>
      </c>
      <c r="H206" s="7" t="s">
        <v>72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18">
        <f t="shared" si="344"/>
        <v>650</v>
      </c>
      <c r="S206" s="7">
        <v>0</v>
      </c>
      <c r="T206" s="18">
        <f t="shared" si="345"/>
        <v>130</v>
      </c>
      <c r="U206" s="18">
        <f t="shared" si="346"/>
        <v>303.33333333333553</v>
      </c>
      <c r="V206" s="16">
        <f t="shared" si="347"/>
        <v>12120</v>
      </c>
      <c r="W206" s="16">
        <f t="shared" si="348"/>
        <v>6060</v>
      </c>
      <c r="X206" s="16">
        <v>3030</v>
      </c>
      <c r="Y206" s="16">
        <f t="shared" si="349"/>
        <v>1515</v>
      </c>
      <c r="Z206" s="16">
        <f t="shared" si="350"/>
        <v>50.115473441108541</v>
      </c>
      <c r="AA206" s="15">
        <f t="shared" si="351"/>
        <v>8484</v>
      </c>
      <c r="AB206" s="15">
        <f t="shared" si="352"/>
        <v>4242</v>
      </c>
      <c r="AC206" s="15">
        <f t="shared" si="353"/>
        <v>2121</v>
      </c>
      <c r="AD206" s="15">
        <f t="shared" si="354"/>
        <v>1060.5</v>
      </c>
      <c r="AE206" s="15">
        <f t="shared" si="355"/>
        <v>90.00292312189417</v>
      </c>
      <c r="AF206" s="1">
        <v>0</v>
      </c>
      <c r="AG206" s="34">
        <f t="shared" si="326"/>
        <v>3636</v>
      </c>
      <c r="AH206" s="34">
        <f t="shared" si="327"/>
        <v>1818</v>
      </c>
      <c r="AI206" s="34">
        <f t="shared" si="328"/>
        <v>909</v>
      </c>
      <c r="AJ206" s="34">
        <f t="shared" si="329"/>
        <v>454.5</v>
      </c>
      <c r="AK206" s="34">
        <f t="shared" si="340"/>
        <v>0</v>
      </c>
      <c r="AL206" s="34">
        <f t="shared" si="341"/>
        <v>0</v>
      </c>
      <c r="AM206" s="34">
        <f t="shared" si="342"/>
        <v>0</v>
      </c>
      <c r="AN206" s="34">
        <f t="shared" si="343"/>
        <v>0</v>
      </c>
    </row>
    <row r="207" spans="1:40" ht="13.25" customHeight="1" x14ac:dyDescent="0.45">
      <c r="A207" s="24" t="str">
        <f t="shared" si="292"/>
        <v>CBSE - VIII - Science - Physics, Chem</v>
      </c>
      <c r="B207" s="29" t="s">
        <v>202</v>
      </c>
      <c r="C207" s="3" t="s">
        <v>52</v>
      </c>
      <c r="D207" s="3" t="s">
        <v>45</v>
      </c>
      <c r="E207" s="3" t="s">
        <v>304</v>
      </c>
      <c r="F207" s="7" t="s">
        <v>196</v>
      </c>
      <c r="G207" s="7" t="s">
        <v>185</v>
      </c>
      <c r="H207" s="7" t="s">
        <v>72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18">
        <f t="shared" si="344"/>
        <v>650</v>
      </c>
      <c r="S207" s="7">
        <v>0</v>
      </c>
      <c r="T207" s="18">
        <f t="shared" si="345"/>
        <v>130</v>
      </c>
      <c r="U207" s="18">
        <f t="shared" si="346"/>
        <v>303.33333333333553</v>
      </c>
      <c r="V207" s="16">
        <f t="shared" si="347"/>
        <v>12120</v>
      </c>
      <c r="W207" s="16">
        <f t="shared" si="348"/>
        <v>6060</v>
      </c>
      <c r="X207" s="16">
        <v>3030</v>
      </c>
      <c r="Y207" s="16">
        <f t="shared" si="349"/>
        <v>1515</v>
      </c>
      <c r="Z207" s="16">
        <f t="shared" si="350"/>
        <v>50.115473441108541</v>
      </c>
      <c r="AA207" s="15">
        <f t="shared" si="351"/>
        <v>8484</v>
      </c>
      <c r="AB207" s="15">
        <f t="shared" si="352"/>
        <v>4242</v>
      </c>
      <c r="AC207" s="15">
        <f t="shared" si="353"/>
        <v>2121</v>
      </c>
      <c r="AD207" s="15">
        <f t="shared" si="354"/>
        <v>1060.5</v>
      </c>
      <c r="AE207" s="15">
        <f t="shared" si="355"/>
        <v>90.00292312189417</v>
      </c>
      <c r="AF207" s="1">
        <v>0</v>
      </c>
      <c r="AG207" s="34">
        <f t="shared" si="326"/>
        <v>3636</v>
      </c>
      <c r="AH207" s="34">
        <f t="shared" si="327"/>
        <v>1818</v>
      </c>
      <c r="AI207" s="34">
        <f t="shared" si="328"/>
        <v>909</v>
      </c>
      <c r="AJ207" s="34">
        <f t="shared" si="329"/>
        <v>454.5</v>
      </c>
      <c r="AK207" s="34">
        <f t="shared" si="340"/>
        <v>0</v>
      </c>
      <c r="AL207" s="34">
        <f t="shared" si="341"/>
        <v>0</v>
      </c>
      <c r="AM207" s="34">
        <f t="shared" si="342"/>
        <v>0</v>
      </c>
      <c r="AN207" s="34">
        <f t="shared" si="343"/>
        <v>0</v>
      </c>
    </row>
    <row r="208" spans="1:40" ht="13.25" customHeight="1" x14ac:dyDescent="0.45">
      <c r="A208" s="24" t="str">
        <f t="shared" ref="A208" si="356">D208&amp;" - "&amp;C208&amp;" - "&amp;B208</f>
        <v>CBSE - VIII - Science - Bio</v>
      </c>
      <c r="B208" s="29" t="s">
        <v>203</v>
      </c>
      <c r="C208" s="3" t="s">
        <v>52</v>
      </c>
      <c r="D208" s="3" t="s">
        <v>45</v>
      </c>
      <c r="E208" s="3" t="s">
        <v>304</v>
      </c>
      <c r="F208" s="22" t="s">
        <v>29</v>
      </c>
      <c r="G208" s="22"/>
      <c r="H208" s="7" t="s">
        <v>72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18">
        <f t="shared" si="344"/>
        <v>550</v>
      </c>
      <c r="S208" s="7">
        <v>0</v>
      </c>
      <c r="T208" s="18">
        <f t="shared" si="345"/>
        <v>110</v>
      </c>
      <c r="U208" s="18">
        <f t="shared" si="346"/>
        <v>256.6666666666685</v>
      </c>
      <c r="V208" s="16">
        <f t="shared" si="347"/>
        <v>10280</v>
      </c>
      <c r="W208" s="16">
        <f t="shared" si="348"/>
        <v>5140</v>
      </c>
      <c r="X208" s="16">
        <v>2570</v>
      </c>
      <c r="Y208" s="16">
        <f t="shared" si="349"/>
        <v>1285</v>
      </c>
      <c r="Z208" s="16">
        <f t="shared" si="350"/>
        <v>49.863760217983653</v>
      </c>
      <c r="AA208" s="15">
        <f t="shared" si="351"/>
        <v>7195.9999999999991</v>
      </c>
      <c r="AB208" s="15">
        <f t="shared" si="352"/>
        <v>3597.9999999999995</v>
      </c>
      <c r="AC208" s="15">
        <f t="shared" si="353"/>
        <v>1798.9999999999998</v>
      </c>
      <c r="AD208" s="15">
        <f t="shared" si="354"/>
        <v>899.49999999999989</v>
      </c>
      <c r="AE208" s="15">
        <f t="shared" si="355"/>
        <v>89.72059330803728</v>
      </c>
      <c r="AF208" s="1">
        <v>0</v>
      </c>
      <c r="AG208" s="34">
        <f t="shared" si="326"/>
        <v>3084.0000000000009</v>
      </c>
      <c r="AH208" s="34">
        <f t="shared" si="327"/>
        <v>1542.0000000000005</v>
      </c>
      <c r="AI208" s="34">
        <f t="shared" si="328"/>
        <v>771.00000000000023</v>
      </c>
      <c r="AJ208" s="34">
        <f t="shared" si="329"/>
        <v>385.50000000000011</v>
      </c>
      <c r="AK208" s="34">
        <f t="shared" si="340"/>
        <v>0</v>
      </c>
      <c r="AL208" s="34">
        <f t="shared" si="341"/>
        <v>0</v>
      </c>
      <c r="AM208" s="34">
        <f t="shared" si="342"/>
        <v>0</v>
      </c>
      <c r="AN208" s="34">
        <f t="shared" si="343"/>
        <v>0</v>
      </c>
    </row>
    <row r="209" spans="1:40" ht="13.25" customHeight="1" x14ac:dyDescent="0.45">
      <c r="A209" s="24" t="str">
        <f t="shared" si="292"/>
        <v>CBSE - VIII - Computers</v>
      </c>
      <c r="B209" s="8" t="s">
        <v>48</v>
      </c>
      <c r="C209" s="3" t="s">
        <v>52</v>
      </c>
      <c r="D209" s="3" t="s">
        <v>45</v>
      </c>
      <c r="E209" s="3" t="s">
        <v>132</v>
      </c>
      <c r="F209" s="7" t="s">
        <v>195</v>
      </c>
      <c r="G209" s="7" t="s">
        <v>185</v>
      </c>
      <c r="H209" s="7" t="s">
        <v>72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44"/>
        <v>650</v>
      </c>
      <c r="S209" s="7">
        <v>0</v>
      </c>
      <c r="T209" s="18">
        <f t="shared" si="345"/>
        <v>130</v>
      </c>
      <c r="U209" s="18">
        <f t="shared" si="346"/>
        <v>303.33333333333553</v>
      </c>
      <c r="V209" s="16">
        <f t="shared" si="347"/>
        <v>12120</v>
      </c>
      <c r="W209" s="16">
        <f t="shared" si="348"/>
        <v>6060</v>
      </c>
      <c r="X209" s="16">
        <v>3030</v>
      </c>
      <c r="Y209" s="16">
        <f t="shared" si="349"/>
        <v>1515</v>
      </c>
      <c r="Z209" s="16">
        <f t="shared" si="350"/>
        <v>50.115473441108541</v>
      </c>
      <c r="AA209" s="15">
        <f t="shared" si="351"/>
        <v>8484</v>
      </c>
      <c r="AB209" s="15">
        <f t="shared" si="352"/>
        <v>4242</v>
      </c>
      <c r="AC209" s="15">
        <f t="shared" si="353"/>
        <v>2121</v>
      </c>
      <c r="AD209" s="15">
        <f t="shared" si="354"/>
        <v>1060.5</v>
      </c>
      <c r="AE209" s="15">
        <f t="shared" si="355"/>
        <v>90.00292312189417</v>
      </c>
      <c r="AF209" s="1">
        <v>0</v>
      </c>
      <c r="AG209" s="34">
        <f t="shared" si="326"/>
        <v>3636</v>
      </c>
      <c r="AH209" s="34">
        <f t="shared" si="327"/>
        <v>1818</v>
      </c>
      <c r="AI209" s="34">
        <f t="shared" si="328"/>
        <v>909</v>
      </c>
      <c r="AJ209" s="34">
        <f t="shared" si="329"/>
        <v>454.5</v>
      </c>
      <c r="AK209" s="34">
        <f t="shared" si="340"/>
        <v>0</v>
      </c>
      <c r="AL209" s="34">
        <f t="shared" si="341"/>
        <v>0</v>
      </c>
      <c r="AM209" s="34">
        <f t="shared" si="342"/>
        <v>0</v>
      </c>
      <c r="AN209" s="34">
        <f t="shared" si="343"/>
        <v>0</v>
      </c>
    </row>
    <row r="210" spans="1:40" ht="13.25" customHeight="1" x14ac:dyDescent="0.45">
      <c r="A210" s="12" t="str">
        <f>C210&amp;" - "&amp;B210</f>
        <v>B.Com. (H) - Adv Accounting I</v>
      </c>
      <c r="B210" s="9" t="s">
        <v>79</v>
      </c>
      <c r="C210" s="3" t="s">
        <v>270</v>
      </c>
      <c r="D210" s="3" t="s">
        <v>4</v>
      </c>
      <c r="E210" s="3" t="s">
        <v>4</v>
      </c>
      <c r="F210" s="33" t="s">
        <v>181</v>
      </c>
      <c r="G210" s="33" t="s">
        <v>285</v>
      </c>
      <c r="H210" s="7" t="s">
        <v>104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18">
        <f t="shared" ref="R210" si="357">O210*50%</f>
        <v>1200</v>
      </c>
      <c r="S210" s="7">
        <v>0</v>
      </c>
      <c r="T210" s="18">
        <f t="shared" si="18"/>
        <v>240</v>
      </c>
      <c r="U210" s="18">
        <f t="shared" ref="U210" si="358">R210*46.666666666667%</f>
        <v>560.00000000000398</v>
      </c>
      <c r="V210" s="16">
        <f t="shared" ref="V210" si="359">X210*4</f>
        <v>22400</v>
      </c>
      <c r="W210" s="16">
        <f t="shared" si="21"/>
        <v>11200</v>
      </c>
      <c r="X210" s="16">
        <v>5600</v>
      </c>
      <c r="Y210" s="16">
        <f t="shared" si="22"/>
        <v>2800</v>
      </c>
      <c r="Z210" s="16">
        <f t="shared" ref="Z210" si="360">(R210-(T210+X210/10))/(T210+X210/10)%</f>
        <v>50</v>
      </c>
      <c r="AA210" s="15">
        <f t="shared" ref="AA210:AA247" si="361">AC210*4</f>
        <v>15679.999999999998</v>
      </c>
      <c r="AB210" s="15">
        <f t="shared" si="25"/>
        <v>7839.9999999999991</v>
      </c>
      <c r="AC210" s="15">
        <f t="shared" ref="AC210:AC243" si="362">X210*70%</f>
        <v>3919.9999999999995</v>
      </c>
      <c r="AD210" s="15">
        <f t="shared" si="26"/>
        <v>1959.9999999999998</v>
      </c>
      <c r="AE210" s="15">
        <f t="shared" ref="AE210:AE243" si="363">(R210-(T210+AC210/10))/(T210+AC210/10)%</f>
        <v>89.87341772151899</v>
      </c>
      <c r="AF210" s="1">
        <v>0</v>
      </c>
      <c r="AG210" s="34">
        <f t="shared" si="326"/>
        <v>6720.0000000000018</v>
      </c>
      <c r="AH210" s="34">
        <f t="shared" si="327"/>
        <v>3360.0000000000009</v>
      </c>
      <c r="AI210" s="34">
        <f t="shared" si="328"/>
        <v>1680.0000000000005</v>
      </c>
      <c r="AJ210" s="34">
        <f t="shared" si="329"/>
        <v>840.00000000000023</v>
      </c>
      <c r="AK210" s="34">
        <f t="shared" si="340"/>
        <v>0</v>
      </c>
      <c r="AL210" s="34">
        <f t="shared" si="341"/>
        <v>0</v>
      </c>
      <c r="AM210" s="34">
        <f t="shared" si="342"/>
        <v>0</v>
      </c>
      <c r="AN210" s="34">
        <f t="shared" si="343"/>
        <v>0</v>
      </c>
    </row>
    <row r="211" spans="1:40" ht="13.25" customHeight="1" x14ac:dyDescent="0.45">
      <c r="A211" s="12" t="str">
        <f t="shared" ref="A211:A219" si="364">C211&amp;" - "&amp;B211</f>
        <v>B.Com. (H) - Adv Accounting II</v>
      </c>
      <c r="B211" s="9" t="s">
        <v>80</v>
      </c>
      <c r="C211" s="3" t="s">
        <v>270</v>
      </c>
      <c r="D211" s="3" t="s">
        <v>4</v>
      </c>
      <c r="E211" s="3" t="s">
        <v>4</v>
      </c>
      <c r="F211" s="33" t="s">
        <v>181</v>
      </c>
      <c r="G211" s="33" t="s">
        <v>285</v>
      </c>
      <c r="H211" s="7" t="s">
        <v>104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18">
        <f t="shared" ref="R211:R217" si="365">O211*50%</f>
        <v>1200</v>
      </c>
      <c r="S211" s="7">
        <v>0</v>
      </c>
      <c r="T211" s="18">
        <f t="shared" ref="T211:T217" si="366">R211*20%</f>
        <v>240</v>
      </c>
      <c r="U211" s="18">
        <f t="shared" ref="U211:U217" si="367">R211*46.666666666667%</f>
        <v>560.00000000000398</v>
      </c>
      <c r="V211" s="16">
        <f t="shared" ref="V211:V217" si="368">X211*4</f>
        <v>22400</v>
      </c>
      <c r="W211" s="16">
        <f t="shared" ref="W211:W217" si="369">X211*2</f>
        <v>11200</v>
      </c>
      <c r="X211" s="16">
        <v>5600</v>
      </c>
      <c r="Y211" s="16">
        <f t="shared" ref="Y211:Y217" si="370">X211/2</f>
        <v>2800</v>
      </c>
      <c r="Z211" s="16">
        <f t="shared" ref="Z211:Z217" si="371">(R211-(T211+X211/10))/(T211+X211/10)%</f>
        <v>50</v>
      </c>
      <c r="AA211" s="15">
        <f t="shared" si="361"/>
        <v>15679.999999999998</v>
      </c>
      <c r="AB211" s="15">
        <f t="shared" ref="AB211:AB318" si="372">AC211*2</f>
        <v>7839.9999999999991</v>
      </c>
      <c r="AC211" s="15">
        <f t="shared" si="362"/>
        <v>3919.9999999999995</v>
      </c>
      <c r="AD211" s="15">
        <f t="shared" ref="AD211:AD318" si="373">AC211/2</f>
        <v>1959.9999999999998</v>
      </c>
      <c r="AE211" s="15">
        <f t="shared" si="363"/>
        <v>89.87341772151899</v>
      </c>
      <c r="AF211" s="1">
        <v>0</v>
      </c>
      <c r="AG211" s="34">
        <f t="shared" si="326"/>
        <v>6720.0000000000018</v>
      </c>
      <c r="AH211" s="34">
        <f t="shared" si="327"/>
        <v>3360.0000000000009</v>
      </c>
      <c r="AI211" s="34">
        <f t="shared" si="328"/>
        <v>1680.0000000000005</v>
      </c>
      <c r="AJ211" s="34">
        <f t="shared" si="329"/>
        <v>840.00000000000023</v>
      </c>
      <c r="AK211" s="34">
        <f t="shared" si="340"/>
        <v>0</v>
      </c>
      <c r="AL211" s="34">
        <f t="shared" si="341"/>
        <v>0</v>
      </c>
      <c r="AM211" s="34">
        <f t="shared" si="342"/>
        <v>0</v>
      </c>
      <c r="AN211" s="34">
        <f t="shared" si="343"/>
        <v>0</v>
      </c>
    </row>
    <row r="212" spans="1:40" ht="13.25" customHeight="1" x14ac:dyDescent="0.45">
      <c r="A212" s="12" t="str">
        <f t="shared" si="364"/>
        <v>B.Com. (H) - Adv Accounting III</v>
      </c>
      <c r="B212" s="9" t="s">
        <v>81</v>
      </c>
      <c r="C212" s="3" t="s">
        <v>270</v>
      </c>
      <c r="D212" s="3" t="s">
        <v>4</v>
      </c>
      <c r="E212" s="3" t="s">
        <v>4</v>
      </c>
      <c r="F212" s="33" t="s">
        <v>181</v>
      </c>
      <c r="G212" s="33" t="s">
        <v>285</v>
      </c>
      <c r="H212" s="7" t="s">
        <v>104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si="365"/>
        <v>1200</v>
      </c>
      <c r="S212" s="7">
        <v>0</v>
      </c>
      <c r="T212" s="18">
        <f t="shared" si="366"/>
        <v>240</v>
      </c>
      <c r="U212" s="18">
        <f t="shared" si="367"/>
        <v>560.00000000000398</v>
      </c>
      <c r="V212" s="16">
        <f t="shared" si="368"/>
        <v>22400</v>
      </c>
      <c r="W212" s="16">
        <f t="shared" si="369"/>
        <v>11200</v>
      </c>
      <c r="X212" s="16">
        <v>5600</v>
      </c>
      <c r="Y212" s="16">
        <f t="shared" si="370"/>
        <v>2800</v>
      </c>
      <c r="Z212" s="16">
        <f t="shared" si="371"/>
        <v>50</v>
      </c>
      <c r="AA212" s="15">
        <f t="shared" si="361"/>
        <v>15679.999999999998</v>
      </c>
      <c r="AB212" s="15">
        <f t="shared" si="372"/>
        <v>7839.9999999999991</v>
      </c>
      <c r="AC212" s="15">
        <f t="shared" si="362"/>
        <v>3919.9999999999995</v>
      </c>
      <c r="AD212" s="15">
        <f t="shared" si="373"/>
        <v>1959.9999999999998</v>
      </c>
      <c r="AE212" s="15">
        <f t="shared" si="363"/>
        <v>89.87341772151899</v>
      </c>
      <c r="AF212" s="1">
        <v>0</v>
      </c>
      <c r="AG212" s="34">
        <f t="shared" si="326"/>
        <v>6720.0000000000018</v>
      </c>
      <c r="AH212" s="34">
        <f t="shared" si="327"/>
        <v>3360.0000000000009</v>
      </c>
      <c r="AI212" s="34">
        <f t="shared" si="328"/>
        <v>1680.0000000000005</v>
      </c>
      <c r="AJ212" s="34">
        <f t="shared" si="329"/>
        <v>840.00000000000023</v>
      </c>
      <c r="AK212" s="34">
        <f t="shared" si="340"/>
        <v>0</v>
      </c>
      <c r="AL212" s="34">
        <f t="shared" si="341"/>
        <v>0</v>
      </c>
      <c r="AM212" s="34">
        <f t="shared" si="342"/>
        <v>0</v>
      </c>
      <c r="AN212" s="34">
        <f t="shared" si="343"/>
        <v>0</v>
      </c>
    </row>
    <row r="213" spans="1:40" ht="13.25" customHeight="1" x14ac:dyDescent="0.45">
      <c r="A213" s="12" t="str">
        <f t="shared" si="364"/>
        <v>B.Com. (H) - Cost &amp; Mgmt Ac I</v>
      </c>
      <c r="B213" s="9" t="s">
        <v>94</v>
      </c>
      <c r="C213" s="3" t="s">
        <v>270</v>
      </c>
      <c r="D213" s="3" t="s">
        <v>4</v>
      </c>
      <c r="E213" s="3" t="s">
        <v>4</v>
      </c>
      <c r="F213" s="33" t="s">
        <v>181</v>
      </c>
      <c r="G213" s="33" t="s">
        <v>285</v>
      </c>
      <c r="H213" s="7" t="s">
        <v>104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si="365"/>
        <v>1200</v>
      </c>
      <c r="S213" s="7">
        <v>0</v>
      </c>
      <c r="T213" s="18">
        <f t="shared" si="366"/>
        <v>240</v>
      </c>
      <c r="U213" s="18">
        <f t="shared" si="367"/>
        <v>560.00000000000398</v>
      </c>
      <c r="V213" s="16">
        <f t="shared" si="368"/>
        <v>22400</v>
      </c>
      <c r="W213" s="16">
        <f t="shared" si="369"/>
        <v>11200</v>
      </c>
      <c r="X213" s="16">
        <v>5600</v>
      </c>
      <c r="Y213" s="16">
        <f t="shared" si="370"/>
        <v>2800</v>
      </c>
      <c r="Z213" s="16">
        <f t="shared" si="371"/>
        <v>50</v>
      </c>
      <c r="AA213" s="15">
        <f t="shared" si="361"/>
        <v>15679.999999999998</v>
      </c>
      <c r="AB213" s="15">
        <f t="shared" si="372"/>
        <v>7839.9999999999991</v>
      </c>
      <c r="AC213" s="15">
        <f t="shared" si="362"/>
        <v>3919.9999999999995</v>
      </c>
      <c r="AD213" s="15">
        <f t="shared" si="373"/>
        <v>1959.9999999999998</v>
      </c>
      <c r="AE213" s="15">
        <f t="shared" si="363"/>
        <v>89.87341772151899</v>
      </c>
      <c r="AF213" s="1">
        <v>0</v>
      </c>
      <c r="AG213" s="34">
        <f t="shared" si="326"/>
        <v>6720.0000000000018</v>
      </c>
      <c r="AH213" s="34">
        <f t="shared" si="327"/>
        <v>3360.0000000000009</v>
      </c>
      <c r="AI213" s="34">
        <f t="shared" si="328"/>
        <v>1680.0000000000005</v>
      </c>
      <c r="AJ213" s="34">
        <f t="shared" si="329"/>
        <v>840.00000000000023</v>
      </c>
      <c r="AK213" s="34">
        <f t="shared" si="340"/>
        <v>0</v>
      </c>
      <c r="AL213" s="34">
        <f t="shared" si="341"/>
        <v>0</v>
      </c>
      <c r="AM213" s="34">
        <f t="shared" si="342"/>
        <v>0</v>
      </c>
      <c r="AN213" s="34">
        <f t="shared" si="343"/>
        <v>0</v>
      </c>
    </row>
    <row r="214" spans="1:40" ht="13.25" customHeight="1" x14ac:dyDescent="0.45">
      <c r="A214" s="12" t="str">
        <f t="shared" si="364"/>
        <v>B.Com. (H) - Cost &amp; Mgmt Ac II</v>
      </c>
      <c r="B214" s="9" t="s">
        <v>95</v>
      </c>
      <c r="C214" s="3" t="s">
        <v>270</v>
      </c>
      <c r="D214" s="3" t="s">
        <v>4</v>
      </c>
      <c r="E214" s="3" t="s">
        <v>4</v>
      </c>
      <c r="F214" s="33" t="s">
        <v>181</v>
      </c>
      <c r="G214" s="33" t="s">
        <v>285</v>
      </c>
      <c r="H214" s="7" t="s">
        <v>104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65"/>
        <v>1200</v>
      </c>
      <c r="S214" s="7">
        <v>0</v>
      </c>
      <c r="T214" s="18">
        <f t="shared" si="366"/>
        <v>240</v>
      </c>
      <c r="U214" s="18">
        <f t="shared" si="367"/>
        <v>560.00000000000398</v>
      </c>
      <c r="V214" s="16">
        <f t="shared" si="368"/>
        <v>22400</v>
      </c>
      <c r="W214" s="16">
        <f t="shared" si="369"/>
        <v>11200</v>
      </c>
      <c r="X214" s="16">
        <v>5600</v>
      </c>
      <c r="Y214" s="16">
        <f t="shared" si="370"/>
        <v>2800</v>
      </c>
      <c r="Z214" s="16">
        <f t="shared" si="371"/>
        <v>50</v>
      </c>
      <c r="AA214" s="15">
        <f t="shared" si="361"/>
        <v>15679.999999999998</v>
      </c>
      <c r="AB214" s="15">
        <f t="shared" si="372"/>
        <v>7839.9999999999991</v>
      </c>
      <c r="AC214" s="15">
        <f t="shared" si="362"/>
        <v>3919.9999999999995</v>
      </c>
      <c r="AD214" s="15">
        <f t="shared" si="373"/>
        <v>1959.9999999999998</v>
      </c>
      <c r="AE214" s="15">
        <f t="shared" si="363"/>
        <v>89.87341772151899</v>
      </c>
      <c r="AF214" s="1">
        <v>0</v>
      </c>
      <c r="AG214" s="34">
        <f t="shared" si="326"/>
        <v>6720.0000000000018</v>
      </c>
      <c r="AH214" s="34">
        <f t="shared" si="327"/>
        <v>3360.0000000000009</v>
      </c>
      <c r="AI214" s="34">
        <f t="shared" si="328"/>
        <v>1680.0000000000005</v>
      </c>
      <c r="AJ214" s="34">
        <f t="shared" si="329"/>
        <v>840.00000000000023</v>
      </c>
      <c r="AK214" s="34">
        <f t="shared" si="340"/>
        <v>0</v>
      </c>
      <c r="AL214" s="34">
        <f t="shared" si="341"/>
        <v>0</v>
      </c>
      <c r="AM214" s="34">
        <f t="shared" si="342"/>
        <v>0</v>
      </c>
      <c r="AN214" s="34">
        <f t="shared" si="343"/>
        <v>0</v>
      </c>
    </row>
    <row r="215" spans="1:40" ht="13.25" customHeight="1" x14ac:dyDescent="0.45">
      <c r="A215" s="12" t="str">
        <f t="shared" si="364"/>
        <v>B.Com. (H) - In/Direct Tax I</v>
      </c>
      <c r="B215" s="9" t="s">
        <v>96</v>
      </c>
      <c r="C215" s="3" t="s">
        <v>270</v>
      </c>
      <c r="D215" s="3" t="s">
        <v>4</v>
      </c>
      <c r="E215" s="3" t="s">
        <v>4</v>
      </c>
      <c r="F215" s="33" t="s">
        <v>183</v>
      </c>
      <c r="G215" s="33" t="s">
        <v>285</v>
      </c>
      <c r="H215" s="7" t="s">
        <v>104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65"/>
        <v>1200</v>
      </c>
      <c r="S215" s="7">
        <v>0</v>
      </c>
      <c r="T215" s="18">
        <f t="shared" si="366"/>
        <v>240</v>
      </c>
      <c r="U215" s="18">
        <f t="shared" si="367"/>
        <v>560.00000000000398</v>
      </c>
      <c r="V215" s="16">
        <f t="shared" si="368"/>
        <v>22400</v>
      </c>
      <c r="W215" s="16">
        <f t="shared" si="369"/>
        <v>11200</v>
      </c>
      <c r="X215" s="16">
        <v>5600</v>
      </c>
      <c r="Y215" s="16">
        <f t="shared" si="370"/>
        <v>2800</v>
      </c>
      <c r="Z215" s="16">
        <f t="shared" si="371"/>
        <v>50</v>
      </c>
      <c r="AA215" s="15">
        <f t="shared" si="361"/>
        <v>15679.999999999998</v>
      </c>
      <c r="AB215" s="15">
        <f t="shared" si="372"/>
        <v>7839.9999999999991</v>
      </c>
      <c r="AC215" s="15">
        <f t="shared" si="362"/>
        <v>3919.9999999999995</v>
      </c>
      <c r="AD215" s="15">
        <f t="shared" si="373"/>
        <v>1959.9999999999998</v>
      </c>
      <c r="AE215" s="15">
        <f t="shared" si="363"/>
        <v>89.87341772151899</v>
      </c>
      <c r="AF215" s="1">
        <v>0</v>
      </c>
      <c r="AG215" s="34">
        <f t="shared" si="326"/>
        <v>6720.0000000000018</v>
      </c>
      <c r="AH215" s="34">
        <f t="shared" si="327"/>
        <v>3360.0000000000009</v>
      </c>
      <c r="AI215" s="34">
        <f t="shared" si="328"/>
        <v>1680.0000000000005</v>
      </c>
      <c r="AJ215" s="34">
        <f t="shared" si="329"/>
        <v>840.00000000000023</v>
      </c>
      <c r="AK215" s="34">
        <f t="shared" si="340"/>
        <v>0</v>
      </c>
      <c r="AL215" s="34">
        <f t="shared" si="341"/>
        <v>0</v>
      </c>
      <c r="AM215" s="34">
        <f t="shared" si="342"/>
        <v>0</v>
      </c>
      <c r="AN215" s="34">
        <f t="shared" si="343"/>
        <v>0</v>
      </c>
    </row>
    <row r="216" spans="1:40" ht="13.25" customHeight="1" x14ac:dyDescent="0.45">
      <c r="A216" s="12" t="str">
        <f t="shared" si="364"/>
        <v>B.Com. (H) - In/Direct Tax II</v>
      </c>
      <c r="B216" s="9" t="s">
        <v>97</v>
      </c>
      <c r="C216" s="3" t="s">
        <v>270</v>
      </c>
      <c r="D216" s="3" t="s">
        <v>4</v>
      </c>
      <c r="E216" s="3" t="s">
        <v>4</v>
      </c>
      <c r="F216" s="33" t="s">
        <v>183</v>
      </c>
      <c r="G216" s="33" t="s">
        <v>285</v>
      </c>
      <c r="H216" s="7" t="s">
        <v>104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65"/>
        <v>1200</v>
      </c>
      <c r="S216" s="7">
        <v>0</v>
      </c>
      <c r="T216" s="18">
        <f t="shared" si="366"/>
        <v>240</v>
      </c>
      <c r="U216" s="18">
        <f t="shared" si="367"/>
        <v>560.00000000000398</v>
      </c>
      <c r="V216" s="16">
        <f t="shared" si="368"/>
        <v>22400</v>
      </c>
      <c r="W216" s="16">
        <f t="shared" si="369"/>
        <v>11200</v>
      </c>
      <c r="X216" s="16">
        <v>5600</v>
      </c>
      <c r="Y216" s="16">
        <f t="shared" si="370"/>
        <v>2800</v>
      </c>
      <c r="Z216" s="16">
        <f t="shared" si="371"/>
        <v>50</v>
      </c>
      <c r="AA216" s="15">
        <f t="shared" si="361"/>
        <v>15679.999999999998</v>
      </c>
      <c r="AB216" s="15">
        <f t="shared" si="372"/>
        <v>7839.9999999999991</v>
      </c>
      <c r="AC216" s="15">
        <f t="shared" si="362"/>
        <v>3919.9999999999995</v>
      </c>
      <c r="AD216" s="15">
        <f t="shared" si="373"/>
        <v>1959.9999999999998</v>
      </c>
      <c r="AE216" s="15">
        <f t="shared" si="363"/>
        <v>89.87341772151899</v>
      </c>
      <c r="AF216" s="1">
        <v>0</v>
      </c>
      <c r="AG216" s="34">
        <f t="shared" si="326"/>
        <v>6720.0000000000018</v>
      </c>
      <c r="AH216" s="34">
        <f t="shared" si="327"/>
        <v>3360.0000000000009</v>
      </c>
      <c r="AI216" s="34">
        <f t="shared" si="328"/>
        <v>1680.0000000000005</v>
      </c>
      <c r="AJ216" s="34">
        <f t="shared" si="329"/>
        <v>840.00000000000023</v>
      </c>
      <c r="AK216" s="34">
        <f t="shared" si="340"/>
        <v>0</v>
      </c>
      <c r="AL216" s="34">
        <f t="shared" si="341"/>
        <v>0</v>
      </c>
      <c r="AM216" s="34">
        <f t="shared" si="342"/>
        <v>0</v>
      </c>
      <c r="AN216" s="34">
        <f t="shared" si="343"/>
        <v>0</v>
      </c>
    </row>
    <row r="217" spans="1:40" ht="13.25" customHeight="1" x14ac:dyDescent="0.45">
      <c r="A217" s="12" t="str">
        <f t="shared" si="364"/>
        <v>B.Com. (H) - Financial Mgmt</v>
      </c>
      <c r="B217" s="9" t="s">
        <v>98</v>
      </c>
      <c r="C217" s="3" t="s">
        <v>270</v>
      </c>
      <c r="D217" s="3" t="s">
        <v>4</v>
      </c>
      <c r="E217" s="3" t="s">
        <v>4</v>
      </c>
      <c r="F217" s="33" t="s">
        <v>181</v>
      </c>
      <c r="G217" s="33" t="s">
        <v>285</v>
      </c>
      <c r="H217" s="7" t="s">
        <v>104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65"/>
        <v>1200</v>
      </c>
      <c r="S217" s="7">
        <v>0</v>
      </c>
      <c r="T217" s="18">
        <f t="shared" si="366"/>
        <v>240</v>
      </c>
      <c r="U217" s="18">
        <f t="shared" si="367"/>
        <v>560.00000000000398</v>
      </c>
      <c r="V217" s="16">
        <f t="shared" si="368"/>
        <v>22400</v>
      </c>
      <c r="W217" s="16">
        <f t="shared" si="369"/>
        <v>11200</v>
      </c>
      <c r="X217" s="16">
        <v>5600</v>
      </c>
      <c r="Y217" s="16">
        <f t="shared" si="370"/>
        <v>2800</v>
      </c>
      <c r="Z217" s="16">
        <f t="shared" si="371"/>
        <v>50</v>
      </c>
      <c r="AA217" s="15">
        <f t="shared" si="361"/>
        <v>15679.999999999998</v>
      </c>
      <c r="AB217" s="15">
        <f t="shared" si="372"/>
        <v>7839.9999999999991</v>
      </c>
      <c r="AC217" s="15">
        <f t="shared" si="362"/>
        <v>3919.9999999999995</v>
      </c>
      <c r="AD217" s="15">
        <f t="shared" si="373"/>
        <v>1959.9999999999998</v>
      </c>
      <c r="AE217" s="15">
        <f t="shared" si="363"/>
        <v>89.87341772151899</v>
      </c>
      <c r="AF217" s="1">
        <v>0</v>
      </c>
      <c r="AG217" s="34">
        <f t="shared" si="326"/>
        <v>6720.0000000000018</v>
      </c>
      <c r="AH217" s="34">
        <f t="shared" si="327"/>
        <v>3360.0000000000009</v>
      </c>
      <c r="AI217" s="34">
        <f t="shared" si="328"/>
        <v>1680.0000000000005</v>
      </c>
      <c r="AJ217" s="34">
        <f t="shared" si="329"/>
        <v>840.00000000000023</v>
      </c>
      <c r="AK217" s="34">
        <f t="shared" si="340"/>
        <v>0</v>
      </c>
      <c r="AL217" s="34">
        <f t="shared" si="341"/>
        <v>0</v>
      </c>
      <c r="AM217" s="34">
        <f t="shared" si="342"/>
        <v>0</v>
      </c>
      <c r="AN217" s="34">
        <f t="shared" si="343"/>
        <v>0</v>
      </c>
    </row>
    <row r="218" spans="1:40" ht="13.25" customHeight="1" x14ac:dyDescent="0.45">
      <c r="A218" s="12" t="str">
        <f t="shared" si="364"/>
        <v>B.Com. (H) - Fin Rpt &amp; Stmt Anlys</v>
      </c>
      <c r="B218" s="9" t="s">
        <v>271</v>
      </c>
      <c r="C218" s="3" t="s">
        <v>270</v>
      </c>
      <c r="D218" s="3" t="s">
        <v>4</v>
      </c>
      <c r="E218" s="3" t="s">
        <v>4</v>
      </c>
      <c r="F218" s="33" t="s">
        <v>181</v>
      </c>
      <c r="G218" s="33" t="s">
        <v>285</v>
      </c>
      <c r="H218" s="7" t="s">
        <v>104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ref="R218:R219" si="374">O218*50%</f>
        <v>1200</v>
      </c>
      <c r="S218" s="7">
        <v>1</v>
      </c>
      <c r="T218" s="18">
        <f t="shared" ref="T218:T219" si="375">R218*20%</f>
        <v>240</v>
      </c>
      <c r="U218" s="18">
        <f t="shared" ref="U218:U219" si="376">R218*46.666666666667%</f>
        <v>560.00000000000398</v>
      </c>
      <c r="V218" s="16">
        <f t="shared" ref="V218:V219" si="377">X218*4</f>
        <v>22404</v>
      </c>
      <c r="W218" s="16">
        <f t="shared" ref="W218:W219" si="378">X218*2</f>
        <v>11202</v>
      </c>
      <c r="X218" s="16">
        <v>5601</v>
      </c>
      <c r="Y218" s="16">
        <f t="shared" ref="Y218:Y219" si="379">X218/2</f>
        <v>2800.5</v>
      </c>
      <c r="Z218" s="16">
        <f t="shared" ref="Z218:Z219" si="380">(R218-(T218+X218/10))/(T218+X218/10)%</f>
        <v>49.981252343457065</v>
      </c>
      <c r="AA218" s="15">
        <f t="shared" si="361"/>
        <v>15682.8</v>
      </c>
      <c r="AB218" s="15">
        <f t="shared" si="372"/>
        <v>7841.4</v>
      </c>
      <c r="AC218" s="15">
        <f t="shared" si="362"/>
        <v>3920.7</v>
      </c>
      <c r="AD218" s="15">
        <f t="shared" si="373"/>
        <v>1960.35</v>
      </c>
      <c r="AE218" s="15">
        <f t="shared" si="363"/>
        <v>89.852389766956207</v>
      </c>
      <c r="AF218" s="1">
        <v>0</v>
      </c>
      <c r="AG218" s="34">
        <f t="shared" si="326"/>
        <v>6721.2000000000007</v>
      </c>
      <c r="AH218" s="34">
        <f t="shared" si="327"/>
        <v>3360.6000000000004</v>
      </c>
      <c r="AI218" s="34">
        <f t="shared" si="328"/>
        <v>1680.3000000000002</v>
      </c>
      <c r="AJ218" s="34">
        <f t="shared" si="329"/>
        <v>840.15000000000009</v>
      </c>
      <c r="AK218" s="34">
        <f t="shared" si="340"/>
        <v>0</v>
      </c>
      <c r="AL218" s="34">
        <f t="shared" si="341"/>
        <v>0</v>
      </c>
      <c r="AM218" s="34">
        <f t="shared" si="342"/>
        <v>0</v>
      </c>
      <c r="AN218" s="34">
        <f t="shared" si="343"/>
        <v>0</v>
      </c>
    </row>
    <row r="219" spans="1:40" ht="13.25" customHeight="1" x14ac:dyDescent="0.45">
      <c r="A219" s="12" t="str">
        <f t="shared" si="364"/>
        <v>B.Com. (H) - Audit &amp; Assurance</v>
      </c>
      <c r="B219" s="9" t="s">
        <v>83</v>
      </c>
      <c r="C219" s="3" t="s">
        <v>270</v>
      </c>
      <c r="D219" s="3" t="s">
        <v>4</v>
      </c>
      <c r="E219" s="3" t="s">
        <v>4</v>
      </c>
      <c r="F219" s="33" t="s">
        <v>181</v>
      </c>
      <c r="G219" s="33" t="s">
        <v>285</v>
      </c>
      <c r="H219" s="7" t="s">
        <v>104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4"/>
        <v>1200</v>
      </c>
      <c r="S219" s="7">
        <v>2</v>
      </c>
      <c r="T219" s="18">
        <f t="shared" si="375"/>
        <v>240</v>
      </c>
      <c r="U219" s="18">
        <f t="shared" si="376"/>
        <v>560.00000000000398</v>
      </c>
      <c r="V219" s="16">
        <f t="shared" si="377"/>
        <v>22408</v>
      </c>
      <c r="W219" s="16">
        <f t="shared" si="378"/>
        <v>11204</v>
      </c>
      <c r="X219" s="16">
        <v>5602</v>
      </c>
      <c r="Y219" s="16">
        <f t="shared" si="379"/>
        <v>2801</v>
      </c>
      <c r="Z219" s="16">
        <f t="shared" si="380"/>
        <v>49.962509372656825</v>
      </c>
      <c r="AA219" s="15">
        <f t="shared" si="361"/>
        <v>15685.599999999999</v>
      </c>
      <c r="AB219" s="15">
        <f t="shared" si="372"/>
        <v>7842.7999999999993</v>
      </c>
      <c r="AC219" s="15">
        <f t="shared" si="362"/>
        <v>3921.3999999999996</v>
      </c>
      <c r="AD219" s="15">
        <f t="shared" si="373"/>
        <v>1960.6999999999998</v>
      </c>
      <c r="AE219" s="15">
        <f t="shared" si="363"/>
        <v>89.831366469452973</v>
      </c>
      <c r="AF219" s="1">
        <v>0</v>
      </c>
      <c r="AG219" s="34">
        <f t="shared" si="326"/>
        <v>6722.4000000000015</v>
      </c>
      <c r="AH219" s="34">
        <f t="shared" si="327"/>
        <v>3361.2000000000007</v>
      </c>
      <c r="AI219" s="34">
        <f t="shared" si="328"/>
        <v>1680.6000000000004</v>
      </c>
      <c r="AJ219" s="34">
        <f t="shared" si="329"/>
        <v>840.30000000000018</v>
      </c>
      <c r="AK219" s="34">
        <f t="shared" si="340"/>
        <v>0</v>
      </c>
      <c r="AL219" s="34">
        <f t="shared" si="341"/>
        <v>0</v>
      </c>
      <c r="AM219" s="34">
        <f t="shared" si="342"/>
        <v>0</v>
      </c>
      <c r="AN219" s="34">
        <f t="shared" si="343"/>
        <v>0</v>
      </c>
    </row>
    <row r="220" spans="1:40" ht="13.25" customHeight="1" x14ac:dyDescent="0.45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3" t="s">
        <v>180</v>
      </c>
      <c r="G220" s="33" t="s">
        <v>285</v>
      </c>
      <c r="H220" s="7" t="s">
        <v>104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18">
        <f t="shared" ref="R220" si="381">O220*50%</f>
        <v>1000</v>
      </c>
      <c r="S220" s="7">
        <v>0</v>
      </c>
      <c r="T220" s="18">
        <f t="shared" ref="T220" si="382">R220*20%</f>
        <v>200</v>
      </c>
      <c r="U220" s="18">
        <f t="shared" ref="U220" si="383">R220*46.666666666667%</f>
        <v>466.66666666666998</v>
      </c>
      <c r="V220" s="16">
        <f t="shared" ref="V220" si="384">X220*4</f>
        <v>18668</v>
      </c>
      <c r="W220" s="16">
        <f t="shared" ref="W220" si="385">X220*2</f>
        <v>9334</v>
      </c>
      <c r="X220" s="16">
        <v>4667</v>
      </c>
      <c r="Y220" s="16">
        <f t="shared" ref="Y220" si="386">X220/2</f>
        <v>2333.5</v>
      </c>
      <c r="Z220" s="16">
        <f t="shared" ref="Z220" si="387">(R220-(T220+X220/10))/(T220+X220/10)%</f>
        <v>49.99250037498124</v>
      </c>
      <c r="AA220" s="15">
        <f t="shared" si="361"/>
        <v>13067.599999999999</v>
      </c>
      <c r="AB220" s="15">
        <f t="shared" si="372"/>
        <v>6533.7999999999993</v>
      </c>
      <c r="AC220" s="15">
        <f t="shared" si="362"/>
        <v>3266.8999999999996</v>
      </c>
      <c r="AD220" s="15">
        <f t="shared" si="373"/>
        <v>1633.4499999999998</v>
      </c>
      <c r="AE220" s="15">
        <f t="shared" si="363"/>
        <v>89.865005980747711</v>
      </c>
      <c r="AF220" s="1">
        <v>0</v>
      </c>
      <c r="AG220" s="34">
        <f t="shared" si="326"/>
        <v>5600.4000000000015</v>
      </c>
      <c r="AH220" s="34">
        <f t="shared" si="327"/>
        <v>2800.2000000000007</v>
      </c>
      <c r="AI220" s="34">
        <f t="shared" si="328"/>
        <v>1400.1000000000004</v>
      </c>
      <c r="AJ220" s="34">
        <f t="shared" si="329"/>
        <v>700.05000000000018</v>
      </c>
      <c r="AK220" s="34">
        <f t="shared" si="340"/>
        <v>0</v>
      </c>
      <c r="AL220" s="34">
        <f t="shared" si="341"/>
        <v>0</v>
      </c>
      <c r="AM220" s="34">
        <f t="shared" si="342"/>
        <v>0</v>
      </c>
      <c r="AN220" s="34">
        <f t="shared" si="343"/>
        <v>0</v>
      </c>
    </row>
    <row r="221" spans="1:40" ht="13.25" customHeight="1" x14ac:dyDescent="0.45">
      <c r="A221" s="12" t="str">
        <f t="shared" ref="A221:A265" si="388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3" t="s">
        <v>180</v>
      </c>
      <c r="G221" s="33" t="s">
        <v>285</v>
      </c>
      <c r="H221" s="7" t="s">
        <v>104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18">
        <f t="shared" ref="R221:R235" si="389">O221*50%</f>
        <v>1000</v>
      </c>
      <c r="S221" s="7">
        <v>0</v>
      </c>
      <c r="T221" s="18">
        <f t="shared" ref="T221:T235" si="390">R221*20%</f>
        <v>200</v>
      </c>
      <c r="U221" s="18">
        <f t="shared" ref="U221:U235" si="391">R221*46.666666666667%</f>
        <v>466.66666666666998</v>
      </c>
      <c r="V221" s="16">
        <f t="shared" ref="V221:V235" si="392">X221*4</f>
        <v>18668</v>
      </c>
      <c r="W221" s="16">
        <f t="shared" ref="W221:W235" si="393">X221*2</f>
        <v>9334</v>
      </c>
      <c r="X221" s="16">
        <v>4667</v>
      </c>
      <c r="Y221" s="16">
        <f t="shared" ref="Y221:Y235" si="394">X221/2</f>
        <v>2333.5</v>
      </c>
      <c r="Z221" s="16">
        <f t="shared" ref="Z221:Z235" si="395">(R221-(T221+X221/10))/(T221+X221/10)%</f>
        <v>49.99250037498124</v>
      </c>
      <c r="AA221" s="15">
        <f t="shared" si="361"/>
        <v>13067.599999999999</v>
      </c>
      <c r="AB221" s="15">
        <f t="shared" si="372"/>
        <v>6533.7999999999993</v>
      </c>
      <c r="AC221" s="15">
        <f t="shared" si="362"/>
        <v>3266.8999999999996</v>
      </c>
      <c r="AD221" s="15">
        <f t="shared" si="373"/>
        <v>1633.4499999999998</v>
      </c>
      <c r="AE221" s="15">
        <f t="shared" si="363"/>
        <v>89.865005980747711</v>
      </c>
      <c r="AF221" s="1">
        <v>0</v>
      </c>
      <c r="AG221" s="34">
        <f t="shared" si="326"/>
        <v>5600.4000000000015</v>
      </c>
      <c r="AH221" s="34">
        <f t="shared" si="327"/>
        <v>2800.2000000000007</v>
      </c>
      <c r="AI221" s="34">
        <f t="shared" si="328"/>
        <v>1400.1000000000004</v>
      </c>
      <c r="AJ221" s="34">
        <f t="shared" si="329"/>
        <v>700.05000000000018</v>
      </c>
      <c r="AK221" s="34">
        <f t="shared" si="340"/>
        <v>0</v>
      </c>
      <c r="AL221" s="34">
        <f t="shared" si="341"/>
        <v>0</v>
      </c>
      <c r="AM221" s="34">
        <f t="shared" si="342"/>
        <v>0</v>
      </c>
      <c r="AN221" s="34">
        <f t="shared" si="343"/>
        <v>0</v>
      </c>
    </row>
    <row r="222" spans="1:40" ht="13.25" customHeight="1" x14ac:dyDescent="0.45">
      <c r="A222" s="12" t="str">
        <f t="shared" si="388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3" t="s">
        <v>180</v>
      </c>
      <c r="G222" s="33" t="s">
        <v>285</v>
      </c>
      <c r="H222" s="7" t="s">
        <v>104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si="389"/>
        <v>1000</v>
      </c>
      <c r="S222" s="7">
        <v>0</v>
      </c>
      <c r="T222" s="18">
        <f t="shared" si="390"/>
        <v>200</v>
      </c>
      <c r="U222" s="18">
        <f t="shared" si="391"/>
        <v>466.66666666666998</v>
      </c>
      <c r="V222" s="16">
        <f t="shared" si="392"/>
        <v>18668</v>
      </c>
      <c r="W222" s="16">
        <f t="shared" si="393"/>
        <v>9334</v>
      </c>
      <c r="X222" s="16">
        <v>4667</v>
      </c>
      <c r="Y222" s="16">
        <f t="shared" si="394"/>
        <v>2333.5</v>
      </c>
      <c r="Z222" s="16">
        <f t="shared" si="395"/>
        <v>49.99250037498124</v>
      </c>
      <c r="AA222" s="15">
        <f t="shared" si="361"/>
        <v>13067.599999999999</v>
      </c>
      <c r="AB222" s="15">
        <f t="shared" si="372"/>
        <v>6533.7999999999993</v>
      </c>
      <c r="AC222" s="15">
        <f t="shared" si="362"/>
        <v>3266.8999999999996</v>
      </c>
      <c r="AD222" s="15">
        <f t="shared" si="373"/>
        <v>1633.4499999999998</v>
      </c>
      <c r="AE222" s="15">
        <f t="shared" si="363"/>
        <v>89.865005980747711</v>
      </c>
      <c r="AF222" s="1">
        <v>0</v>
      </c>
      <c r="AG222" s="34">
        <f t="shared" si="326"/>
        <v>5600.4000000000015</v>
      </c>
      <c r="AH222" s="34">
        <f t="shared" si="327"/>
        <v>2800.2000000000007</v>
      </c>
      <c r="AI222" s="34">
        <f t="shared" si="328"/>
        <v>1400.1000000000004</v>
      </c>
      <c r="AJ222" s="34">
        <f t="shared" si="329"/>
        <v>700.05000000000018</v>
      </c>
      <c r="AK222" s="34">
        <f t="shared" si="340"/>
        <v>0</v>
      </c>
      <c r="AL222" s="34">
        <f t="shared" si="341"/>
        <v>0</v>
      </c>
      <c r="AM222" s="34">
        <f t="shared" si="342"/>
        <v>0</v>
      </c>
      <c r="AN222" s="34">
        <f t="shared" si="343"/>
        <v>0</v>
      </c>
    </row>
    <row r="223" spans="1:40" ht="13.25" customHeight="1" x14ac:dyDescent="0.45">
      <c r="A223" s="12" t="str">
        <f t="shared" si="388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3" t="s">
        <v>183</v>
      </c>
      <c r="G223" s="33" t="s">
        <v>285</v>
      </c>
      <c r="H223" s="7" t="s">
        <v>104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si="389"/>
        <v>1000</v>
      </c>
      <c r="S223" s="7">
        <v>0</v>
      </c>
      <c r="T223" s="18">
        <f t="shared" si="390"/>
        <v>200</v>
      </c>
      <c r="U223" s="18">
        <f t="shared" si="391"/>
        <v>466.66666666666998</v>
      </c>
      <c r="V223" s="16">
        <f t="shared" si="392"/>
        <v>18668</v>
      </c>
      <c r="W223" s="16">
        <f t="shared" si="393"/>
        <v>9334</v>
      </c>
      <c r="X223" s="16">
        <v>4667</v>
      </c>
      <c r="Y223" s="16">
        <f t="shared" si="394"/>
        <v>2333.5</v>
      </c>
      <c r="Z223" s="16">
        <f t="shared" si="395"/>
        <v>49.99250037498124</v>
      </c>
      <c r="AA223" s="15">
        <f t="shared" si="361"/>
        <v>13067.599999999999</v>
      </c>
      <c r="AB223" s="15">
        <f t="shared" si="372"/>
        <v>6533.7999999999993</v>
      </c>
      <c r="AC223" s="15">
        <f t="shared" si="362"/>
        <v>3266.8999999999996</v>
      </c>
      <c r="AD223" s="15">
        <f t="shared" si="373"/>
        <v>1633.4499999999998</v>
      </c>
      <c r="AE223" s="15">
        <f t="shared" si="363"/>
        <v>89.865005980747711</v>
      </c>
      <c r="AF223" s="1">
        <v>0</v>
      </c>
      <c r="AG223" s="34">
        <f t="shared" si="326"/>
        <v>5600.4000000000015</v>
      </c>
      <c r="AH223" s="34">
        <f t="shared" si="327"/>
        <v>2800.2000000000007</v>
      </c>
      <c r="AI223" s="34">
        <f t="shared" si="328"/>
        <v>1400.1000000000004</v>
      </c>
      <c r="AJ223" s="34">
        <f t="shared" si="329"/>
        <v>700.05000000000018</v>
      </c>
      <c r="AK223" s="34">
        <f t="shared" si="340"/>
        <v>0</v>
      </c>
      <c r="AL223" s="34">
        <f t="shared" si="341"/>
        <v>0</v>
      </c>
      <c r="AM223" s="34">
        <f t="shared" si="342"/>
        <v>0</v>
      </c>
      <c r="AN223" s="34">
        <f t="shared" si="343"/>
        <v>0</v>
      </c>
    </row>
    <row r="224" spans="1:40" ht="13.25" customHeight="1" x14ac:dyDescent="0.45">
      <c r="A224" s="12" t="str">
        <f t="shared" si="388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3" t="s">
        <v>183</v>
      </c>
      <c r="G224" s="33" t="s">
        <v>285</v>
      </c>
      <c r="H224" s="7" t="s">
        <v>104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389"/>
        <v>1000</v>
      </c>
      <c r="S224" s="7">
        <v>0</v>
      </c>
      <c r="T224" s="18">
        <f t="shared" si="390"/>
        <v>200</v>
      </c>
      <c r="U224" s="18">
        <f t="shared" si="391"/>
        <v>466.66666666666998</v>
      </c>
      <c r="V224" s="16">
        <f t="shared" si="392"/>
        <v>18668</v>
      </c>
      <c r="W224" s="16">
        <f t="shared" si="393"/>
        <v>9334</v>
      </c>
      <c r="X224" s="16">
        <v>4667</v>
      </c>
      <c r="Y224" s="16">
        <f t="shared" si="394"/>
        <v>2333.5</v>
      </c>
      <c r="Z224" s="16">
        <f t="shared" si="395"/>
        <v>49.99250037498124</v>
      </c>
      <c r="AA224" s="15">
        <f t="shared" si="361"/>
        <v>13067.599999999999</v>
      </c>
      <c r="AB224" s="15">
        <f t="shared" si="372"/>
        <v>6533.7999999999993</v>
      </c>
      <c r="AC224" s="15">
        <f t="shared" si="362"/>
        <v>3266.8999999999996</v>
      </c>
      <c r="AD224" s="15">
        <f t="shared" si="373"/>
        <v>1633.4499999999998</v>
      </c>
      <c r="AE224" s="15">
        <f t="shared" si="363"/>
        <v>89.865005980747711</v>
      </c>
      <c r="AF224" s="1">
        <v>0</v>
      </c>
      <c r="AG224" s="34">
        <f t="shared" si="326"/>
        <v>5600.4000000000015</v>
      </c>
      <c r="AH224" s="34">
        <f t="shared" si="327"/>
        <v>2800.2000000000007</v>
      </c>
      <c r="AI224" s="34">
        <f t="shared" si="328"/>
        <v>1400.1000000000004</v>
      </c>
      <c r="AJ224" s="34">
        <f t="shared" si="329"/>
        <v>700.05000000000018</v>
      </c>
      <c r="AK224" s="34">
        <f t="shared" si="340"/>
        <v>0</v>
      </c>
      <c r="AL224" s="34">
        <f t="shared" si="341"/>
        <v>0</v>
      </c>
      <c r="AM224" s="34">
        <f t="shared" si="342"/>
        <v>0</v>
      </c>
      <c r="AN224" s="34">
        <f t="shared" si="343"/>
        <v>0</v>
      </c>
    </row>
    <row r="225" spans="1:40" ht="13.25" customHeight="1" x14ac:dyDescent="0.45">
      <c r="A225" s="12" t="str">
        <f t="shared" si="388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3" t="s">
        <v>183</v>
      </c>
      <c r="G225" s="33" t="s">
        <v>285</v>
      </c>
      <c r="H225" s="7" t="s">
        <v>104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389"/>
        <v>1000</v>
      </c>
      <c r="S225" s="7">
        <v>0</v>
      </c>
      <c r="T225" s="18">
        <f t="shared" si="390"/>
        <v>200</v>
      </c>
      <c r="U225" s="18">
        <f t="shared" si="391"/>
        <v>466.66666666666998</v>
      </c>
      <c r="V225" s="16">
        <f t="shared" si="392"/>
        <v>18668</v>
      </c>
      <c r="W225" s="16">
        <f t="shared" si="393"/>
        <v>9334</v>
      </c>
      <c r="X225" s="16">
        <v>4667</v>
      </c>
      <c r="Y225" s="16">
        <f t="shared" si="394"/>
        <v>2333.5</v>
      </c>
      <c r="Z225" s="16">
        <f t="shared" si="395"/>
        <v>49.99250037498124</v>
      </c>
      <c r="AA225" s="15">
        <f t="shared" si="361"/>
        <v>13067.599999999999</v>
      </c>
      <c r="AB225" s="15">
        <f t="shared" si="372"/>
        <v>6533.7999999999993</v>
      </c>
      <c r="AC225" s="15">
        <f t="shared" si="362"/>
        <v>3266.8999999999996</v>
      </c>
      <c r="AD225" s="15">
        <f t="shared" si="373"/>
        <v>1633.4499999999998</v>
      </c>
      <c r="AE225" s="15">
        <f t="shared" si="363"/>
        <v>89.865005980747711</v>
      </c>
      <c r="AF225" s="1">
        <v>0</v>
      </c>
      <c r="AG225" s="34">
        <f t="shared" si="326"/>
        <v>5600.4000000000015</v>
      </c>
      <c r="AH225" s="34">
        <f t="shared" si="327"/>
        <v>2800.2000000000007</v>
      </c>
      <c r="AI225" s="34">
        <f t="shared" si="328"/>
        <v>1400.1000000000004</v>
      </c>
      <c r="AJ225" s="34">
        <f t="shared" si="329"/>
        <v>700.05000000000018</v>
      </c>
      <c r="AK225" s="34">
        <f t="shared" si="340"/>
        <v>0</v>
      </c>
      <c r="AL225" s="34">
        <f t="shared" si="341"/>
        <v>0</v>
      </c>
      <c r="AM225" s="34">
        <f t="shared" si="342"/>
        <v>0</v>
      </c>
      <c r="AN225" s="34">
        <f t="shared" si="343"/>
        <v>0</v>
      </c>
    </row>
    <row r="226" spans="1:40" ht="13.25" customHeight="1" x14ac:dyDescent="0.45">
      <c r="A226" s="12" t="str">
        <f t="shared" si="388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2" t="s">
        <v>210</v>
      </c>
      <c r="G226" s="22" t="s">
        <v>185</v>
      </c>
      <c r="H226" s="7" t="s">
        <v>104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389"/>
        <v>1000</v>
      </c>
      <c r="S226" s="7">
        <v>0</v>
      </c>
      <c r="T226" s="18">
        <f t="shared" si="390"/>
        <v>200</v>
      </c>
      <c r="U226" s="18">
        <f t="shared" si="391"/>
        <v>466.66666666666998</v>
      </c>
      <c r="V226" s="16">
        <f t="shared" si="392"/>
        <v>18668</v>
      </c>
      <c r="W226" s="16">
        <f t="shared" si="393"/>
        <v>9334</v>
      </c>
      <c r="X226" s="16">
        <v>4667</v>
      </c>
      <c r="Y226" s="16">
        <f t="shared" si="394"/>
        <v>2333.5</v>
      </c>
      <c r="Z226" s="16">
        <f t="shared" si="395"/>
        <v>49.99250037498124</v>
      </c>
      <c r="AA226" s="15">
        <f t="shared" si="361"/>
        <v>13067.599999999999</v>
      </c>
      <c r="AB226" s="15">
        <f t="shared" si="372"/>
        <v>6533.7999999999993</v>
      </c>
      <c r="AC226" s="15">
        <f t="shared" si="362"/>
        <v>3266.8999999999996</v>
      </c>
      <c r="AD226" s="15">
        <f t="shared" si="373"/>
        <v>1633.4499999999998</v>
      </c>
      <c r="AE226" s="15">
        <f t="shared" si="363"/>
        <v>89.865005980747711</v>
      </c>
      <c r="AF226" s="1">
        <v>0</v>
      </c>
      <c r="AG226" s="34">
        <f t="shared" si="326"/>
        <v>5600.4000000000015</v>
      </c>
      <c r="AH226" s="34">
        <f t="shared" si="327"/>
        <v>2800.2000000000007</v>
      </c>
      <c r="AI226" s="34">
        <f t="shared" si="328"/>
        <v>1400.1000000000004</v>
      </c>
      <c r="AJ226" s="34">
        <f t="shared" si="329"/>
        <v>700.05000000000018</v>
      </c>
      <c r="AK226" s="34">
        <f t="shared" si="340"/>
        <v>0</v>
      </c>
      <c r="AL226" s="34">
        <f t="shared" si="341"/>
        <v>0</v>
      </c>
      <c r="AM226" s="34">
        <f t="shared" si="342"/>
        <v>0</v>
      </c>
      <c r="AN226" s="34">
        <f t="shared" si="343"/>
        <v>0</v>
      </c>
    </row>
    <row r="227" spans="1:40" ht="13.25" customHeight="1" x14ac:dyDescent="0.45">
      <c r="A227" s="12" t="str">
        <f t="shared" si="388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2" t="s">
        <v>210</v>
      </c>
      <c r="G227" s="22" t="s">
        <v>185</v>
      </c>
      <c r="H227" s="7" t="s">
        <v>104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389"/>
        <v>1000</v>
      </c>
      <c r="S227" s="7">
        <v>0</v>
      </c>
      <c r="T227" s="18">
        <f t="shared" si="390"/>
        <v>200</v>
      </c>
      <c r="U227" s="18">
        <f t="shared" si="391"/>
        <v>466.66666666666998</v>
      </c>
      <c r="V227" s="16">
        <f t="shared" si="392"/>
        <v>18668</v>
      </c>
      <c r="W227" s="16">
        <f t="shared" si="393"/>
        <v>9334</v>
      </c>
      <c r="X227" s="16">
        <v>4667</v>
      </c>
      <c r="Y227" s="16">
        <f t="shared" si="394"/>
        <v>2333.5</v>
      </c>
      <c r="Z227" s="16">
        <f t="shared" si="395"/>
        <v>49.99250037498124</v>
      </c>
      <c r="AA227" s="15">
        <f t="shared" si="361"/>
        <v>13067.599999999999</v>
      </c>
      <c r="AB227" s="15">
        <f t="shared" si="372"/>
        <v>6533.7999999999993</v>
      </c>
      <c r="AC227" s="15">
        <f t="shared" si="362"/>
        <v>3266.8999999999996</v>
      </c>
      <c r="AD227" s="15">
        <f t="shared" si="373"/>
        <v>1633.4499999999998</v>
      </c>
      <c r="AE227" s="15">
        <f t="shared" si="363"/>
        <v>89.865005980747711</v>
      </c>
      <c r="AF227" s="1">
        <v>0</v>
      </c>
      <c r="AG227" s="34">
        <f t="shared" si="326"/>
        <v>5600.4000000000015</v>
      </c>
      <c r="AH227" s="34">
        <f t="shared" si="327"/>
        <v>2800.2000000000007</v>
      </c>
      <c r="AI227" s="34">
        <f t="shared" si="328"/>
        <v>1400.1000000000004</v>
      </c>
      <c r="AJ227" s="34">
        <f t="shared" si="329"/>
        <v>700.05000000000018</v>
      </c>
      <c r="AK227" s="34">
        <f t="shared" si="340"/>
        <v>0</v>
      </c>
      <c r="AL227" s="34">
        <f t="shared" si="341"/>
        <v>0</v>
      </c>
      <c r="AM227" s="34">
        <f t="shared" si="342"/>
        <v>0</v>
      </c>
      <c r="AN227" s="34">
        <f t="shared" si="343"/>
        <v>0</v>
      </c>
    </row>
    <row r="228" spans="1:40" ht="13.25" customHeight="1" x14ac:dyDescent="0.45">
      <c r="A228" s="12" t="str">
        <f t="shared" si="388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2" t="s">
        <v>276</v>
      </c>
      <c r="G228" s="22" t="s">
        <v>185</v>
      </c>
      <c r="H228" s="7" t="s">
        <v>104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389"/>
        <v>1000</v>
      </c>
      <c r="S228" s="7">
        <v>0</v>
      </c>
      <c r="T228" s="18">
        <f t="shared" si="390"/>
        <v>200</v>
      </c>
      <c r="U228" s="18">
        <f t="shared" si="391"/>
        <v>466.66666666666998</v>
      </c>
      <c r="V228" s="16">
        <f t="shared" si="392"/>
        <v>18668</v>
      </c>
      <c r="W228" s="16">
        <f t="shared" si="393"/>
        <v>9334</v>
      </c>
      <c r="X228" s="16">
        <v>4667</v>
      </c>
      <c r="Y228" s="16">
        <f t="shared" si="394"/>
        <v>2333.5</v>
      </c>
      <c r="Z228" s="16">
        <f t="shared" si="395"/>
        <v>49.99250037498124</v>
      </c>
      <c r="AA228" s="15">
        <f t="shared" si="361"/>
        <v>13067.599999999999</v>
      </c>
      <c r="AB228" s="15">
        <f t="shared" si="372"/>
        <v>6533.7999999999993</v>
      </c>
      <c r="AC228" s="15">
        <f t="shared" si="362"/>
        <v>3266.8999999999996</v>
      </c>
      <c r="AD228" s="15">
        <f t="shared" si="373"/>
        <v>1633.4499999999998</v>
      </c>
      <c r="AE228" s="15">
        <f t="shared" si="363"/>
        <v>89.865005980747711</v>
      </c>
      <c r="AF228" s="1">
        <v>0</v>
      </c>
      <c r="AG228" s="34">
        <f t="shared" si="326"/>
        <v>5600.4000000000015</v>
      </c>
      <c r="AH228" s="34">
        <f t="shared" si="327"/>
        <v>2800.2000000000007</v>
      </c>
      <c r="AI228" s="34">
        <f t="shared" si="328"/>
        <v>1400.1000000000004</v>
      </c>
      <c r="AJ228" s="34">
        <f t="shared" si="329"/>
        <v>700.05000000000018</v>
      </c>
      <c r="AK228" s="34">
        <f t="shared" si="340"/>
        <v>0</v>
      </c>
      <c r="AL228" s="34">
        <f t="shared" si="341"/>
        <v>0</v>
      </c>
      <c r="AM228" s="34">
        <f t="shared" si="342"/>
        <v>0</v>
      </c>
      <c r="AN228" s="34">
        <f t="shared" si="343"/>
        <v>0</v>
      </c>
    </row>
    <row r="229" spans="1:40" ht="13.25" customHeight="1" x14ac:dyDescent="0.45">
      <c r="A229" s="12" t="str">
        <f t="shared" si="388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2" t="s">
        <v>276</v>
      </c>
      <c r="G229" s="22" t="s">
        <v>185</v>
      </c>
      <c r="H229" s="7" t="s">
        <v>104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389"/>
        <v>1000</v>
      </c>
      <c r="S229" s="7">
        <v>0</v>
      </c>
      <c r="T229" s="18">
        <f t="shared" si="390"/>
        <v>200</v>
      </c>
      <c r="U229" s="18">
        <f t="shared" si="391"/>
        <v>466.66666666666998</v>
      </c>
      <c r="V229" s="16">
        <f t="shared" si="392"/>
        <v>18668</v>
      </c>
      <c r="W229" s="16">
        <f t="shared" si="393"/>
        <v>9334</v>
      </c>
      <c r="X229" s="16">
        <v>4667</v>
      </c>
      <c r="Y229" s="16">
        <f t="shared" si="394"/>
        <v>2333.5</v>
      </c>
      <c r="Z229" s="16">
        <f t="shared" si="395"/>
        <v>49.99250037498124</v>
      </c>
      <c r="AA229" s="15">
        <f t="shared" si="361"/>
        <v>13067.599999999999</v>
      </c>
      <c r="AB229" s="15">
        <f t="shared" si="372"/>
        <v>6533.7999999999993</v>
      </c>
      <c r="AC229" s="15">
        <f t="shared" si="362"/>
        <v>3266.8999999999996</v>
      </c>
      <c r="AD229" s="15">
        <f t="shared" si="373"/>
        <v>1633.4499999999998</v>
      </c>
      <c r="AE229" s="15">
        <f t="shared" si="363"/>
        <v>89.865005980747711</v>
      </c>
      <c r="AF229" s="1">
        <v>0</v>
      </c>
      <c r="AG229" s="34">
        <f t="shared" si="326"/>
        <v>5600.4000000000015</v>
      </c>
      <c r="AH229" s="34">
        <f t="shared" si="327"/>
        <v>2800.2000000000007</v>
      </c>
      <c r="AI229" s="34">
        <f t="shared" si="328"/>
        <v>1400.1000000000004</v>
      </c>
      <c r="AJ229" s="34">
        <f t="shared" si="329"/>
        <v>700.05000000000018</v>
      </c>
      <c r="AK229" s="34">
        <f t="shared" si="340"/>
        <v>0</v>
      </c>
      <c r="AL229" s="34">
        <f t="shared" si="341"/>
        <v>0</v>
      </c>
      <c r="AM229" s="34">
        <f t="shared" si="342"/>
        <v>0</v>
      </c>
      <c r="AN229" s="34">
        <f t="shared" si="343"/>
        <v>0</v>
      </c>
    </row>
    <row r="230" spans="1:40" ht="13.25" customHeight="1" x14ac:dyDescent="0.45">
      <c r="A230" s="12" t="str">
        <f t="shared" si="388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3" t="s">
        <v>181</v>
      </c>
      <c r="G230" s="33" t="s">
        <v>285</v>
      </c>
      <c r="H230" s="7" t="s">
        <v>104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389"/>
        <v>1000</v>
      </c>
      <c r="S230" s="7">
        <v>0</v>
      </c>
      <c r="T230" s="18">
        <f t="shared" si="390"/>
        <v>200</v>
      </c>
      <c r="U230" s="18">
        <f t="shared" si="391"/>
        <v>466.66666666666998</v>
      </c>
      <c r="V230" s="16">
        <f t="shared" si="392"/>
        <v>18668</v>
      </c>
      <c r="W230" s="16">
        <f t="shared" si="393"/>
        <v>9334</v>
      </c>
      <c r="X230" s="16">
        <v>4667</v>
      </c>
      <c r="Y230" s="16">
        <f t="shared" si="394"/>
        <v>2333.5</v>
      </c>
      <c r="Z230" s="16">
        <f t="shared" si="395"/>
        <v>49.99250037498124</v>
      </c>
      <c r="AA230" s="15">
        <f t="shared" si="361"/>
        <v>13067.599999999999</v>
      </c>
      <c r="AB230" s="15">
        <f t="shared" si="372"/>
        <v>6533.7999999999993</v>
      </c>
      <c r="AC230" s="15">
        <f t="shared" si="362"/>
        <v>3266.8999999999996</v>
      </c>
      <c r="AD230" s="15">
        <f t="shared" si="373"/>
        <v>1633.4499999999998</v>
      </c>
      <c r="AE230" s="15">
        <f t="shared" si="363"/>
        <v>89.865005980747711</v>
      </c>
      <c r="AF230" s="1">
        <v>0</v>
      </c>
      <c r="AG230" s="34">
        <f t="shared" si="326"/>
        <v>5600.4000000000015</v>
      </c>
      <c r="AH230" s="34">
        <f t="shared" si="327"/>
        <v>2800.2000000000007</v>
      </c>
      <c r="AI230" s="34">
        <f t="shared" si="328"/>
        <v>1400.1000000000004</v>
      </c>
      <c r="AJ230" s="34">
        <f t="shared" si="329"/>
        <v>700.05000000000018</v>
      </c>
      <c r="AK230" s="34">
        <f t="shared" si="340"/>
        <v>0</v>
      </c>
      <c r="AL230" s="34">
        <f t="shared" si="341"/>
        <v>0</v>
      </c>
      <c r="AM230" s="34">
        <f t="shared" si="342"/>
        <v>0</v>
      </c>
      <c r="AN230" s="34">
        <f t="shared" si="343"/>
        <v>0</v>
      </c>
    </row>
    <row r="231" spans="1:40" ht="13.25" customHeight="1" x14ac:dyDescent="0.45">
      <c r="A231" s="12" t="str">
        <f t="shared" si="388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3" t="s">
        <v>204</v>
      </c>
      <c r="G231" s="33" t="s">
        <v>285</v>
      </c>
      <c r="H231" s="7" t="s">
        <v>104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389"/>
        <v>1000</v>
      </c>
      <c r="S231" s="7">
        <v>0</v>
      </c>
      <c r="T231" s="18">
        <f t="shared" si="390"/>
        <v>200</v>
      </c>
      <c r="U231" s="18">
        <f t="shared" si="391"/>
        <v>466.66666666666998</v>
      </c>
      <c r="V231" s="16">
        <f t="shared" si="392"/>
        <v>18668</v>
      </c>
      <c r="W231" s="16">
        <f t="shared" si="393"/>
        <v>9334</v>
      </c>
      <c r="X231" s="16">
        <v>4667</v>
      </c>
      <c r="Y231" s="16">
        <f t="shared" si="394"/>
        <v>2333.5</v>
      </c>
      <c r="Z231" s="16">
        <f t="shared" si="395"/>
        <v>49.99250037498124</v>
      </c>
      <c r="AA231" s="15">
        <f t="shared" si="361"/>
        <v>13067.599999999999</v>
      </c>
      <c r="AB231" s="15">
        <f t="shared" si="372"/>
        <v>6533.7999999999993</v>
      </c>
      <c r="AC231" s="15">
        <f t="shared" si="362"/>
        <v>3266.8999999999996</v>
      </c>
      <c r="AD231" s="15">
        <f t="shared" si="373"/>
        <v>1633.4499999999998</v>
      </c>
      <c r="AE231" s="15">
        <f t="shared" si="363"/>
        <v>89.865005980747711</v>
      </c>
      <c r="AF231" s="1">
        <v>0</v>
      </c>
      <c r="AG231" s="34">
        <f t="shared" si="326"/>
        <v>5600.4000000000015</v>
      </c>
      <c r="AH231" s="34">
        <f t="shared" si="327"/>
        <v>2800.2000000000007</v>
      </c>
      <c r="AI231" s="34">
        <f t="shared" si="328"/>
        <v>1400.1000000000004</v>
      </c>
      <c r="AJ231" s="34">
        <f t="shared" si="329"/>
        <v>700.05000000000018</v>
      </c>
      <c r="AK231" s="34">
        <f t="shared" si="340"/>
        <v>0</v>
      </c>
      <c r="AL231" s="34">
        <f t="shared" si="341"/>
        <v>0</v>
      </c>
      <c r="AM231" s="34">
        <f t="shared" si="342"/>
        <v>0</v>
      </c>
      <c r="AN231" s="34">
        <f t="shared" si="343"/>
        <v>0</v>
      </c>
    </row>
    <row r="232" spans="1:40" ht="13.25" customHeight="1" x14ac:dyDescent="0.45">
      <c r="A232" s="12" t="str">
        <f t="shared" si="388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3" t="s">
        <v>204</v>
      </c>
      <c r="G232" s="33" t="s">
        <v>285</v>
      </c>
      <c r="H232" s="7" t="s">
        <v>104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389"/>
        <v>1000</v>
      </c>
      <c r="S232" s="7">
        <v>0</v>
      </c>
      <c r="T232" s="18">
        <f t="shared" si="390"/>
        <v>200</v>
      </c>
      <c r="U232" s="18">
        <f t="shared" si="391"/>
        <v>466.66666666666998</v>
      </c>
      <c r="V232" s="16">
        <f t="shared" si="392"/>
        <v>18668</v>
      </c>
      <c r="W232" s="16">
        <f t="shared" si="393"/>
        <v>9334</v>
      </c>
      <c r="X232" s="16">
        <v>4667</v>
      </c>
      <c r="Y232" s="16">
        <f t="shared" si="394"/>
        <v>2333.5</v>
      </c>
      <c r="Z232" s="16">
        <f t="shared" si="395"/>
        <v>49.99250037498124</v>
      </c>
      <c r="AA232" s="15">
        <f t="shared" si="361"/>
        <v>13067.599999999999</v>
      </c>
      <c r="AB232" s="15">
        <f t="shared" si="372"/>
        <v>6533.7999999999993</v>
      </c>
      <c r="AC232" s="15">
        <f t="shared" si="362"/>
        <v>3266.8999999999996</v>
      </c>
      <c r="AD232" s="15">
        <f t="shared" si="373"/>
        <v>1633.4499999999998</v>
      </c>
      <c r="AE232" s="15">
        <f t="shared" si="363"/>
        <v>89.865005980747711</v>
      </c>
      <c r="AF232" s="1">
        <v>0</v>
      </c>
      <c r="AG232" s="34">
        <f t="shared" si="326"/>
        <v>5600.4000000000015</v>
      </c>
      <c r="AH232" s="34">
        <f t="shared" si="327"/>
        <v>2800.2000000000007</v>
      </c>
      <c r="AI232" s="34">
        <f t="shared" si="328"/>
        <v>1400.1000000000004</v>
      </c>
      <c r="AJ232" s="34">
        <f t="shared" si="329"/>
        <v>700.05000000000018</v>
      </c>
      <c r="AK232" s="34">
        <f t="shared" si="340"/>
        <v>0</v>
      </c>
      <c r="AL232" s="34">
        <f t="shared" si="341"/>
        <v>0</v>
      </c>
      <c r="AM232" s="34">
        <f t="shared" si="342"/>
        <v>0</v>
      </c>
      <c r="AN232" s="34">
        <f t="shared" si="343"/>
        <v>0</v>
      </c>
    </row>
    <row r="233" spans="1:40" ht="13.25" customHeight="1" x14ac:dyDescent="0.45">
      <c r="A233" s="12" t="str">
        <f t="shared" si="388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3" t="s">
        <v>277</v>
      </c>
      <c r="G233" s="33" t="s">
        <v>285</v>
      </c>
      <c r="H233" s="7" t="s">
        <v>104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389"/>
        <v>1000</v>
      </c>
      <c r="S233" s="7">
        <v>0</v>
      </c>
      <c r="T233" s="18">
        <f t="shared" si="390"/>
        <v>200</v>
      </c>
      <c r="U233" s="18">
        <f t="shared" si="391"/>
        <v>466.66666666666998</v>
      </c>
      <c r="V233" s="16">
        <f t="shared" si="392"/>
        <v>18668</v>
      </c>
      <c r="W233" s="16">
        <f t="shared" si="393"/>
        <v>9334</v>
      </c>
      <c r="X233" s="16">
        <v>4667</v>
      </c>
      <c r="Y233" s="16">
        <f t="shared" si="394"/>
        <v>2333.5</v>
      </c>
      <c r="Z233" s="16">
        <f t="shared" si="395"/>
        <v>49.99250037498124</v>
      </c>
      <c r="AA233" s="15">
        <f t="shared" si="361"/>
        <v>13067.599999999999</v>
      </c>
      <c r="AB233" s="15">
        <f t="shared" si="372"/>
        <v>6533.7999999999993</v>
      </c>
      <c r="AC233" s="15">
        <f t="shared" si="362"/>
        <v>3266.8999999999996</v>
      </c>
      <c r="AD233" s="15">
        <f t="shared" si="373"/>
        <v>1633.4499999999998</v>
      </c>
      <c r="AE233" s="15">
        <f t="shared" si="363"/>
        <v>89.865005980747711</v>
      </c>
      <c r="AF233" s="1">
        <v>0</v>
      </c>
      <c r="AG233" s="34">
        <f t="shared" si="326"/>
        <v>5600.4000000000015</v>
      </c>
      <c r="AH233" s="34">
        <f t="shared" si="327"/>
        <v>2800.2000000000007</v>
      </c>
      <c r="AI233" s="34">
        <f t="shared" si="328"/>
        <v>1400.1000000000004</v>
      </c>
      <c r="AJ233" s="34">
        <f t="shared" si="329"/>
        <v>700.05000000000018</v>
      </c>
      <c r="AK233" s="34">
        <f t="shared" si="340"/>
        <v>0</v>
      </c>
      <c r="AL233" s="34">
        <f t="shared" si="341"/>
        <v>0</v>
      </c>
      <c r="AM233" s="34">
        <f t="shared" si="342"/>
        <v>0</v>
      </c>
      <c r="AN233" s="34">
        <f t="shared" si="343"/>
        <v>0</v>
      </c>
    </row>
    <row r="234" spans="1:40" ht="13.25" customHeight="1" x14ac:dyDescent="0.45">
      <c r="A234" s="12" t="str">
        <f t="shared" si="388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3" t="s">
        <v>277</v>
      </c>
      <c r="G234" s="33" t="s">
        <v>285</v>
      </c>
      <c r="H234" s="7" t="s">
        <v>104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389"/>
        <v>1000</v>
      </c>
      <c r="S234" s="7">
        <v>0</v>
      </c>
      <c r="T234" s="18">
        <f t="shared" si="390"/>
        <v>200</v>
      </c>
      <c r="U234" s="18">
        <f t="shared" si="391"/>
        <v>466.66666666666998</v>
      </c>
      <c r="V234" s="16">
        <f t="shared" si="392"/>
        <v>18668</v>
      </c>
      <c r="W234" s="16">
        <f t="shared" si="393"/>
        <v>9334</v>
      </c>
      <c r="X234" s="16">
        <v>4667</v>
      </c>
      <c r="Y234" s="16">
        <f t="shared" si="394"/>
        <v>2333.5</v>
      </c>
      <c r="Z234" s="16">
        <f t="shared" si="395"/>
        <v>49.99250037498124</v>
      </c>
      <c r="AA234" s="15">
        <f t="shared" si="361"/>
        <v>13067.599999999999</v>
      </c>
      <c r="AB234" s="15">
        <f t="shared" si="372"/>
        <v>6533.7999999999993</v>
      </c>
      <c r="AC234" s="15">
        <f t="shared" si="362"/>
        <v>3266.8999999999996</v>
      </c>
      <c r="AD234" s="15">
        <f t="shared" si="373"/>
        <v>1633.4499999999998</v>
      </c>
      <c r="AE234" s="15">
        <f t="shared" si="363"/>
        <v>89.865005980747711</v>
      </c>
      <c r="AF234" s="1">
        <v>0</v>
      </c>
      <c r="AG234" s="34">
        <f t="shared" si="326"/>
        <v>5600.4000000000015</v>
      </c>
      <c r="AH234" s="34">
        <f t="shared" si="327"/>
        <v>2800.2000000000007</v>
      </c>
      <c r="AI234" s="34">
        <f t="shared" si="328"/>
        <v>1400.1000000000004</v>
      </c>
      <c r="AJ234" s="34">
        <f t="shared" si="329"/>
        <v>700.05000000000018</v>
      </c>
      <c r="AK234" s="34">
        <f t="shared" si="340"/>
        <v>0</v>
      </c>
      <c r="AL234" s="34">
        <f t="shared" si="341"/>
        <v>0</v>
      </c>
      <c r="AM234" s="34">
        <f t="shared" si="342"/>
        <v>0</v>
      </c>
      <c r="AN234" s="34">
        <f t="shared" si="343"/>
        <v>0</v>
      </c>
    </row>
    <row r="235" spans="1:40" ht="13.25" customHeight="1" x14ac:dyDescent="0.45">
      <c r="A235" s="12" t="str">
        <f t="shared" si="388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3" t="s">
        <v>181</v>
      </c>
      <c r="G235" s="33" t="s">
        <v>285</v>
      </c>
      <c r="H235" s="7" t="s">
        <v>104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389"/>
        <v>1000</v>
      </c>
      <c r="S235" s="7">
        <v>0</v>
      </c>
      <c r="T235" s="18">
        <f t="shared" si="390"/>
        <v>200</v>
      </c>
      <c r="U235" s="18">
        <f t="shared" si="391"/>
        <v>466.66666666666998</v>
      </c>
      <c r="V235" s="16">
        <f t="shared" si="392"/>
        <v>18668</v>
      </c>
      <c r="W235" s="16">
        <f t="shared" si="393"/>
        <v>9334</v>
      </c>
      <c r="X235" s="16">
        <v>4667</v>
      </c>
      <c r="Y235" s="16">
        <f t="shared" si="394"/>
        <v>2333.5</v>
      </c>
      <c r="Z235" s="16">
        <f t="shared" si="395"/>
        <v>49.99250037498124</v>
      </c>
      <c r="AA235" s="15">
        <f t="shared" si="361"/>
        <v>13067.599999999999</v>
      </c>
      <c r="AB235" s="15">
        <f t="shared" si="372"/>
        <v>6533.7999999999993</v>
      </c>
      <c r="AC235" s="15">
        <f t="shared" si="362"/>
        <v>3266.8999999999996</v>
      </c>
      <c r="AD235" s="15">
        <f t="shared" si="373"/>
        <v>1633.4499999999998</v>
      </c>
      <c r="AE235" s="15">
        <f t="shared" si="363"/>
        <v>89.865005980747711</v>
      </c>
      <c r="AF235" s="1">
        <v>0</v>
      </c>
      <c r="AG235" s="34">
        <f t="shared" si="326"/>
        <v>5600.4000000000015</v>
      </c>
      <c r="AH235" s="34">
        <f t="shared" si="327"/>
        <v>2800.2000000000007</v>
      </c>
      <c r="AI235" s="34">
        <f t="shared" si="328"/>
        <v>1400.1000000000004</v>
      </c>
      <c r="AJ235" s="34">
        <f t="shared" si="329"/>
        <v>700.05000000000018</v>
      </c>
      <c r="AK235" s="34">
        <f t="shared" si="340"/>
        <v>0</v>
      </c>
      <c r="AL235" s="34">
        <f t="shared" si="341"/>
        <v>0</v>
      </c>
      <c r="AM235" s="34">
        <f t="shared" si="342"/>
        <v>0</v>
      </c>
      <c r="AN235" s="34">
        <f t="shared" si="343"/>
        <v>0</v>
      </c>
    </row>
    <row r="236" spans="1:40" ht="13.25" customHeight="1" x14ac:dyDescent="0.45">
      <c r="A236" s="12" t="str">
        <f t="shared" si="388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3" t="s">
        <v>204</v>
      </c>
      <c r="G236" s="33" t="s">
        <v>285</v>
      </c>
      <c r="H236" s="7" t="s">
        <v>104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ref="R236:R365" si="396">O236*50%</f>
        <v>1000</v>
      </c>
      <c r="S236" s="7">
        <v>0</v>
      </c>
      <c r="T236" s="18">
        <f t="shared" ref="T236:T365" si="397">R236*20%</f>
        <v>200</v>
      </c>
      <c r="U236" s="18">
        <f t="shared" ref="U236:U365" si="398">R236*46.666666666667%</f>
        <v>466.66666666666998</v>
      </c>
      <c r="V236" s="16">
        <f t="shared" ref="V236:V365" si="399">X236*4</f>
        <v>18668</v>
      </c>
      <c r="W236" s="16">
        <f t="shared" ref="W236:W365" si="400">X236*2</f>
        <v>9334</v>
      </c>
      <c r="X236" s="16">
        <v>4667</v>
      </c>
      <c r="Y236" s="16">
        <f t="shared" ref="Y236:Y365" si="401">X236/2</f>
        <v>2333.5</v>
      </c>
      <c r="Z236" s="16">
        <f t="shared" ref="Z236:Z365" si="402">(R236-(T236+X236/10))/(T236+X236/10)%</f>
        <v>49.99250037498124</v>
      </c>
      <c r="AA236" s="15">
        <f t="shared" si="361"/>
        <v>13067.599999999999</v>
      </c>
      <c r="AB236" s="15">
        <f t="shared" si="372"/>
        <v>6533.7999999999993</v>
      </c>
      <c r="AC236" s="15">
        <f t="shared" si="362"/>
        <v>3266.8999999999996</v>
      </c>
      <c r="AD236" s="15">
        <f t="shared" si="373"/>
        <v>1633.4499999999998</v>
      </c>
      <c r="AE236" s="15">
        <f t="shared" si="363"/>
        <v>89.865005980747711</v>
      </c>
      <c r="AF236" s="1">
        <v>0</v>
      </c>
      <c r="AG236" s="34">
        <f t="shared" si="326"/>
        <v>5600.4000000000015</v>
      </c>
      <c r="AH236" s="34">
        <f t="shared" si="327"/>
        <v>2800.2000000000007</v>
      </c>
      <c r="AI236" s="34">
        <f t="shared" si="328"/>
        <v>1400.1000000000004</v>
      </c>
      <c r="AJ236" s="34">
        <f t="shared" si="329"/>
        <v>700.05000000000018</v>
      </c>
      <c r="AK236" s="34">
        <f t="shared" si="340"/>
        <v>0</v>
      </c>
      <c r="AL236" s="34">
        <f t="shared" si="341"/>
        <v>0</v>
      </c>
      <c r="AM236" s="34">
        <f t="shared" si="342"/>
        <v>0</v>
      </c>
      <c r="AN236" s="34">
        <f t="shared" si="343"/>
        <v>0</v>
      </c>
    </row>
    <row r="237" spans="1:40" ht="13.25" customHeight="1" x14ac:dyDescent="0.45">
      <c r="A237" s="12" t="str">
        <f t="shared" si="388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3" t="s">
        <v>204</v>
      </c>
      <c r="G237" s="33" t="s">
        <v>285</v>
      </c>
      <c r="H237" s="7" t="s">
        <v>104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396"/>
        <v>1000</v>
      </c>
      <c r="S237" s="7">
        <v>0</v>
      </c>
      <c r="T237" s="18">
        <f t="shared" si="397"/>
        <v>200</v>
      </c>
      <c r="U237" s="18">
        <f t="shared" si="398"/>
        <v>466.66666666666998</v>
      </c>
      <c r="V237" s="16">
        <f t="shared" si="399"/>
        <v>18668</v>
      </c>
      <c r="W237" s="16">
        <f t="shared" si="400"/>
        <v>9334</v>
      </c>
      <c r="X237" s="16">
        <v>4667</v>
      </c>
      <c r="Y237" s="16">
        <f t="shared" si="401"/>
        <v>2333.5</v>
      </c>
      <c r="Z237" s="16">
        <f t="shared" si="402"/>
        <v>49.99250037498124</v>
      </c>
      <c r="AA237" s="15">
        <f t="shared" si="361"/>
        <v>13067.599999999999</v>
      </c>
      <c r="AB237" s="15">
        <f t="shared" si="372"/>
        <v>6533.7999999999993</v>
      </c>
      <c r="AC237" s="15">
        <f t="shared" si="362"/>
        <v>3266.8999999999996</v>
      </c>
      <c r="AD237" s="15">
        <f t="shared" si="373"/>
        <v>1633.4499999999998</v>
      </c>
      <c r="AE237" s="15">
        <f t="shared" si="363"/>
        <v>89.865005980747711</v>
      </c>
      <c r="AF237" s="1">
        <v>0</v>
      </c>
      <c r="AG237" s="34">
        <f t="shared" si="326"/>
        <v>5600.4000000000015</v>
      </c>
      <c r="AH237" s="34">
        <f t="shared" si="327"/>
        <v>2800.2000000000007</v>
      </c>
      <c r="AI237" s="34">
        <f t="shared" si="328"/>
        <v>1400.1000000000004</v>
      </c>
      <c r="AJ237" s="34">
        <f t="shared" si="329"/>
        <v>700.05000000000018</v>
      </c>
      <c r="AK237" s="34">
        <f t="shared" si="340"/>
        <v>0</v>
      </c>
      <c r="AL237" s="34">
        <f t="shared" si="341"/>
        <v>0</v>
      </c>
      <c r="AM237" s="34">
        <f t="shared" si="342"/>
        <v>0</v>
      </c>
      <c r="AN237" s="34">
        <f t="shared" si="343"/>
        <v>0</v>
      </c>
    </row>
    <row r="238" spans="1:40" ht="13.25" customHeight="1" x14ac:dyDescent="0.45">
      <c r="A238" s="12" t="str">
        <f t="shared" si="388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2" t="s">
        <v>210</v>
      </c>
      <c r="G238" s="22" t="s">
        <v>185</v>
      </c>
      <c r="H238" s="7" t="s">
        <v>104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si="396"/>
        <v>1000</v>
      </c>
      <c r="S238" s="7">
        <v>0</v>
      </c>
      <c r="T238" s="18">
        <f t="shared" si="397"/>
        <v>200</v>
      </c>
      <c r="U238" s="18">
        <f t="shared" si="398"/>
        <v>466.66666666666998</v>
      </c>
      <c r="V238" s="16">
        <f t="shared" si="399"/>
        <v>18668</v>
      </c>
      <c r="W238" s="16">
        <f t="shared" si="400"/>
        <v>9334</v>
      </c>
      <c r="X238" s="16">
        <v>4667</v>
      </c>
      <c r="Y238" s="16">
        <f t="shared" si="401"/>
        <v>2333.5</v>
      </c>
      <c r="Z238" s="16">
        <f t="shared" si="402"/>
        <v>49.99250037498124</v>
      </c>
      <c r="AA238" s="15">
        <f t="shared" si="361"/>
        <v>13067.599999999999</v>
      </c>
      <c r="AB238" s="15">
        <f t="shared" si="372"/>
        <v>6533.7999999999993</v>
      </c>
      <c r="AC238" s="15">
        <f t="shared" si="362"/>
        <v>3266.8999999999996</v>
      </c>
      <c r="AD238" s="15">
        <f t="shared" si="373"/>
        <v>1633.4499999999998</v>
      </c>
      <c r="AE238" s="15">
        <f t="shared" si="363"/>
        <v>89.865005980747711</v>
      </c>
      <c r="AF238" s="1">
        <v>0</v>
      </c>
      <c r="AG238" s="34">
        <f t="shared" si="326"/>
        <v>5600.4000000000015</v>
      </c>
      <c r="AH238" s="34">
        <f t="shared" si="327"/>
        <v>2800.2000000000007</v>
      </c>
      <c r="AI238" s="34">
        <f t="shared" si="328"/>
        <v>1400.1000000000004</v>
      </c>
      <c r="AJ238" s="34">
        <f t="shared" si="329"/>
        <v>700.05000000000018</v>
      </c>
      <c r="AK238" s="34">
        <f t="shared" si="340"/>
        <v>0</v>
      </c>
      <c r="AL238" s="34">
        <f t="shared" si="341"/>
        <v>0</v>
      </c>
      <c r="AM238" s="34">
        <f t="shared" si="342"/>
        <v>0</v>
      </c>
      <c r="AN238" s="34">
        <f t="shared" si="343"/>
        <v>0</v>
      </c>
    </row>
    <row r="239" spans="1:40" ht="13.25" customHeight="1" x14ac:dyDescent="0.45">
      <c r="A239" s="12" t="str">
        <f t="shared" si="388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2" t="s">
        <v>210</v>
      </c>
      <c r="G239" s="22" t="s">
        <v>185</v>
      </c>
      <c r="H239" s="7" t="s">
        <v>104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396"/>
        <v>1000</v>
      </c>
      <c r="S239" s="7">
        <v>0</v>
      </c>
      <c r="T239" s="18">
        <f t="shared" si="397"/>
        <v>200</v>
      </c>
      <c r="U239" s="18">
        <f t="shared" si="398"/>
        <v>466.66666666666998</v>
      </c>
      <c r="V239" s="16">
        <f t="shared" si="399"/>
        <v>18668</v>
      </c>
      <c r="W239" s="16">
        <f t="shared" si="400"/>
        <v>9334</v>
      </c>
      <c r="X239" s="16">
        <v>4667</v>
      </c>
      <c r="Y239" s="16">
        <f t="shared" si="401"/>
        <v>2333.5</v>
      </c>
      <c r="Z239" s="16">
        <f t="shared" si="402"/>
        <v>49.99250037498124</v>
      </c>
      <c r="AA239" s="15">
        <f t="shared" si="361"/>
        <v>13067.599999999999</v>
      </c>
      <c r="AB239" s="15">
        <f t="shared" si="372"/>
        <v>6533.7999999999993</v>
      </c>
      <c r="AC239" s="15">
        <f t="shared" si="362"/>
        <v>3266.8999999999996</v>
      </c>
      <c r="AD239" s="15">
        <f t="shared" si="373"/>
        <v>1633.4499999999998</v>
      </c>
      <c r="AE239" s="15">
        <f t="shared" si="363"/>
        <v>89.865005980747711</v>
      </c>
      <c r="AF239" s="1">
        <v>0</v>
      </c>
      <c r="AG239" s="34">
        <f t="shared" si="326"/>
        <v>5600.4000000000015</v>
      </c>
      <c r="AH239" s="34">
        <f t="shared" si="327"/>
        <v>2800.2000000000007</v>
      </c>
      <c r="AI239" s="34">
        <f t="shared" si="328"/>
        <v>1400.1000000000004</v>
      </c>
      <c r="AJ239" s="34">
        <f t="shared" si="329"/>
        <v>700.05000000000018</v>
      </c>
      <c r="AK239" s="34">
        <f t="shared" si="340"/>
        <v>0</v>
      </c>
      <c r="AL239" s="34">
        <f t="shared" si="341"/>
        <v>0</v>
      </c>
      <c r="AM239" s="34">
        <f t="shared" si="342"/>
        <v>0</v>
      </c>
      <c r="AN239" s="34">
        <f t="shared" si="343"/>
        <v>0</v>
      </c>
    </row>
    <row r="240" spans="1:40" ht="13.25" customHeight="1" x14ac:dyDescent="0.45">
      <c r="A240" s="12" t="str">
        <f t="shared" si="388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2" t="s">
        <v>210</v>
      </c>
      <c r="G240" s="22" t="s">
        <v>185</v>
      </c>
      <c r="H240" s="7" t="s">
        <v>104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396"/>
        <v>1000</v>
      </c>
      <c r="S240" s="7">
        <v>0</v>
      </c>
      <c r="T240" s="18">
        <f t="shared" si="397"/>
        <v>200</v>
      </c>
      <c r="U240" s="18">
        <f t="shared" si="398"/>
        <v>466.66666666666998</v>
      </c>
      <c r="V240" s="16">
        <f t="shared" si="399"/>
        <v>18668</v>
      </c>
      <c r="W240" s="16">
        <f t="shared" si="400"/>
        <v>9334</v>
      </c>
      <c r="X240" s="16">
        <v>4667</v>
      </c>
      <c r="Y240" s="16">
        <f t="shared" si="401"/>
        <v>2333.5</v>
      </c>
      <c r="Z240" s="16">
        <f t="shared" si="402"/>
        <v>49.99250037498124</v>
      </c>
      <c r="AA240" s="15">
        <f t="shared" si="361"/>
        <v>13067.599999999999</v>
      </c>
      <c r="AB240" s="15">
        <f t="shared" si="372"/>
        <v>6533.7999999999993</v>
      </c>
      <c r="AC240" s="15">
        <f t="shared" si="362"/>
        <v>3266.8999999999996</v>
      </c>
      <c r="AD240" s="15">
        <f t="shared" si="373"/>
        <v>1633.4499999999998</v>
      </c>
      <c r="AE240" s="15">
        <f t="shared" si="363"/>
        <v>89.865005980747711</v>
      </c>
      <c r="AF240" s="1">
        <v>0</v>
      </c>
      <c r="AG240" s="34">
        <f t="shared" si="326"/>
        <v>5600.4000000000015</v>
      </c>
      <c r="AH240" s="34">
        <f t="shared" si="327"/>
        <v>2800.2000000000007</v>
      </c>
      <c r="AI240" s="34">
        <f t="shared" si="328"/>
        <v>1400.1000000000004</v>
      </c>
      <c r="AJ240" s="34">
        <f t="shared" si="329"/>
        <v>700.05000000000018</v>
      </c>
      <c r="AK240" s="34">
        <f t="shared" si="340"/>
        <v>0</v>
      </c>
      <c r="AL240" s="34">
        <f t="shared" si="341"/>
        <v>0</v>
      </c>
      <c r="AM240" s="34">
        <f t="shared" si="342"/>
        <v>0</v>
      </c>
      <c r="AN240" s="34">
        <f t="shared" si="343"/>
        <v>0</v>
      </c>
    </row>
    <row r="241" spans="1:40" ht="13.25" customHeight="1" x14ac:dyDescent="0.45">
      <c r="A241" s="12" t="str">
        <f t="shared" si="388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3" t="s">
        <v>277</v>
      </c>
      <c r="G241" s="33" t="s">
        <v>285</v>
      </c>
      <c r="H241" s="7" t="s">
        <v>104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396"/>
        <v>1000</v>
      </c>
      <c r="S241" s="7">
        <v>0</v>
      </c>
      <c r="T241" s="18">
        <f t="shared" si="397"/>
        <v>200</v>
      </c>
      <c r="U241" s="18">
        <f t="shared" si="398"/>
        <v>466.66666666666998</v>
      </c>
      <c r="V241" s="16">
        <f t="shared" si="399"/>
        <v>18668</v>
      </c>
      <c r="W241" s="16">
        <f t="shared" si="400"/>
        <v>9334</v>
      </c>
      <c r="X241" s="16">
        <v>4667</v>
      </c>
      <c r="Y241" s="16">
        <f t="shared" si="401"/>
        <v>2333.5</v>
      </c>
      <c r="Z241" s="16">
        <f t="shared" si="402"/>
        <v>49.99250037498124</v>
      </c>
      <c r="AA241" s="15">
        <f t="shared" si="361"/>
        <v>13067.599999999999</v>
      </c>
      <c r="AB241" s="15">
        <f t="shared" si="372"/>
        <v>6533.7999999999993</v>
      </c>
      <c r="AC241" s="15">
        <f t="shared" si="362"/>
        <v>3266.8999999999996</v>
      </c>
      <c r="AD241" s="15">
        <f t="shared" si="373"/>
        <v>1633.4499999999998</v>
      </c>
      <c r="AE241" s="15">
        <f t="shared" si="363"/>
        <v>89.865005980747711</v>
      </c>
      <c r="AF241" s="1">
        <v>0</v>
      </c>
      <c r="AG241" s="34">
        <f t="shared" si="326"/>
        <v>5600.4000000000015</v>
      </c>
      <c r="AH241" s="34">
        <f t="shared" si="327"/>
        <v>2800.2000000000007</v>
      </c>
      <c r="AI241" s="34">
        <f t="shared" si="328"/>
        <v>1400.1000000000004</v>
      </c>
      <c r="AJ241" s="34">
        <f t="shared" si="329"/>
        <v>700.05000000000018</v>
      </c>
      <c r="AK241" s="34">
        <f t="shared" si="340"/>
        <v>0</v>
      </c>
      <c r="AL241" s="34">
        <f t="shared" si="341"/>
        <v>0</v>
      </c>
      <c r="AM241" s="34">
        <f t="shared" si="342"/>
        <v>0</v>
      </c>
      <c r="AN241" s="34">
        <f t="shared" si="343"/>
        <v>0</v>
      </c>
    </row>
    <row r="242" spans="1:40" ht="13.25" customHeight="1" x14ac:dyDescent="0.45">
      <c r="A242" s="12" t="str">
        <f t="shared" si="388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3" t="s">
        <v>180</v>
      </c>
      <c r="G242" s="33" t="s">
        <v>285</v>
      </c>
      <c r="H242" s="7" t="s">
        <v>104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396"/>
        <v>1000</v>
      </c>
      <c r="S242" s="7">
        <v>0</v>
      </c>
      <c r="T242" s="18">
        <f t="shared" si="397"/>
        <v>200</v>
      </c>
      <c r="U242" s="18">
        <f t="shared" si="398"/>
        <v>466.66666666666998</v>
      </c>
      <c r="V242" s="16">
        <f t="shared" si="399"/>
        <v>18668</v>
      </c>
      <c r="W242" s="16">
        <f t="shared" si="400"/>
        <v>9334</v>
      </c>
      <c r="X242" s="16">
        <v>4667</v>
      </c>
      <c r="Y242" s="16">
        <f t="shared" si="401"/>
        <v>2333.5</v>
      </c>
      <c r="Z242" s="16">
        <f t="shared" si="402"/>
        <v>49.99250037498124</v>
      </c>
      <c r="AA242" s="15">
        <f t="shared" si="361"/>
        <v>13067.599999999999</v>
      </c>
      <c r="AB242" s="15">
        <f t="shared" si="372"/>
        <v>6533.7999999999993</v>
      </c>
      <c r="AC242" s="15">
        <f t="shared" si="362"/>
        <v>3266.8999999999996</v>
      </c>
      <c r="AD242" s="15">
        <f t="shared" si="373"/>
        <v>1633.4499999999998</v>
      </c>
      <c r="AE242" s="15">
        <f t="shared" si="363"/>
        <v>89.865005980747711</v>
      </c>
      <c r="AF242" s="1">
        <v>0</v>
      </c>
      <c r="AG242" s="34">
        <f t="shared" si="326"/>
        <v>5600.4000000000015</v>
      </c>
      <c r="AH242" s="34">
        <f t="shared" si="327"/>
        <v>2800.2000000000007</v>
      </c>
      <c r="AI242" s="34">
        <f t="shared" si="328"/>
        <v>1400.1000000000004</v>
      </c>
      <c r="AJ242" s="34">
        <f t="shared" si="329"/>
        <v>700.05000000000018</v>
      </c>
      <c r="AK242" s="34">
        <f t="shared" si="340"/>
        <v>0</v>
      </c>
      <c r="AL242" s="34">
        <f t="shared" si="341"/>
        <v>0</v>
      </c>
      <c r="AM242" s="34">
        <f t="shared" si="342"/>
        <v>0</v>
      </c>
      <c r="AN242" s="34">
        <f t="shared" si="343"/>
        <v>0</v>
      </c>
    </row>
    <row r="243" spans="1:40" ht="13.25" customHeight="1" x14ac:dyDescent="0.45">
      <c r="A243" s="12" t="str">
        <f t="shared" si="388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3" t="s">
        <v>180</v>
      </c>
      <c r="G243" s="33" t="s">
        <v>285</v>
      </c>
      <c r="H243" s="7" t="s">
        <v>104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396"/>
        <v>1000</v>
      </c>
      <c r="S243" s="7">
        <v>0</v>
      </c>
      <c r="T243" s="18">
        <f t="shared" si="397"/>
        <v>200</v>
      </c>
      <c r="U243" s="18">
        <f t="shared" si="398"/>
        <v>466.66666666666998</v>
      </c>
      <c r="V243" s="16">
        <f t="shared" si="399"/>
        <v>18668</v>
      </c>
      <c r="W243" s="16">
        <f t="shared" si="400"/>
        <v>9334</v>
      </c>
      <c r="X243" s="16">
        <v>4667</v>
      </c>
      <c r="Y243" s="16">
        <f t="shared" si="401"/>
        <v>2333.5</v>
      </c>
      <c r="Z243" s="16">
        <f t="shared" si="402"/>
        <v>49.99250037498124</v>
      </c>
      <c r="AA243" s="15">
        <f t="shared" si="361"/>
        <v>13067.599999999999</v>
      </c>
      <c r="AB243" s="15">
        <f t="shared" si="372"/>
        <v>6533.7999999999993</v>
      </c>
      <c r="AC243" s="15">
        <f t="shared" si="362"/>
        <v>3266.8999999999996</v>
      </c>
      <c r="AD243" s="15">
        <f t="shared" si="373"/>
        <v>1633.4499999999998</v>
      </c>
      <c r="AE243" s="15">
        <f t="shared" si="363"/>
        <v>89.865005980747711</v>
      </c>
      <c r="AF243" s="1">
        <v>0</v>
      </c>
      <c r="AG243" s="34">
        <f t="shared" si="326"/>
        <v>5600.4000000000015</v>
      </c>
      <c r="AH243" s="34">
        <f t="shared" si="327"/>
        <v>2800.2000000000007</v>
      </c>
      <c r="AI243" s="34">
        <f t="shared" si="328"/>
        <v>1400.1000000000004</v>
      </c>
      <c r="AJ243" s="34">
        <f t="shared" si="329"/>
        <v>700.05000000000018</v>
      </c>
      <c r="AK243" s="34">
        <f t="shared" si="340"/>
        <v>0</v>
      </c>
      <c r="AL243" s="34">
        <f t="shared" si="341"/>
        <v>0</v>
      </c>
      <c r="AM243" s="34">
        <f t="shared" si="342"/>
        <v>0</v>
      </c>
      <c r="AN243" s="34">
        <f t="shared" si="343"/>
        <v>0</v>
      </c>
    </row>
    <row r="244" spans="1:40" ht="13.25" customHeight="1" x14ac:dyDescent="0.45">
      <c r="A244" s="12" t="str">
        <f t="shared" si="388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3" t="s">
        <v>183</v>
      </c>
      <c r="G244" s="33" t="s">
        <v>285</v>
      </c>
      <c r="H244" s="7" t="s">
        <v>104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396"/>
        <v>1000</v>
      </c>
      <c r="S244" s="7">
        <v>0</v>
      </c>
      <c r="T244" s="18">
        <f t="shared" si="397"/>
        <v>200</v>
      </c>
      <c r="U244" s="18">
        <f t="shared" si="398"/>
        <v>466.66666666666998</v>
      </c>
      <c r="V244" s="16">
        <f t="shared" si="399"/>
        <v>18668</v>
      </c>
      <c r="W244" s="16">
        <f t="shared" si="400"/>
        <v>9334</v>
      </c>
      <c r="X244" s="16">
        <v>4667</v>
      </c>
      <c r="Y244" s="16">
        <f t="shared" si="401"/>
        <v>2333.5</v>
      </c>
      <c r="Z244" s="16">
        <f t="shared" si="402"/>
        <v>49.99250037498124</v>
      </c>
      <c r="AA244" s="15">
        <f t="shared" si="361"/>
        <v>13067.599999999999</v>
      </c>
      <c r="AB244" s="15">
        <f t="shared" si="372"/>
        <v>6533.7999999999993</v>
      </c>
      <c r="AC244" s="15">
        <f t="shared" ref="AC244:AC386" si="403">X244*70%</f>
        <v>3266.8999999999996</v>
      </c>
      <c r="AD244" s="15">
        <f t="shared" si="373"/>
        <v>1633.4499999999998</v>
      </c>
      <c r="AE244" s="15">
        <f t="shared" ref="AE244:AE386" si="404">(R244-(T244+AC244/10))/(T244+AC244/10)%</f>
        <v>89.865005980747711</v>
      </c>
      <c r="AF244" s="1">
        <v>0</v>
      </c>
      <c r="AG244" s="34">
        <f t="shared" si="326"/>
        <v>5600.4000000000015</v>
      </c>
      <c r="AH244" s="34">
        <f t="shared" si="327"/>
        <v>2800.2000000000007</v>
      </c>
      <c r="AI244" s="34">
        <f t="shared" si="328"/>
        <v>1400.1000000000004</v>
      </c>
      <c r="AJ244" s="34">
        <f t="shared" si="329"/>
        <v>700.05000000000018</v>
      </c>
      <c r="AK244" s="34">
        <f t="shared" si="340"/>
        <v>0</v>
      </c>
      <c r="AL244" s="34">
        <f t="shared" si="341"/>
        <v>0</v>
      </c>
      <c r="AM244" s="34">
        <f t="shared" si="342"/>
        <v>0</v>
      </c>
      <c r="AN244" s="34">
        <f t="shared" si="343"/>
        <v>0</v>
      </c>
    </row>
    <row r="245" spans="1:40" ht="13.25" customHeight="1" x14ac:dyDescent="0.45">
      <c r="A245" s="12" t="str">
        <f t="shared" si="388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3" t="s">
        <v>204</v>
      </c>
      <c r="G245" s="33" t="s">
        <v>285</v>
      </c>
      <c r="H245" s="7" t="s">
        <v>104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396"/>
        <v>1000</v>
      </c>
      <c r="S245" s="7">
        <v>0</v>
      </c>
      <c r="T245" s="18">
        <f t="shared" si="397"/>
        <v>200</v>
      </c>
      <c r="U245" s="18">
        <f t="shared" si="398"/>
        <v>466.66666666666998</v>
      </c>
      <c r="V245" s="16">
        <f t="shared" si="399"/>
        <v>18668</v>
      </c>
      <c r="W245" s="16">
        <f t="shared" si="400"/>
        <v>9334</v>
      </c>
      <c r="X245" s="16">
        <v>4667</v>
      </c>
      <c r="Y245" s="16">
        <f t="shared" si="401"/>
        <v>2333.5</v>
      </c>
      <c r="Z245" s="16">
        <f t="shared" si="402"/>
        <v>49.99250037498124</v>
      </c>
      <c r="AA245" s="15">
        <f t="shared" si="361"/>
        <v>13067.599999999999</v>
      </c>
      <c r="AB245" s="15">
        <f t="shared" si="372"/>
        <v>6533.7999999999993</v>
      </c>
      <c r="AC245" s="15">
        <f t="shared" si="403"/>
        <v>3266.8999999999996</v>
      </c>
      <c r="AD245" s="15">
        <f t="shared" si="373"/>
        <v>1633.4499999999998</v>
      </c>
      <c r="AE245" s="15">
        <f t="shared" si="404"/>
        <v>89.865005980747711</v>
      </c>
      <c r="AF245" s="1">
        <v>0</v>
      </c>
      <c r="AG245" s="34">
        <f t="shared" si="326"/>
        <v>5600.4000000000015</v>
      </c>
      <c r="AH245" s="34">
        <f t="shared" si="327"/>
        <v>2800.2000000000007</v>
      </c>
      <c r="AI245" s="34">
        <f t="shared" si="328"/>
        <v>1400.1000000000004</v>
      </c>
      <c r="AJ245" s="34">
        <f t="shared" si="329"/>
        <v>700.05000000000018</v>
      </c>
      <c r="AK245" s="34">
        <f t="shared" si="340"/>
        <v>0</v>
      </c>
      <c r="AL245" s="34">
        <f t="shared" si="341"/>
        <v>0</v>
      </c>
      <c r="AM245" s="34">
        <f t="shared" si="342"/>
        <v>0</v>
      </c>
      <c r="AN245" s="34">
        <f t="shared" si="343"/>
        <v>0</v>
      </c>
    </row>
    <row r="246" spans="1:40" ht="13.25" customHeight="1" x14ac:dyDescent="0.45">
      <c r="A246" s="12" t="str">
        <f t="shared" si="388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3" t="s">
        <v>183</v>
      </c>
      <c r="G246" s="33" t="s">
        <v>285</v>
      </c>
      <c r="H246" s="7" t="s">
        <v>104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396"/>
        <v>1000</v>
      </c>
      <c r="S246" s="7">
        <v>0</v>
      </c>
      <c r="T246" s="18">
        <f t="shared" si="397"/>
        <v>200</v>
      </c>
      <c r="U246" s="18">
        <f t="shared" si="398"/>
        <v>466.66666666666998</v>
      </c>
      <c r="V246" s="16">
        <f t="shared" si="399"/>
        <v>18668</v>
      </c>
      <c r="W246" s="16">
        <f t="shared" si="400"/>
        <v>9334</v>
      </c>
      <c r="X246" s="16">
        <v>4667</v>
      </c>
      <c r="Y246" s="16">
        <f t="shared" si="401"/>
        <v>2333.5</v>
      </c>
      <c r="Z246" s="16">
        <f t="shared" si="402"/>
        <v>49.99250037498124</v>
      </c>
      <c r="AA246" s="15">
        <f t="shared" si="361"/>
        <v>13067.599999999999</v>
      </c>
      <c r="AB246" s="15">
        <f t="shared" si="372"/>
        <v>6533.7999999999993</v>
      </c>
      <c r="AC246" s="15">
        <f t="shared" si="403"/>
        <v>3266.8999999999996</v>
      </c>
      <c r="AD246" s="15">
        <f t="shared" si="373"/>
        <v>1633.4499999999998</v>
      </c>
      <c r="AE246" s="15">
        <f t="shared" si="404"/>
        <v>89.865005980747711</v>
      </c>
      <c r="AF246" s="1">
        <v>0</v>
      </c>
      <c r="AG246" s="34">
        <f t="shared" si="326"/>
        <v>5600.4000000000015</v>
      </c>
      <c r="AH246" s="34">
        <f t="shared" si="327"/>
        <v>2800.2000000000007</v>
      </c>
      <c r="AI246" s="34">
        <f t="shared" si="328"/>
        <v>1400.1000000000004</v>
      </c>
      <c r="AJ246" s="34">
        <f t="shared" si="329"/>
        <v>700.05000000000018</v>
      </c>
      <c r="AK246" s="34">
        <f t="shared" si="340"/>
        <v>0</v>
      </c>
      <c r="AL246" s="34">
        <f t="shared" si="341"/>
        <v>0</v>
      </c>
      <c r="AM246" s="34">
        <f t="shared" si="342"/>
        <v>0</v>
      </c>
      <c r="AN246" s="34">
        <f t="shared" si="343"/>
        <v>0</v>
      </c>
    </row>
    <row r="247" spans="1:40" ht="13.25" customHeight="1" x14ac:dyDescent="0.45">
      <c r="A247" s="12" t="str">
        <f t="shared" si="388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3" t="s">
        <v>180</v>
      </c>
      <c r="G247" s="33" t="s">
        <v>285</v>
      </c>
      <c r="H247" s="7" t="s">
        <v>104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396"/>
        <v>1000</v>
      </c>
      <c r="S247" s="7">
        <v>0</v>
      </c>
      <c r="T247" s="18">
        <f t="shared" si="397"/>
        <v>200</v>
      </c>
      <c r="U247" s="18">
        <f t="shared" si="398"/>
        <v>466.66666666666998</v>
      </c>
      <c r="V247" s="16">
        <f t="shared" si="399"/>
        <v>18668</v>
      </c>
      <c r="W247" s="16">
        <f t="shared" si="400"/>
        <v>9334</v>
      </c>
      <c r="X247" s="16">
        <v>4667</v>
      </c>
      <c r="Y247" s="16">
        <f t="shared" si="401"/>
        <v>2333.5</v>
      </c>
      <c r="Z247" s="16">
        <f t="shared" si="402"/>
        <v>49.99250037498124</v>
      </c>
      <c r="AA247" s="15">
        <f t="shared" si="361"/>
        <v>13067.599999999999</v>
      </c>
      <c r="AB247" s="15">
        <f t="shared" si="372"/>
        <v>6533.7999999999993</v>
      </c>
      <c r="AC247" s="15">
        <f t="shared" si="403"/>
        <v>3266.8999999999996</v>
      </c>
      <c r="AD247" s="15">
        <f t="shared" si="373"/>
        <v>1633.4499999999998</v>
      </c>
      <c r="AE247" s="15">
        <f t="shared" si="404"/>
        <v>89.865005980747711</v>
      </c>
      <c r="AF247" s="1">
        <v>0</v>
      </c>
      <c r="AG247" s="34">
        <f t="shared" si="326"/>
        <v>5600.4000000000015</v>
      </c>
      <c r="AH247" s="34">
        <f t="shared" si="327"/>
        <v>2800.2000000000007</v>
      </c>
      <c r="AI247" s="34">
        <f t="shared" si="328"/>
        <v>1400.1000000000004</v>
      </c>
      <c r="AJ247" s="34">
        <f t="shared" si="329"/>
        <v>700.05000000000018</v>
      </c>
      <c r="AK247" s="34">
        <f t="shared" si="340"/>
        <v>0</v>
      </c>
      <c r="AL247" s="34">
        <f t="shared" si="341"/>
        <v>0</v>
      </c>
      <c r="AM247" s="34">
        <f t="shared" si="342"/>
        <v>0</v>
      </c>
      <c r="AN247" s="34">
        <f t="shared" si="343"/>
        <v>0</v>
      </c>
    </row>
    <row r="248" spans="1:40" ht="13.25" customHeight="1" x14ac:dyDescent="0.45">
      <c r="A248" s="12" t="str">
        <f t="shared" si="388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2" t="s">
        <v>276</v>
      </c>
      <c r="G248" s="22" t="s">
        <v>185</v>
      </c>
      <c r="H248" s="7" t="s">
        <v>104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396"/>
        <v>1000</v>
      </c>
      <c r="S248" s="7">
        <v>0</v>
      </c>
      <c r="T248" s="18">
        <f t="shared" si="397"/>
        <v>200</v>
      </c>
      <c r="U248" s="18">
        <f t="shared" si="398"/>
        <v>466.66666666666998</v>
      </c>
      <c r="V248" s="16">
        <f t="shared" si="399"/>
        <v>18668</v>
      </c>
      <c r="W248" s="16">
        <f t="shared" si="400"/>
        <v>9334</v>
      </c>
      <c r="X248" s="16">
        <v>4667</v>
      </c>
      <c r="Y248" s="16">
        <f t="shared" si="401"/>
        <v>2333.5</v>
      </c>
      <c r="Z248" s="16">
        <f t="shared" si="402"/>
        <v>49.99250037498124</v>
      </c>
      <c r="AA248" s="15">
        <f t="shared" ref="AA248:AA393" si="405">AC248*4</f>
        <v>13067.599999999999</v>
      </c>
      <c r="AB248" s="15">
        <f t="shared" si="372"/>
        <v>6533.7999999999993</v>
      </c>
      <c r="AC248" s="15">
        <f t="shared" si="403"/>
        <v>3266.8999999999996</v>
      </c>
      <c r="AD248" s="15">
        <f t="shared" si="373"/>
        <v>1633.4499999999998</v>
      </c>
      <c r="AE248" s="15">
        <f t="shared" si="404"/>
        <v>89.865005980747711</v>
      </c>
      <c r="AF248" s="1">
        <v>0</v>
      </c>
      <c r="AG248" s="34">
        <f t="shared" si="326"/>
        <v>5600.4000000000015</v>
      </c>
      <c r="AH248" s="34">
        <f t="shared" si="327"/>
        <v>2800.2000000000007</v>
      </c>
      <c r="AI248" s="34">
        <f t="shared" si="328"/>
        <v>1400.1000000000004</v>
      </c>
      <c r="AJ248" s="34">
        <f t="shared" si="329"/>
        <v>700.05000000000018</v>
      </c>
      <c r="AK248" s="34">
        <f t="shared" si="340"/>
        <v>0</v>
      </c>
      <c r="AL248" s="34">
        <f t="shared" si="341"/>
        <v>0</v>
      </c>
      <c r="AM248" s="34">
        <f t="shared" si="342"/>
        <v>0</v>
      </c>
      <c r="AN248" s="34">
        <f t="shared" si="343"/>
        <v>0</v>
      </c>
    </row>
    <row r="249" spans="1:40" ht="13.25" customHeight="1" x14ac:dyDescent="0.45">
      <c r="A249" s="12" t="str">
        <f t="shared" si="388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3" t="s">
        <v>181</v>
      </c>
      <c r="G249" s="33" t="s">
        <v>285</v>
      </c>
      <c r="H249" s="7" t="s">
        <v>104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396"/>
        <v>1000</v>
      </c>
      <c r="S249" s="7">
        <v>0</v>
      </c>
      <c r="T249" s="18">
        <f t="shared" si="397"/>
        <v>200</v>
      </c>
      <c r="U249" s="18">
        <f t="shared" si="398"/>
        <v>466.66666666666998</v>
      </c>
      <c r="V249" s="16">
        <f t="shared" si="399"/>
        <v>18668</v>
      </c>
      <c r="W249" s="16">
        <f t="shared" si="400"/>
        <v>9334</v>
      </c>
      <c r="X249" s="16">
        <v>4667</v>
      </c>
      <c r="Y249" s="16">
        <f t="shared" si="401"/>
        <v>2333.5</v>
      </c>
      <c r="Z249" s="16">
        <f t="shared" si="402"/>
        <v>49.99250037498124</v>
      </c>
      <c r="AA249" s="15">
        <f t="shared" si="405"/>
        <v>13067.599999999999</v>
      </c>
      <c r="AB249" s="15">
        <f t="shared" si="372"/>
        <v>6533.7999999999993</v>
      </c>
      <c r="AC249" s="15">
        <f t="shared" si="403"/>
        <v>3266.8999999999996</v>
      </c>
      <c r="AD249" s="15">
        <f t="shared" si="373"/>
        <v>1633.4499999999998</v>
      </c>
      <c r="AE249" s="15">
        <f t="shared" si="404"/>
        <v>89.865005980747711</v>
      </c>
      <c r="AF249" s="1">
        <v>0</v>
      </c>
      <c r="AG249" s="34">
        <f t="shared" si="326"/>
        <v>5600.4000000000015</v>
      </c>
      <c r="AH249" s="34">
        <f t="shared" si="327"/>
        <v>2800.2000000000007</v>
      </c>
      <c r="AI249" s="34">
        <f t="shared" si="328"/>
        <v>1400.1000000000004</v>
      </c>
      <c r="AJ249" s="34">
        <f t="shared" si="329"/>
        <v>700.05000000000018</v>
      </c>
      <c r="AK249" s="34">
        <f t="shared" si="340"/>
        <v>0</v>
      </c>
      <c r="AL249" s="34">
        <f t="shared" si="341"/>
        <v>0</v>
      </c>
      <c r="AM249" s="34">
        <f t="shared" si="342"/>
        <v>0</v>
      </c>
      <c r="AN249" s="34">
        <f t="shared" si="343"/>
        <v>0</v>
      </c>
    </row>
    <row r="250" spans="1:40" ht="13.25" customHeight="1" x14ac:dyDescent="0.45">
      <c r="A250" s="12" t="str">
        <f t="shared" si="388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3" t="s">
        <v>204</v>
      </c>
      <c r="G250" s="33" t="s">
        <v>285</v>
      </c>
      <c r="H250" s="7" t="s">
        <v>104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396"/>
        <v>1000</v>
      </c>
      <c r="S250" s="7">
        <v>0</v>
      </c>
      <c r="T250" s="18">
        <f t="shared" si="397"/>
        <v>200</v>
      </c>
      <c r="U250" s="18">
        <f t="shared" si="398"/>
        <v>466.66666666666998</v>
      </c>
      <c r="V250" s="16">
        <f t="shared" si="399"/>
        <v>18668</v>
      </c>
      <c r="W250" s="16">
        <f t="shared" si="400"/>
        <v>9334</v>
      </c>
      <c r="X250" s="16">
        <v>4667</v>
      </c>
      <c r="Y250" s="16">
        <f t="shared" si="401"/>
        <v>2333.5</v>
      </c>
      <c r="Z250" s="16">
        <f t="shared" si="402"/>
        <v>49.99250037498124</v>
      </c>
      <c r="AA250" s="15">
        <f t="shared" si="405"/>
        <v>13067.599999999999</v>
      </c>
      <c r="AB250" s="15">
        <f t="shared" si="372"/>
        <v>6533.7999999999993</v>
      </c>
      <c r="AC250" s="15">
        <f t="shared" si="403"/>
        <v>3266.8999999999996</v>
      </c>
      <c r="AD250" s="15">
        <f t="shared" si="373"/>
        <v>1633.4499999999998</v>
      </c>
      <c r="AE250" s="15">
        <f t="shared" si="404"/>
        <v>89.865005980747711</v>
      </c>
      <c r="AF250" s="1">
        <v>0</v>
      </c>
      <c r="AG250" s="34">
        <f t="shared" si="326"/>
        <v>5600.4000000000015</v>
      </c>
      <c r="AH250" s="34">
        <f t="shared" si="327"/>
        <v>2800.2000000000007</v>
      </c>
      <c r="AI250" s="34">
        <f t="shared" si="328"/>
        <v>1400.1000000000004</v>
      </c>
      <c r="AJ250" s="34">
        <f t="shared" si="329"/>
        <v>700.05000000000018</v>
      </c>
      <c r="AK250" s="34">
        <f t="shared" si="340"/>
        <v>0</v>
      </c>
      <c r="AL250" s="34">
        <f t="shared" si="341"/>
        <v>0</v>
      </c>
      <c r="AM250" s="34">
        <f t="shared" si="342"/>
        <v>0</v>
      </c>
      <c r="AN250" s="34">
        <f t="shared" si="343"/>
        <v>0</v>
      </c>
    </row>
    <row r="251" spans="1:40" ht="13.25" customHeight="1" x14ac:dyDescent="0.45">
      <c r="A251" s="12" t="str">
        <f t="shared" si="388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3" t="s">
        <v>183</v>
      </c>
      <c r="G251" s="33" t="s">
        <v>285</v>
      </c>
      <c r="H251" s="7" t="s">
        <v>104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396"/>
        <v>1000</v>
      </c>
      <c r="S251" s="7">
        <v>0</v>
      </c>
      <c r="T251" s="18">
        <f t="shared" si="397"/>
        <v>200</v>
      </c>
      <c r="U251" s="18">
        <f t="shared" si="398"/>
        <v>466.66666666666998</v>
      </c>
      <c r="V251" s="16">
        <f t="shared" si="399"/>
        <v>18668</v>
      </c>
      <c r="W251" s="16">
        <f t="shared" si="400"/>
        <v>9334</v>
      </c>
      <c r="X251" s="16">
        <v>4667</v>
      </c>
      <c r="Y251" s="16">
        <f t="shared" si="401"/>
        <v>2333.5</v>
      </c>
      <c r="Z251" s="16">
        <f t="shared" si="402"/>
        <v>49.99250037498124</v>
      </c>
      <c r="AA251" s="15">
        <f t="shared" si="405"/>
        <v>13067.599999999999</v>
      </c>
      <c r="AB251" s="15">
        <f t="shared" si="372"/>
        <v>6533.7999999999993</v>
      </c>
      <c r="AC251" s="15">
        <f t="shared" si="403"/>
        <v>3266.8999999999996</v>
      </c>
      <c r="AD251" s="15">
        <f t="shared" si="373"/>
        <v>1633.4499999999998</v>
      </c>
      <c r="AE251" s="15">
        <f t="shared" si="404"/>
        <v>89.865005980747711</v>
      </c>
      <c r="AF251" s="1">
        <v>0</v>
      </c>
      <c r="AG251" s="34">
        <f t="shared" si="326"/>
        <v>5600.4000000000015</v>
      </c>
      <c r="AH251" s="34">
        <f t="shared" si="327"/>
        <v>2800.2000000000007</v>
      </c>
      <c r="AI251" s="34">
        <f t="shared" si="328"/>
        <v>1400.1000000000004</v>
      </c>
      <c r="AJ251" s="34">
        <f t="shared" si="329"/>
        <v>700.05000000000018</v>
      </c>
      <c r="AK251" s="34">
        <f t="shared" si="340"/>
        <v>0</v>
      </c>
      <c r="AL251" s="34">
        <f t="shared" si="341"/>
        <v>0</v>
      </c>
      <c r="AM251" s="34">
        <f t="shared" si="342"/>
        <v>0</v>
      </c>
      <c r="AN251" s="34">
        <f t="shared" si="343"/>
        <v>0</v>
      </c>
    </row>
    <row r="252" spans="1:40" ht="13.25" customHeight="1" x14ac:dyDescent="0.45">
      <c r="A252" s="12" t="str">
        <f t="shared" si="388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3" t="s">
        <v>277</v>
      </c>
      <c r="G252" s="33" t="s">
        <v>285</v>
      </c>
      <c r="H252" s="7" t="s">
        <v>104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396"/>
        <v>1000</v>
      </c>
      <c r="S252" s="7">
        <v>0</v>
      </c>
      <c r="T252" s="18">
        <f t="shared" si="397"/>
        <v>200</v>
      </c>
      <c r="U252" s="18">
        <f t="shared" si="398"/>
        <v>466.66666666666998</v>
      </c>
      <c r="V252" s="16">
        <f t="shared" si="399"/>
        <v>18668</v>
      </c>
      <c r="W252" s="16">
        <f t="shared" si="400"/>
        <v>9334</v>
      </c>
      <c r="X252" s="16">
        <v>4667</v>
      </c>
      <c r="Y252" s="16">
        <f t="shared" si="401"/>
        <v>2333.5</v>
      </c>
      <c r="Z252" s="16">
        <f t="shared" si="402"/>
        <v>49.99250037498124</v>
      </c>
      <c r="AA252" s="15">
        <f t="shared" si="405"/>
        <v>13067.599999999999</v>
      </c>
      <c r="AB252" s="15">
        <f t="shared" si="372"/>
        <v>6533.7999999999993</v>
      </c>
      <c r="AC252" s="15">
        <f t="shared" si="403"/>
        <v>3266.8999999999996</v>
      </c>
      <c r="AD252" s="15">
        <f t="shared" si="373"/>
        <v>1633.4499999999998</v>
      </c>
      <c r="AE252" s="15">
        <f t="shared" si="404"/>
        <v>89.865005980747711</v>
      </c>
      <c r="AF252" s="1">
        <v>0</v>
      </c>
      <c r="AG252" s="34">
        <f t="shared" si="326"/>
        <v>5600.4000000000015</v>
      </c>
      <c r="AH252" s="34">
        <f t="shared" si="327"/>
        <v>2800.2000000000007</v>
      </c>
      <c r="AI252" s="34">
        <f t="shared" si="328"/>
        <v>1400.1000000000004</v>
      </c>
      <c r="AJ252" s="34">
        <f t="shared" si="329"/>
        <v>700.05000000000018</v>
      </c>
      <c r="AK252" s="34">
        <f t="shared" si="340"/>
        <v>0</v>
      </c>
      <c r="AL252" s="34">
        <f t="shared" si="341"/>
        <v>0</v>
      </c>
      <c r="AM252" s="34">
        <f t="shared" si="342"/>
        <v>0</v>
      </c>
      <c r="AN252" s="34">
        <f t="shared" si="343"/>
        <v>0</v>
      </c>
    </row>
    <row r="253" spans="1:40" ht="13.25" customHeight="1" x14ac:dyDescent="0.45">
      <c r="A253" s="12" t="str">
        <f t="shared" si="388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3" t="s">
        <v>181</v>
      </c>
      <c r="G253" s="33" t="s">
        <v>285</v>
      </c>
      <c r="H253" s="7" t="s">
        <v>104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396"/>
        <v>1000</v>
      </c>
      <c r="S253" s="7">
        <v>0</v>
      </c>
      <c r="T253" s="18">
        <f t="shared" si="397"/>
        <v>200</v>
      </c>
      <c r="U253" s="18">
        <f t="shared" si="398"/>
        <v>466.66666666666998</v>
      </c>
      <c r="V253" s="16">
        <f t="shared" si="399"/>
        <v>18668</v>
      </c>
      <c r="W253" s="16">
        <f t="shared" si="400"/>
        <v>9334</v>
      </c>
      <c r="X253" s="16">
        <v>4667</v>
      </c>
      <c r="Y253" s="16">
        <f t="shared" si="401"/>
        <v>2333.5</v>
      </c>
      <c r="Z253" s="16">
        <f t="shared" si="402"/>
        <v>49.99250037498124</v>
      </c>
      <c r="AA253" s="15">
        <f t="shared" si="405"/>
        <v>13067.599999999999</v>
      </c>
      <c r="AB253" s="15">
        <f t="shared" si="372"/>
        <v>6533.7999999999993</v>
      </c>
      <c r="AC253" s="15">
        <f t="shared" si="403"/>
        <v>3266.8999999999996</v>
      </c>
      <c r="AD253" s="15">
        <f t="shared" si="373"/>
        <v>1633.4499999999998</v>
      </c>
      <c r="AE253" s="15">
        <f t="shared" si="404"/>
        <v>89.865005980747711</v>
      </c>
      <c r="AF253" s="1">
        <v>0</v>
      </c>
      <c r="AG253" s="34">
        <f t="shared" si="326"/>
        <v>5600.4000000000015</v>
      </c>
      <c r="AH253" s="34">
        <f t="shared" si="327"/>
        <v>2800.2000000000007</v>
      </c>
      <c r="AI253" s="34">
        <f t="shared" si="328"/>
        <v>1400.1000000000004</v>
      </c>
      <c r="AJ253" s="34">
        <f t="shared" si="329"/>
        <v>700.05000000000018</v>
      </c>
      <c r="AK253" s="34">
        <f t="shared" si="340"/>
        <v>0</v>
      </c>
      <c r="AL253" s="34">
        <f t="shared" si="341"/>
        <v>0</v>
      </c>
      <c r="AM253" s="34">
        <f t="shared" si="342"/>
        <v>0</v>
      </c>
      <c r="AN253" s="34">
        <f t="shared" si="343"/>
        <v>0</v>
      </c>
    </row>
    <row r="254" spans="1:40" ht="13.25" customHeight="1" x14ac:dyDescent="0.45">
      <c r="A254" s="12" t="str">
        <f t="shared" si="388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3" t="s">
        <v>183</v>
      </c>
      <c r="G254" s="33" t="s">
        <v>285</v>
      </c>
      <c r="H254" s="7" t="s">
        <v>104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396"/>
        <v>1000</v>
      </c>
      <c r="S254" s="7">
        <v>0</v>
      </c>
      <c r="T254" s="18">
        <f t="shared" si="397"/>
        <v>200</v>
      </c>
      <c r="U254" s="18">
        <f t="shared" si="398"/>
        <v>466.66666666666998</v>
      </c>
      <c r="V254" s="16">
        <f t="shared" si="399"/>
        <v>18668</v>
      </c>
      <c r="W254" s="16">
        <f t="shared" si="400"/>
        <v>9334</v>
      </c>
      <c r="X254" s="16">
        <v>4667</v>
      </c>
      <c r="Y254" s="16">
        <f t="shared" si="401"/>
        <v>2333.5</v>
      </c>
      <c r="Z254" s="16">
        <f t="shared" si="402"/>
        <v>49.99250037498124</v>
      </c>
      <c r="AA254" s="15">
        <f t="shared" si="405"/>
        <v>13067.599999999999</v>
      </c>
      <c r="AB254" s="15">
        <f t="shared" si="372"/>
        <v>6533.7999999999993</v>
      </c>
      <c r="AC254" s="15">
        <f t="shared" si="403"/>
        <v>3266.8999999999996</v>
      </c>
      <c r="AD254" s="15">
        <f t="shared" si="373"/>
        <v>1633.4499999999998</v>
      </c>
      <c r="AE254" s="15">
        <f t="shared" si="404"/>
        <v>89.865005980747711</v>
      </c>
      <c r="AF254" s="1">
        <v>0</v>
      </c>
      <c r="AG254" s="34">
        <f t="shared" si="326"/>
        <v>5600.4000000000015</v>
      </c>
      <c r="AH254" s="34">
        <f t="shared" si="327"/>
        <v>2800.2000000000007</v>
      </c>
      <c r="AI254" s="34">
        <f t="shared" si="328"/>
        <v>1400.1000000000004</v>
      </c>
      <c r="AJ254" s="34">
        <f t="shared" si="329"/>
        <v>700.05000000000018</v>
      </c>
      <c r="AK254" s="34">
        <f t="shared" si="340"/>
        <v>0</v>
      </c>
      <c r="AL254" s="34">
        <f t="shared" si="341"/>
        <v>0</v>
      </c>
      <c r="AM254" s="34">
        <f t="shared" si="342"/>
        <v>0</v>
      </c>
      <c r="AN254" s="34">
        <f t="shared" si="343"/>
        <v>0</v>
      </c>
    </row>
    <row r="255" spans="1:40" ht="13.25" customHeight="1" x14ac:dyDescent="0.45">
      <c r="A255" s="12" t="str">
        <f t="shared" si="388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3" t="s">
        <v>183</v>
      </c>
      <c r="G255" s="33" t="s">
        <v>285</v>
      </c>
      <c r="H255" s="7" t="s">
        <v>104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396"/>
        <v>1000</v>
      </c>
      <c r="S255" s="7">
        <v>0</v>
      </c>
      <c r="T255" s="18">
        <f t="shared" si="397"/>
        <v>200</v>
      </c>
      <c r="U255" s="18">
        <f t="shared" si="398"/>
        <v>466.66666666666998</v>
      </c>
      <c r="V255" s="16">
        <f t="shared" si="399"/>
        <v>18668</v>
      </c>
      <c r="W255" s="16">
        <f t="shared" si="400"/>
        <v>9334</v>
      </c>
      <c r="X255" s="16">
        <v>4667</v>
      </c>
      <c r="Y255" s="16">
        <f t="shared" si="401"/>
        <v>2333.5</v>
      </c>
      <c r="Z255" s="16">
        <f t="shared" si="402"/>
        <v>49.99250037498124</v>
      </c>
      <c r="AA255" s="15">
        <f t="shared" si="405"/>
        <v>13067.599999999999</v>
      </c>
      <c r="AB255" s="15">
        <f t="shared" si="372"/>
        <v>6533.7999999999993</v>
      </c>
      <c r="AC255" s="15">
        <f t="shared" si="403"/>
        <v>3266.8999999999996</v>
      </c>
      <c r="AD255" s="15">
        <f t="shared" si="373"/>
        <v>1633.4499999999998</v>
      </c>
      <c r="AE255" s="15">
        <f t="shared" si="404"/>
        <v>89.865005980747711</v>
      </c>
      <c r="AF255" s="1">
        <v>0</v>
      </c>
      <c r="AG255" s="34">
        <f t="shared" si="326"/>
        <v>5600.4000000000015</v>
      </c>
      <c r="AH255" s="34">
        <f t="shared" si="327"/>
        <v>2800.2000000000007</v>
      </c>
      <c r="AI255" s="34">
        <f t="shared" si="328"/>
        <v>1400.1000000000004</v>
      </c>
      <c r="AJ255" s="34">
        <f t="shared" si="329"/>
        <v>700.05000000000018</v>
      </c>
      <c r="AK255" s="34">
        <f t="shared" si="340"/>
        <v>0</v>
      </c>
      <c r="AL255" s="34">
        <f t="shared" si="341"/>
        <v>0</v>
      </c>
      <c r="AM255" s="34">
        <f t="shared" si="342"/>
        <v>0</v>
      </c>
      <c r="AN255" s="34">
        <f t="shared" si="343"/>
        <v>0</v>
      </c>
    </row>
    <row r="256" spans="1:40" ht="13.25" customHeight="1" x14ac:dyDescent="0.45">
      <c r="A256" s="12" t="str">
        <f t="shared" si="388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3" t="s">
        <v>181</v>
      </c>
      <c r="G256" s="33" t="s">
        <v>285</v>
      </c>
      <c r="H256" s="7" t="s">
        <v>104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396"/>
        <v>1000</v>
      </c>
      <c r="S256" s="7">
        <v>0</v>
      </c>
      <c r="T256" s="18">
        <f t="shared" si="397"/>
        <v>200</v>
      </c>
      <c r="U256" s="18">
        <f t="shared" si="398"/>
        <v>466.66666666666998</v>
      </c>
      <c r="V256" s="16">
        <f t="shared" si="399"/>
        <v>18668</v>
      </c>
      <c r="W256" s="16">
        <f t="shared" si="400"/>
        <v>9334</v>
      </c>
      <c r="X256" s="16">
        <v>4667</v>
      </c>
      <c r="Y256" s="16">
        <f t="shared" si="401"/>
        <v>2333.5</v>
      </c>
      <c r="Z256" s="16">
        <f t="shared" si="402"/>
        <v>49.99250037498124</v>
      </c>
      <c r="AA256" s="15">
        <f t="shared" si="405"/>
        <v>13067.599999999999</v>
      </c>
      <c r="AB256" s="15">
        <f t="shared" si="372"/>
        <v>6533.7999999999993</v>
      </c>
      <c r="AC256" s="15">
        <f t="shared" si="403"/>
        <v>3266.8999999999996</v>
      </c>
      <c r="AD256" s="15">
        <f t="shared" si="373"/>
        <v>1633.4499999999998</v>
      </c>
      <c r="AE256" s="15">
        <f t="shared" si="404"/>
        <v>89.865005980747711</v>
      </c>
      <c r="AF256" s="1">
        <v>0</v>
      </c>
      <c r="AG256" s="34">
        <f t="shared" si="326"/>
        <v>5600.4000000000015</v>
      </c>
      <c r="AH256" s="34">
        <f t="shared" si="327"/>
        <v>2800.2000000000007</v>
      </c>
      <c r="AI256" s="34">
        <f t="shared" si="328"/>
        <v>1400.1000000000004</v>
      </c>
      <c r="AJ256" s="34">
        <f t="shared" si="329"/>
        <v>700.05000000000018</v>
      </c>
      <c r="AK256" s="34">
        <f t="shared" si="340"/>
        <v>0</v>
      </c>
      <c r="AL256" s="34">
        <f t="shared" si="341"/>
        <v>0</v>
      </c>
      <c r="AM256" s="34">
        <f t="shared" si="342"/>
        <v>0</v>
      </c>
      <c r="AN256" s="34">
        <f t="shared" si="343"/>
        <v>0</v>
      </c>
    </row>
    <row r="257" spans="1:40" ht="13.25" customHeight="1" x14ac:dyDescent="0.45">
      <c r="A257" s="12" t="str">
        <f t="shared" si="388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3" t="s">
        <v>183</v>
      </c>
      <c r="G257" s="33" t="s">
        <v>285</v>
      </c>
      <c r="H257" s="7" t="s">
        <v>104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396"/>
        <v>1000</v>
      </c>
      <c r="S257" s="7">
        <v>0</v>
      </c>
      <c r="T257" s="18">
        <f t="shared" si="397"/>
        <v>200</v>
      </c>
      <c r="U257" s="18">
        <f t="shared" si="398"/>
        <v>466.66666666666998</v>
      </c>
      <c r="V257" s="16">
        <f t="shared" si="399"/>
        <v>18668</v>
      </c>
      <c r="W257" s="16">
        <f t="shared" si="400"/>
        <v>9334</v>
      </c>
      <c r="X257" s="16">
        <v>4667</v>
      </c>
      <c r="Y257" s="16">
        <f t="shared" si="401"/>
        <v>2333.5</v>
      </c>
      <c r="Z257" s="16">
        <f t="shared" si="402"/>
        <v>49.99250037498124</v>
      </c>
      <c r="AA257" s="15">
        <f t="shared" si="405"/>
        <v>13067.599999999999</v>
      </c>
      <c r="AB257" s="15">
        <f t="shared" si="372"/>
        <v>6533.7999999999993</v>
      </c>
      <c r="AC257" s="15">
        <f t="shared" si="403"/>
        <v>3266.8999999999996</v>
      </c>
      <c r="AD257" s="15">
        <f t="shared" si="373"/>
        <v>1633.4499999999998</v>
      </c>
      <c r="AE257" s="15">
        <f t="shared" si="404"/>
        <v>89.865005980747711</v>
      </c>
      <c r="AF257" s="1">
        <v>0</v>
      </c>
      <c r="AG257" s="34">
        <f t="shared" si="326"/>
        <v>5600.4000000000015</v>
      </c>
      <c r="AH257" s="34">
        <f t="shared" si="327"/>
        <v>2800.2000000000007</v>
      </c>
      <c r="AI257" s="34">
        <f t="shared" si="328"/>
        <v>1400.1000000000004</v>
      </c>
      <c r="AJ257" s="34">
        <f t="shared" si="329"/>
        <v>700.05000000000018</v>
      </c>
      <c r="AK257" s="34">
        <f t="shared" si="340"/>
        <v>0</v>
      </c>
      <c r="AL257" s="34">
        <f t="shared" si="341"/>
        <v>0</v>
      </c>
      <c r="AM257" s="34">
        <f t="shared" si="342"/>
        <v>0</v>
      </c>
      <c r="AN257" s="34">
        <f t="shared" si="343"/>
        <v>0</v>
      </c>
    </row>
    <row r="258" spans="1:40" ht="13.25" customHeight="1" x14ac:dyDescent="0.45">
      <c r="A258" s="12" t="str">
        <f t="shared" si="388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3" t="s">
        <v>183</v>
      </c>
      <c r="G258" s="33" t="s">
        <v>285</v>
      </c>
      <c r="H258" s="7" t="s">
        <v>104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396"/>
        <v>1000</v>
      </c>
      <c r="S258" s="7">
        <v>0</v>
      </c>
      <c r="T258" s="18">
        <f t="shared" si="397"/>
        <v>200</v>
      </c>
      <c r="U258" s="18">
        <f t="shared" si="398"/>
        <v>466.66666666666998</v>
      </c>
      <c r="V258" s="16">
        <f t="shared" si="399"/>
        <v>18668</v>
      </c>
      <c r="W258" s="16">
        <f t="shared" si="400"/>
        <v>9334</v>
      </c>
      <c r="X258" s="16">
        <v>4667</v>
      </c>
      <c r="Y258" s="16">
        <f t="shared" si="401"/>
        <v>2333.5</v>
      </c>
      <c r="Z258" s="16">
        <f t="shared" si="402"/>
        <v>49.99250037498124</v>
      </c>
      <c r="AA258" s="15">
        <f t="shared" si="405"/>
        <v>13067.599999999999</v>
      </c>
      <c r="AB258" s="15">
        <f t="shared" si="372"/>
        <v>6533.7999999999993</v>
      </c>
      <c r="AC258" s="15">
        <f t="shared" si="403"/>
        <v>3266.8999999999996</v>
      </c>
      <c r="AD258" s="15">
        <f t="shared" si="373"/>
        <v>1633.4499999999998</v>
      </c>
      <c r="AE258" s="15">
        <f t="shared" si="404"/>
        <v>89.865005980747711</v>
      </c>
      <c r="AF258" s="1">
        <v>0</v>
      </c>
      <c r="AG258" s="34">
        <f t="shared" si="326"/>
        <v>5600.4000000000015</v>
      </c>
      <c r="AH258" s="34">
        <f t="shared" si="327"/>
        <v>2800.2000000000007</v>
      </c>
      <c r="AI258" s="34">
        <f t="shared" si="328"/>
        <v>1400.1000000000004</v>
      </c>
      <c r="AJ258" s="34">
        <f t="shared" si="329"/>
        <v>700.05000000000018</v>
      </c>
      <c r="AK258" s="34">
        <f t="shared" si="340"/>
        <v>0</v>
      </c>
      <c r="AL258" s="34">
        <f t="shared" si="341"/>
        <v>0</v>
      </c>
      <c r="AM258" s="34">
        <f t="shared" si="342"/>
        <v>0</v>
      </c>
      <c r="AN258" s="34">
        <f t="shared" si="343"/>
        <v>0</v>
      </c>
    </row>
    <row r="259" spans="1:40" ht="13.25" customHeight="1" x14ac:dyDescent="0.45">
      <c r="A259" s="12" t="str">
        <f t="shared" si="388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3" t="s">
        <v>181</v>
      </c>
      <c r="G259" s="33" t="s">
        <v>285</v>
      </c>
      <c r="H259" s="7" t="s">
        <v>104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396"/>
        <v>1000</v>
      </c>
      <c r="S259" s="7">
        <v>0</v>
      </c>
      <c r="T259" s="18">
        <f t="shared" si="397"/>
        <v>200</v>
      </c>
      <c r="U259" s="18">
        <f t="shared" si="398"/>
        <v>466.66666666666998</v>
      </c>
      <c r="V259" s="16">
        <f t="shared" si="399"/>
        <v>18668</v>
      </c>
      <c r="W259" s="16">
        <f t="shared" si="400"/>
        <v>9334</v>
      </c>
      <c r="X259" s="16">
        <v>4667</v>
      </c>
      <c r="Y259" s="16">
        <f t="shared" si="401"/>
        <v>2333.5</v>
      </c>
      <c r="Z259" s="16">
        <f t="shared" si="402"/>
        <v>49.99250037498124</v>
      </c>
      <c r="AA259" s="15">
        <f t="shared" si="405"/>
        <v>13067.599999999999</v>
      </c>
      <c r="AB259" s="15">
        <f t="shared" si="372"/>
        <v>6533.7999999999993</v>
      </c>
      <c r="AC259" s="15">
        <f t="shared" si="403"/>
        <v>3266.8999999999996</v>
      </c>
      <c r="AD259" s="15">
        <f t="shared" si="373"/>
        <v>1633.4499999999998</v>
      </c>
      <c r="AE259" s="15">
        <f t="shared" si="404"/>
        <v>89.865005980747711</v>
      </c>
      <c r="AF259" s="1">
        <v>0</v>
      </c>
      <c r="AG259" s="34">
        <f t="shared" si="326"/>
        <v>5600.4000000000015</v>
      </c>
      <c r="AH259" s="34">
        <f t="shared" si="327"/>
        <v>2800.2000000000007</v>
      </c>
      <c r="AI259" s="34">
        <f t="shared" si="328"/>
        <v>1400.1000000000004</v>
      </c>
      <c r="AJ259" s="34">
        <f t="shared" si="329"/>
        <v>700.05000000000018</v>
      </c>
      <c r="AK259" s="34">
        <f t="shared" si="340"/>
        <v>0</v>
      </c>
      <c r="AL259" s="34">
        <f t="shared" si="341"/>
        <v>0</v>
      </c>
      <c r="AM259" s="34">
        <f t="shared" si="342"/>
        <v>0</v>
      </c>
      <c r="AN259" s="34">
        <f t="shared" si="343"/>
        <v>0</v>
      </c>
    </row>
    <row r="260" spans="1:40" ht="13.25" customHeight="1" x14ac:dyDescent="0.45">
      <c r="A260" s="12" t="str">
        <f t="shared" si="388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3" t="s">
        <v>181</v>
      </c>
      <c r="G260" s="33" t="s">
        <v>285</v>
      </c>
      <c r="H260" s="7" t="s">
        <v>104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396"/>
        <v>1000</v>
      </c>
      <c r="S260" s="7">
        <v>0</v>
      </c>
      <c r="T260" s="18">
        <f t="shared" si="397"/>
        <v>200</v>
      </c>
      <c r="U260" s="18">
        <f t="shared" si="398"/>
        <v>466.66666666666998</v>
      </c>
      <c r="V260" s="16">
        <f t="shared" si="399"/>
        <v>18668</v>
      </c>
      <c r="W260" s="16">
        <f t="shared" si="400"/>
        <v>9334</v>
      </c>
      <c r="X260" s="16">
        <v>4667</v>
      </c>
      <c r="Y260" s="16">
        <f t="shared" si="401"/>
        <v>2333.5</v>
      </c>
      <c r="Z260" s="16">
        <f t="shared" si="402"/>
        <v>49.99250037498124</v>
      </c>
      <c r="AA260" s="15">
        <f t="shared" si="405"/>
        <v>13067.599999999999</v>
      </c>
      <c r="AB260" s="15">
        <f t="shared" si="372"/>
        <v>6533.7999999999993</v>
      </c>
      <c r="AC260" s="15">
        <f t="shared" si="403"/>
        <v>3266.8999999999996</v>
      </c>
      <c r="AD260" s="15">
        <f t="shared" si="373"/>
        <v>1633.4499999999998</v>
      </c>
      <c r="AE260" s="15">
        <f t="shared" si="404"/>
        <v>89.865005980747711</v>
      </c>
      <c r="AF260" s="1">
        <v>0</v>
      </c>
      <c r="AG260" s="34">
        <f t="shared" ref="AG260:AG323" si="406">V260-AA260</f>
        <v>5600.4000000000015</v>
      </c>
      <c r="AH260" s="34">
        <f t="shared" ref="AH260:AH323" si="407">W260-AB260</f>
        <v>2800.2000000000007</v>
      </c>
      <c r="AI260" s="34">
        <f t="shared" ref="AI260:AI323" si="408">X260-AC260</f>
        <v>1400.1000000000004</v>
      </c>
      <c r="AJ260" s="34">
        <f t="shared" ref="AJ260:AJ323" si="409">(Y260-AD260)</f>
        <v>700.05000000000018</v>
      </c>
      <c r="AK260" s="34">
        <f t="shared" si="340"/>
        <v>0</v>
      </c>
      <c r="AL260" s="34">
        <f t="shared" si="341"/>
        <v>0</v>
      </c>
      <c r="AM260" s="34">
        <f t="shared" si="342"/>
        <v>0</v>
      </c>
      <c r="AN260" s="34">
        <f t="shared" si="343"/>
        <v>0</v>
      </c>
    </row>
    <row r="261" spans="1:40" ht="13.25" customHeight="1" x14ac:dyDescent="0.45">
      <c r="A261" s="12" t="str">
        <f t="shared" si="388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3" t="s">
        <v>181</v>
      </c>
      <c r="G261" s="33" t="s">
        <v>285</v>
      </c>
      <c r="H261" s="7" t="s">
        <v>104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396"/>
        <v>1000</v>
      </c>
      <c r="S261" s="7">
        <v>0</v>
      </c>
      <c r="T261" s="18">
        <f t="shared" si="397"/>
        <v>200</v>
      </c>
      <c r="U261" s="18">
        <f t="shared" si="398"/>
        <v>466.66666666666998</v>
      </c>
      <c r="V261" s="16">
        <f t="shared" si="399"/>
        <v>18668</v>
      </c>
      <c r="W261" s="16">
        <f t="shared" si="400"/>
        <v>9334</v>
      </c>
      <c r="X261" s="16">
        <v>4667</v>
      </c>
      <c r="Y261" s="16">
        <f t="shared" si="401"/>
        <v>2333.5</v>
      </c>
      <c r="Z261" s="16">
        <f t="shared" si="402"/>
        <v>49.99250037498124</v>
      </c>
      <c r="AA261" s="15">
        <f t="shared" si="405"/>
        <v>13067.599999999999</v>
      </c>
      <c r="AB261" s="15">
        <f t="shared" si="372"/>
        <v>6533.7999999999993</v>
      </c>
      <c r="AC261" s="15">
        <f t="shared" si="403"/>
        <v>3266.8999999999996</v>
      </c>
      <c r="AD261" s="15">
        <f t="shared" si="373"/>
        <v>1633.4499999999998</v>
      </c>
      <c r="AE261" s="15">
        <f t="shared" si="404"/>
        <v>89.865005980747711</v>
      </c>
      <c r="AF261" s="1">
        <v>0</v>
      </c>
      <c r="AG261" s="34">
        <f t="shared" si="406"/>
        <v>5600.4000000000015</v>
      </c>
      <c r="AH261" s="34">
        <f t="shared" si="407"/>
        <v>2800.2000000000007</v>
      </c>
      <c r="AI261" s="34">
        <f t="shared" si="408"/>
        <v>1400.1000000000004</v>
      </c>
      <c r="AJ261" s="34">
        <f t="shared" si="409"/>
        <v>700.05000000000018</v>
      </c>
      <c r="AK261" s="34">
        <f t="shared" ref="AK261:AK324" si="410">$AF261/AG261</f>
        <v>0</v>
      </c>
      <c r="AL261" s="34">
        <f t="shared" ref="AL261:AL324" si="411">$AF261/AH261</f>
        <v>0</v>
      </c>
      <c r="AM261" s="34">
        <f t="shared" ref="AM261:AM324" si="412">$AF261/AI261</f>
        <v>0</v>
      </c>
      <c r="AN261" s="34">
        <f t="shared" ref="AN261:AN324" si="413">$AF261/AJ261</f>
        <v>0</v>
      </c>
    </row>
    <row r="262" spans="1:40" ht="13.25" customHeight="1" x14ac:dyDescent="0.45">
      <c r="A262" s="12" t="str">
        <f t="shared" si="388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3" t="s">
        <v>183</v>
      </c>
      <c r="G262" s="33" t="s">
        <v>285</v>
      </c>
      <c r="H262" s="7" t="s">
        <v>104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396"/>
        <v>1000</v>
      </c>
      <c r="S262" s="7">
        <v>0</v>
      </c>
      <c r="T262" s="18">
        <f t="shared" si="397"/>
        <v>200</v>
      </c>
      <c r="U262" s="18">
        <f t="shared" si="398"/>
        <v>466.66666666666998</v>
      </c>
      <c r="V262" s="16">
        <f t="shared" si="399"/>
        <v>18668</v>
      </c>
      <c r="W262" s="16">
        <f t="shared" si="400"/>
        <v>9334</v>
      </c>
      <c r="X262" s="16">
        <v>4667</v>
      </c>
      <c r="Y262" s="16">
        <f t="shared" si="401"/>
        <v>2333.5</v>
      </c>
      <c r="Z262" s="16">
        <f t="shared" si="402"/>
        <v>49.99250037498124</v>
      </c>
      <c r="AA262" s="15">
        <f t="shared" si="405"/>
        <v>13067.599999999999</v>
      </c>
      <c r="AB262" s="15">
        <f t="shared" si="372"/>
        <v>6533.7999999999993</v>
      </c>
      <c r="AC262" s="15">
        <f t="shared" si="403"/>
        <v>3266.8999999999996</v>
      </c>
      <c r="AD262" s="15">
        <f t="shared" si="373"/>
        <v>1633.4499999999998</v>
      </c>
      <c r="AE262" s="15">
        <f t="shared" si="404"/>
        <v>89.865005980747711</v>
      </c>
      <c r="AF262" s="1">
        <v>0</v>
      </c>
      <c r="AG262" s="34">
        <f t="shared" si="406"/>
        <v>5600.4000000000015</v>
      </c>
      <c r="AH262" s="34">
        <f t="shared" si="407"/>
        <v>2800.2000000000007</v>
      </c>
      <c r="AI262" s="34">
        <f t="shared" si="408"/>
        <v>1400.1000000000004</v>
      </c>
      <c r="AJ262" s="34">
        <f t="shared" si="409"/>
        <v>700.05000000000018</v>
      </c>
      <c r="AK262" s="34">
        <f t="shared" si="410"/>
        <v>0</v>
      </c>
      <c r="AL262" s="34">
        <f t="shared" si="411"/>
        <v>0</v>
      </c>
      <c r="AM262" s="34">
        <f t="shared" si="412"/>
        <v>0</v>
      </c>
      <c r="AN262" s="34">
        <f t="shared" si="413"/>
        <v>0</v>
      </c>
    </row>
    <row r="263" spans="1:40" ht="13.25" customHeight="1" x14ac:dyDescent="0.45">
      <c r="A263" s="12" t="str">
        <f t="shared" si="388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3" t="s">
        <v>183</v>
      </c>
      <c r="G263" s="33" t="s">
        <v>285</v>
      </c>
      <c r="H263" s="7" t="s">
        <v>104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396"/>
        <v>1000</v>
      </c>
      <c r="S263" s="7">
        <v>0</v>
      </c>
      <c r="T263" s="18">
        <f t="shared" si="397"/>
        <v>200</v>
      </c>
      <c r="U263" s="18">
        <f t="shared" si="398"/>
        <v>466.66666666666998</v>
      </c>
      <c r="V263" s="16">
        <f t="shared" si="399"/>
        <v>18668</v>
      </c>
      <c r="W263" s="16">
        <f t="shared" si="400"/>
        <v>9334</v>
      </c>
      <c r="X263" s="16">
        <v>4667</v>
      </c>
      <c r="Y263" s="16">
        <f t="shared" si="401"/>
        <v>2333.5</v>
      </c>
      <c r="Z263" s="16">
        <f t="shared" si="402"/>
        <v>49.99250037498124</v>
      </c>
      <c r="AA263" s="15">
        <f t="shared" si="405"/>
        <v>13067.599999999999</v>
      </c>
      <c r="AB263" s="15">
        <f t="shared" si="372"/>
        <v>6533.7999999999993</v>
      </c>
      <c r="AC263" s="15">
        <f t="shared" si="403"/>
        <v>3266.8999999999996</v>
      </c>
      <c r="AD263" s="15">
        <f t="shared" si="373"/>
        <v>1633.4499999999998</v>
      </c>
      <c r="AE263" s="15">
        <f t="shared" si="404"/>
        <v>89.865005980747711</v>
      </c>
      <c r="AF263" s="1">
        <v>0</v>
      </c>
      <c r="AG263" s="34">
        <f t="shared" si="406"/>
        <v>5600.4000000000015</v>
      </c>
      <c r="AH263" s="34">
        <f t="shared" si="407"/>
        <v>2800.2000000000007</v>
      </c>
      <c r="AI263" s="34">
        <f t="shared" si="408"/>
        <v>1400.1000000000004</v>
      </c>
      <c r="AJ263" s="34">
        <f t="shared" si="409"/>
        <v>700.05000000000018</v>
      </c>
      <c r="AK263" s="34">
        <f t="shared" si="410"/>
        <v>0</v>
      </c>
      <c r="AL263" s="34">
        <f t="shared" si="411"/>
        <v>0</v>
      </c>
      <c r="AM263" s="34">
        <f t="shared" si="412"/>
        <v>0</v>
      </c>
      <c r="AN263" s="34">
        <f t="shared" si="413"/>
        <v>0</v>
      </c>
    </row>
    <row r="264" spans="1:40" ht="13.25" customHeight="1" x14ac:dyDescent="0.45">
      <c r="A264" s="12" t="str">
        <f t="shared" si="388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3" t="s">
        <v>183</v>
      </c>
      <c r="G264" s="33" t="s">
        <v>285</v>
      </c>
      <c r="H264" s="7" t="s">
        <v>104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396"/>
        <v>1000</v>
      </c>
      <c r="S264" s="7">
        <v>0</v>
      </c>
      <c r="T264" s="18">
        <f t="shared" si="397"/>
        <v>200</v>
      </c>
      <c r="U264" s="18">
        <f t="shared" si="398"/>
        <v>466.66666666666998</v>
      </c>
      <c r="V264" s="16">
        <f t="shared" si="399"/>
        <v>18668</v>
      </c>
      <c r="W264" s="16">
        <f t="shared" si="400"/>
        <v>9334</v>
      </c>
      <c r="X264" s="16">
        <v>4667</v>
      </c>
      <c r="Y264" s="16">
        <f t="shared" si="401"/>
        <v>2333.5</v>
      </c>
      <c r="Z264" s="16">
        <f t="shared" si="402"/>
        <v>49.99250037498124</v>
      </c>
      <c r="AA264" s="15">
        <f t="shared" si="405"/>
        <v>13067.599999999999</v>
      </c>
      <c r="AB264" s="15">
        <f t="shared" si="372"/>
        <v>6533.7999999999993</v>
      </c>
      <c r="AC264" s="15">
        <f t="shared" si="403"/>
        <v>3266.8999999999996</v>
      </c>
      <c r="AD264" s="15">
        <f t="shared" si="373"/>
        <v>1633.4499999999998</v>
      </c>
      <c r="AE264" s="15">
        <f t="shared" si="404"/>
        <v>89.865005980747711</v>
      </c>
      <c r="AF264" s="1">
        <v>0</v>
      </c>
      <c r="AG264" s="34">
        <f t="shared" si="406"/>
        <v>5600.4000000000015</v>
      </c>
      <c r="AH264" s="34">
        <f t="shared" si="407"/>
        <v>2800.2000000000007</v>
      </c>
      <c r="AI264" s="34">
        <f t="shared" si="408"/>
        <v>1400.1000000000004</v>
      </c>
      <c r="AJ264" s="34">
        <f t="shared" si="409"/>
        <v>700.05000000000018</v>
      </c>
      <c r="AK264" s="34">
        <f t="shared" si="410"/>
        <v>0</v>
      </c>
      <c r="AL264" s="34">
        <f t="shared" si="411"/>
        <v>0</v>
      </c>
      <c r="AM264" s="34">
        <f t="shared" si="412"/>
        <v>0</v>
      </c>
      <c r="AN264" s="34">
        <f t="shared" si="413"/>
        <v>0</v>
      </c>
    </row>
    <row r="265" spans="1:40" ht="13.25" customHeight="1" x14ac:dyDescent="0.45">
      <c r="A265" s="12" t="str">
        <f t="shared" si="388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3" t="s">
        <v>181</v>
      </c>
      <c r="G265" s="33" t="s">
        <v>285</v>
      </c>
      <c r="H265" s="7" t="s">
        <v>104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396"/>
        <v>1000</v>
      </c>
      <c r="S265" s="7">
        <v>0</v>
      </c>
      <c r="T265" s="18">
        <f t="shared" si="397"/>
        <v>200</v>
      </c>
      <c r="U265" s="18">
        <f t="shared" si="398"/>
        <v>466.66666666666998</v>
      </c>
      <c r="V265" s="16">
        <f t="shared" si="399"/>
        <v>18668</v>
      </c>
      <c r="W265" s="16">
        <f t="shared" si="400"/>
        <v>9334</v>
      </c>
      <c r="X265" s="16">
        <v>4667</v>
      </c>
      <c r="Y265" s="16">
        <f t="shared" si="401"/>
        <v>2333.5</v>
      </c>
      <c r="Z265" s="16">
        <f t="shared" si="402"/>
        <v>49.99250037498124</v>
      </c>
      <c r="AA265" s="15">
        <f t="shared" si="405"/>
        <v>13067.599999999999</v>
      </c>
      <c r="AB265" s="15">
        <f t="shared" si="372"/>
        <v>6533.7999999999993</v>
      </c>
      <c r="AC265" s="15">
        <f t="shared" si="403"/>
        <v>3266.8999999999996</v>
      </c>
      <c r="AD265" s="15">
        <f t="shared" si="373"/>
        <v>1633.4499999999998</v>
      </c>
      <c r="AE265" s="15">
        <f t="shared" si="404"/>
        <v>89.865005980747711</v>
      </c>
      <c r="AF265" s="1">
        <v>0</v>
      </c>
      <c r="AG265" s="34">
        <f t="shared" si="406"/>
        <v>5600.4000000000015</v>
      </c>
      <c r="AH265" s="34">
        <f t="shared" si="407"/>
        <v>2800.2000000000007</v>
      </c>
      <c r="AI265" s="34">
        <f t="shared" si="408"/>
        <v>1400.1000000000004</v>
      </c>
      <c r="AJ265" s="34">
        <f t="shared" si="409"/>
        <v>700.05000000000018</v>
      </c>
      <c r="AK265" s="34">
        <f t="shared" si="410"/>
        <v>0</v>
      </c>
      <c r="AL265" s="34">
        <f t="shared" si="411"/>
        <v>0</v>
      </c>
      <c r="AM265" s="34">
        <f t="shared" si="412"/>
        <v>0</v>
      </c>
      <c r="AN265" s="34">
        <f t="shared" si="413"/>
        <v>0</v>
      </c>
    </row>
    <row r="266" spans="1:40" ht="13.25" customHeight="1" x14ac:dyDescent="0.45">
      <c r="A266" s="20" t="str">
        <f>D266&amp;" - "&amp;C266&amp;" - "&amp;B266</f>
        <v>C.A. - Found - Accountancy</v>
      </c>
      <c r="B266" s="9" t="s">
        <v>206</v>
      </c>
      <c r="C266" s="3" t="s">
        <v>205</v>
      </c>
      <c r="D266" s="3" t="s">
        <v>169</v>
      </c>
      <c r="E266" s="3" t="s">
        <v>4</v>
      </c>
      <c r="F266" s="22" t="s">
        <v>198</v>
      </c>
      <c r="G266" s="22" t="s">
        <v>185</v>
      </c>
      <c r="H266" s="7" t="s">
        <v>104</v>
      </c>
      <c r="I266" s="17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141</v>
      </c>
      <c r="R266" s="18">
        <f t="shared" si="396"/>
        <v>15000</v>
      </c>
      <c r="S266" s="7">
        <v>0</v>
      </c>
      <c r="T266" s="18">
        <f t="shared" si="397"/>
        <v>3000</v>
      </c>
      <c r="U266" s="31">
        <f t="shared" si="398"/>
        <v>7000.00000000005</v>
      </c>
      <c r="V266" s="31">
        <f t="shared" si="399"/>
        <v>280000</v>
      </c>
      <c r="W266" s="31">
        <f t="shared" si="400"/>
        <v>140000</v>
      </c>
      <c r="X266" s="31">
        <v>70000</v>
      </c>
      <c r="Y266" s="31">
        <f t="shared" si="401"/>
        <v>35000</v>
      </c>
      <c r="Z266" s="31">
        <f t="shared" si="402"/>
        <v>50</v>
      </c>
      <c r="AA266" s="31">
        <f t="shared" si="405"/>
        <v>196000</v>
      </c>
      <c r="AB266" s="31">
        <f t="shared" si="372"/>
        <v>98000</v>
      </c>
      <c r="AC266" s="31">
        <f t="shared" si="403"/>
        <v>49000</v>
      </c>
      <c r="AD266" s="31">
        <f t="shared" si="373"/>
        <v>24500</v>
      </c>
      <c r="AE266" s="31">
        <f t="shared" si="404"/>
        <v>89.87341772151899</v>
      </c>
      <c r="AF266" s="1">
        <v>0</v>
      </c>
      <c r="AG266" s="34">
        <f t="shared" si="406"/>
        <v>84000</v>
      </c>
      <c r="AH266" s="34">
        <f t="shared" si="407"/>
        <v>42000</v>
      </c>
      <c r="AI266" s="34">
        <f t="shared" si="408"/>
        <v>21000</v>
      </c>
      <c r="AJ266" s="34">
        <f t="shared" si="409"/>
        <v>10500</v>
      </c>
      <c r="AK266" s="34">
        <f t="shared" si="410"/>
        <v>0</v>
      </c>
      <c r="AL266" s="34">
        <f t="shared" si="411"/>
        <v>0</v>
      </c>
      <c r="AM266" s="34">
        <f t="shared" si="412"/>
        <v>0</v>
      </c>
      <c r="AN266" s="34">
        <f t="shared" si="413"/>
        <v>0</v>
      </c>
    </row>
    <row r="267" spans="1:40" ht="13.25" customHeight="1" x14ac:dyDescent="0.45">
      <c r="A267" s="20" t="str">
        <f t="shared" ref="A267:A330" si="414">D267&amp;" - "&amp;C267&amp;" - "&amp;B267</f>
        <v>C.A. - Found - Biz laws &amp; Corspndnce</v>
      </c>
      <c r="B267" s="9" t="s">
        <v>208</v>
      </c>
      <c r="C267" s="3" t="s">
        <v>205</v>
      </c>
      <c r="D267" s="3" t="s">
        <v>169</v>
      </c>
      <c r="E267" s="3" t="s">
        <v>4</v>
      </c>
      <c r="F267" s="22" t="s">
        <v>276</v>
      </c>
      <c r="G267" s="22" t="s">
        <v>185</v>
      </c>
      <c r="H267" s="7" t="s">
        <v>104</v>
      </c>
      <c r="I267" s="17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18"/>
      <c r="S267" s="7"/>
      <c r="T267" s="18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1">
        <v>0</v>
      </c>
      <c r="AG267" s="34">
        <f t="shared" si="406"/>
        <v>0</v>
      </c>
      <c r="AH267" s="34">
        <f t="shared" si="407"/>
        <v>0</v>
      </c>
      <c r="AI267" s="34">
        <f t="shared" si="408"/>
        <v>0</v>
      </c>
      <c r="AJ267" s="34">
        <f t="shared" si="409"/>
        <v>0</v>
      </c>
      <c r="AK267" s="34" t="e">
        <f t="shared" si="410"/>
        <v>#DIV/0!</v>
      </c>
      <c r="AL267" s="34" t="e">
        <f t="shared" si="411"/>
        <v>#DIV/0!</v>
      </c>
      <c r="AM267" s="34" t="e">
        <f t="shared" si="412"/>
        <v>#DIV/0!</v>
      </c>
      <c r="AN267" s="34" t="e">
        <f t="shared" si="413"/>
        <v>#DIV/0!</v>
      </c>
    </row>
    <row r="268" spans="1:40" ht="13.25" customHeight="1" x14ac:dyDescent="0.45">
      <c r="A268" s="20" t="str">
        <f t="shared" si="414"/>
        <v>C.A. - Found - Biz Math &amp; Stat</v>
      </c>
      <c r="B268" s="9" t="s">
        <v>209</v>
      </c>
      <c r="C268" s="3" t="s">
        <v>205</v>
      </c>
      <c r="D268" s="3" t="s">
        <v>169</v>
      </c>
      <c r="E268" s="3" t="s">
        <v>4</v>
      </c>
      <c r="F268" s="22" t="s">
        <v>210</v>
      </c>
      <c r="G268" s="22" t="s">
        <v>185</v>
      </c>
      <c r="H268" s="7" t="s">
        <v>104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18"/>
      <c r="S268" s="7"/>
      <c r="T268" s="18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1">
        <v>0</v>
      </c>
      <c r="AG268" s="34">
        <f t="shared" si="406"/>
        <v>0</v>
      </c>
      <c r="AH268" s="34">
        <f t="shared" si="407"/>
        <v>0</v>
      </c>
      <c r="AI268" s="34">
        <f t="shared" si="408"/>
        <v>0</v>
      </c>
      <c r="AJ268" s="34">
        <f t="shared" si="409"/>
        <v>0</v>
      </c>
      <c r="AK268" s="34" t="e">
        <f t="shared" si="410"/>
        <v>#DIV/0!</v>
      </c>
      <c r="AL268" s="34" t="e">
        <f t="shared" si="411"/>
        <v>#DIV/0!</v>
      </c>
      <c r="AM268" s="34" t="e">
        <f t="shared" si="412"/>
        <v>#DIV/0!</v>
      </c>
      <c r="AN268" s="34" t="e">
        <f t="shared" si="413"/>
        <v>#DIV/0!</v>
      </c>
    </row>
    <row r="269" spans="1:40" x14ac:dyDescent="0.45">
      <c r="A269" s="20" t="str">
        <f t="shared" si="414"/>
        <v>C.A. - Found - Eco &amp; Comm Knwldge</v>
      </c>
      <c r="B269" s="9" t="s">
        <v>287</v>
      </c>
      <c r="C269" s="3" t="s">
        <v>205</v>
      </c>
      <c r="D269" s="3" t="s">
        <v>169</v>
      </c>
      <c r="E269" s="3" t="s">
        <v>4</v>
      </c>
      <c r="F269" s="22" t="s">
        <v>29</v>
      </c>
      <c r="G269" s="22"/>
      <c r="H269" s="7" t="s">
        <v>104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06"/>
        <v>0</v>
      </c>
      <c r="AH269" s="34">
        <f t="shared" si="407"/>
        <v>0</v>
      </c>
      <c r="AI269" s="34">
        <f t="shared" si="408"/>
        <v>0</v>
      </c>
      <c r="AJ269" s="34">
        <f t="shared" si="409"/>
        <v>0</v>
      </c>
      <c r="AK269" s="34" t="e">
        <f t="shared" si="410"/>
        <v>#DIV/0!</v>
      </c>
      <c r="AL269" s="34" t="e">
        <f t="shared" si="411"/>
        <v>#DIV/0!</v>
      </c>
      <c r="AM269" s="34" t="e">
        <f t="shared" si="412"/>
        <v>#DIV/0!</v>
      </c>
      <c r="AN269" s="34" t="e">
        <f t="shared" si="413"/>
        <v>#DIV/0!</v>
      </c>
    </row>
    <row r="270" spans="1:40" ht="13.25" customHeight="1" x14ac:dyDescent="0.45">
      <c r="A270" s="20" t="str">
        <f t="shared" si="414"/>
        <v>C.A. - Inter - Accountancy</v>
      </c>
      <c r="B270" s="27" t="s">
        <v>206</v>
      </c>
      <c r="C270" s="3" t="s">
        <v>207</v>
      </c>
      <c r="D270" s="3" t="s">
        <v>169</v>
      </c>
      <c r="E270" s="3" t="s">
        <v>4</v>
      </c>
      <c r="F270" s="22" t="s">
        <v>198</v>
      </c>
      <c r="G270" s="22" t="s">
        <v>185</v>
      </c>
      <c r="H270" s="7" t="s">
        <v>104</v>
      </c>
      <c r="I270" s="17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141</v>
      </c>
      <c r="R270" s="18">
        <f t="shared" si="396"/>
        <v>20000</v>
      </c>
      <c r="S270" s="7">
        <v>0</v>
      </c>
      <c r="T270" s="18">
        <f t="shared" si="397"/>
        <v>4000</v>
      </c>
      <c r="U270" s="18">
        <f t="shared" si="398"/>
        <v>9333.3333333333994</v>
      </c>
      <c r="V270" s="16">
        <f t="shared" si="399"/>
        <v>373348</v>
      </c>
      <c r="W270" s="16">
        <f t="shared" si="400"/>
        <v>186674</v>
      </c>
      <c r="X270" s="16">
        <v>93337</v>
      </c>
      <c r="Y270" s="16">
        <f t="shared" si="401"/>
        <v>46668.5</v>
      </c>
      <c r="Z270" s="16">
        <f t="shared" si="402"/>
        <v>49.995875113434366</v>
      </c>
      <c r="AA270" s="15">
        <f t="shared" si="405"/>
        <v>261343.59999999998</v>
      </c>
      <c r="AB270" s="15">
        <f t="shared" si="372"/>
        <v>130671.79999999999</v>
      </c>
      <c r="AC270" s="15">
        <f t="shared" si="403"/>
        <v>65335.899999999994</v>
      </c>
      <c r="AD270" s="15">
        <f t="shared" si="373"/>
        <v>32667.949999999997</v>
      </c>
      <c r="AE270" s="15">
        <f t="shared" si="404"/>
        <v>89.868791171860693</v>
      </c>
      <c r="AF270" s="1">
        <v>0</v>
      </c>
      <c r="AG270" s="34">
        <f t="shared" si="406"/>
        <v>112004.40000000002</v>
      </c>
      <c r="AH270" s="34">
        <f t="shared" si="407"/>
        <v>56002.200000000012</v>
      </c>
      <c r="AI270" s="34">
        <f t="shared" si="408"/>
        <v>28001.100000000006</v>
      </c>
      <c r="AJ270" s="34">
        <f t="shared" si="409"/>
        <v>14000.550000000003</v>
      </c>
      <c r="AK270" s="34">
        <f t="shared" si="410"/>
        <v>0</v>
      </c>
      <c r="AL270" s="34">
        <f t="shared" si="411"/>
        <v>0</v>
      </c>
      <c r="AM270" s="34">
        <f t="shared" si="412"/>
        <v>0</v>
      </c>
      <c r="AN270" s="34">
        <f t="shared" si="413"/>
        <v>0</v>
      </c>
    </row>
    <row r="271" spans="1:40" ht="13.25" customHeight="1" x14ac:dyDescent="0.45">
      <c r="A271" s="20" t="str">
        <f t="shared" si="414"/>
        <v>C.A. - Inter - Corp &amp; other Laws</v>
      </c>
      <c r="B271" s="27" t="s">
        <v>211</v>
      </c>
      <c r="C271" s="3" t="s">
        <v>207</v>
      </c>
      <c r="D271" s="3" t="s">
        <v>169</v>
      </c>
      <c r="E271" s="3" t="s">
        <v>4</v>
      </c>
      <c r="F271" s="22" t="s">
        <v>276</v>
      </c>
      <c r="G271" s="22" t="s">
        <v>185</v>
      </c>
      <c r="H271" s="7" t="s">
        <v>104</v>
      </c>
      <c r="I271" s="17">
        <v>45139</v>
      </c>
      <c r="J271" s="7"/>
      <c r="K271" s="7"/>
      <c r="L271" s="7"/>
      <c r="M271" s="7"/>
      <c r="N271" s="7"/>
      <c r="O271" s="7"/>
      <c r="P271" s="7"/>
      <c r="Q271" s="7"/>
      <c r="R271" s="18"/>
      <c r="S271" s="7"/>
      <c r="T271" s="18"/>
      <c r="U271" s="18"/>
      <c r="V271" s="16"/>
      <c r="W271" s="16"/>
      <c r="X271" s="16"/>
      <c r="Y271" s="16"/>
      <c r="Z271" s="16"/>
      <c r="AA271" s="15"/>
      <c r="AB271" s="15"/>
      <c r="AC271" s="15"/>
      <c r="AD271" s="15"/>
      <c r="AE271" s="15"/>
      <c r="AF271" s="1">
        <v>0</v>
      </c>
      <c r="AG271" s="34">
        <f t="shared" si="406"/>
        <v>0</v>
      </c>
      <c r="AH271" s="34">
        <f t="shared" si="407"/>
        <v>0</v>
      </c>
      <c r="AI271" s="34">
        <f t="shared" si="408"/>
        <v>0</v>
      </c>
      <c r="AJ271" s="34">
        <f t="shared" si="409"/>
        <v>0</v>
      </c>
      <c r="AK271" s="34" t="e">
        <f t="shared" si="410"/>
        <v>#DIV/0!</v>
      </c>
      <c r="AL271" s="34" t="e">
        <f t="shared" si="411"/>
        <v>#DIV/0!</v>
      </c>
      <c r="AM271" s="34" t="e">
        <f t="shared" si="412"/>
        <v>#DIV/0!</v>
      </c>
      <c r="AN271" s="34" t="e">
        <f t="shared" si="413"/>
        <v>#DIV/0!</v>
      </c>
    </row>
    <row r="272" spans="1:40" ht="13.25" customHeight="1" x14ac:dyDescent="0.45">
      <c r="A272" s="20" t="str">
        <f t="shared" si="414"/>
        <v>C.A. - Inter - Cost &amp; Mgmt Ac</v>
      </c>
      <c r="B272" s="27" t="s">
        <v>212</v>
      </c>
      <c r="C272" s="3" t="s">
        <v>207</v>
      </c>
      <c r="D272" s="3" t="s">
        <v>169</v>
      </c>
      <c r="E272" s="3" t="s">
        <v>4</v>
      </c>
      <c r="F272" s="22" t="s">
        <v>198</v>
      </c>
      <c r="G272" s="22" t="s">
        <v>185</v>
      </c>
      <c r="H272" s="7" t="s">
        <v>104</v>
      </c>
      <c r="I272" s="17">
        <v>45139</v>
      </c>
      <c r="J272" s="7"/>
      <c r="K272" s="7"/>
      <c r="L272" s="7"/>
      <c r="M272" s="7"/>
      <c r="N272" s="7"/>
      <c r="O272" s="7"/>
      <c r="P272" s="7"/>
      <c r="Q272" s="7"/>
      <c r="R272" s="18"/>
      <c r="S272" s="7"/>
      <c r="T272" s="18"/>
      <c r="U272" s="18"/>
      <c r="V272" s="16"/>
      <c r="W272" s="16"/>
      <c r="X272" s="16"/>
      <c r="Y272" s="16"/>
      <c r="Z272" s="16"/>
      <c r="AA272" s="15"/>
      <c r="AB272" s="15"/>
      <c r="AC272" s="15"/>
      <c r="AD272" s="15"/>
      <c r="AE272" s="15"/>
      <c r="AF272" s="1">
        <v>0</v>
      </c>
      <c r="AG272" s="34">
        <f t="shared" si="406"/>
        <v>0</v>
      </c>
      <c r="AH272" s="34">
        <f t="shared" si="407"/>
        <v>0</v>
      </c>
      <c r="AI272" s="34">
        <f t="shared" si="408"/>
        <v>0</v>
      </c>
      <c r="AJ272" s="34">
        <f t="shared" si="409"/>
        <v>0</v>
      </c>
      <c r="AK272" s="34" t="e">
        <f t="shared" si="410"/>
        <v>#DIV/0!</v>
      </c>
      <c r="AL272" s="34" t="e">
        <f t="shared" si="411"/>
        <v>#DIV/0!</v>
      </c>
      <c r="AM272" s="34" t="e">
        <f t="shared" si="412"/>
        <v>#DIV/0!</v>
      </c>
      <c r="AN272" s="34" t="e">
        <f t="shared" si="413"/>
        <v>#DIV/0!</v>
      </c>
    </row>
    <row r="273" spans="1:40" ht="13.25" customHeight="1" x14ac:dyDescent="0.45">
      <c r="A273" s="20" t="str">
        <f t="shared" si="414"/>
        <v>C.A. - Inter - Tax</v>
      </c>
      <c r="B273" s="27" t="s">
        <v>213</v>
      </c>
      <c r="C273" s="3" t="s">
        <v>207</v>
      </c>
      <c r="D273" s="3" t="s">
        <v>169</v>
      </c>
      <c r="E273" s="3" t="s">
        <v>4</v>
      </c>
      <c r="F273" s="22" t="s">
        <v>29</v>
      </c>
      <c r="G273" s="22"/>
      <c r="H273" s="7" t="s">
        <v>104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06"/>
        <v>0</v>
      </c>
      <c r="AH273" s="34">
        <f t="shared" si="407"/>
        <v>0</v>
      </c>
      <c r="AI273" s="34">
        <f t="shared" si="408"/>
        <v>0</v>
      </c>
      <c r="AJ273" s="34">
        <f t="shared" si="409"/>
        <v>0</v>
      </c>
      <c r="AK273" s="34" t="e">
        <f t="shared" si="410"/>
        <v>#DIV/0!</v>
      </c>
      <c r="AL273" s="34" t="e">
        <f t="shared" si="411"/>
        <v>#DIV/0!</v>
      </c>
      <c r="AM273" s="34" t="e">
        <f t="shared" si="412"/>
        <v>#DIV/0!</v>
      </c>
      <c r="AN273" s="34" t="e">
        <f t="shared" si="413"/>
        <v>#DIV/0!</v>
      </c>
    </row>
    <row r="274" spans="1:40" ht="13.25" customHeight="1" x14ac:dyDescent="0.45">
      <c r="A274" s="20" t="str">
        <f t="shared" si="414"/>
        <v>C.A. - Inter - Audit</v>
      </c>
      <c r="B274" s="27" t="s">
        <v>214</v>
      </c>
      <c r="C274" s="3" t="s">
        <v>207</v>
      </c>
      <c r="D274" s="3" t="s">
        <v>169</v>
      </c>
      <c r="E274" s="3" t="s">
        <v>4</v>
      </c>
      <c r="F274" s="22" t="s">
        <v>29</v>
      </c>
      <c r="G274" s="22"/>
      <c r="H274" s="7" t="s">
        <v>104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06"/>
        <v>0</v>
      </c>
      <c r="AH274" s="34">
        <f t="shared" si="407"/>
        <v>0</v>
      </c>
      <c r="AI274" s="34">
        <f t="shared" si="408"/>
        <v>0</v>
      </c>
      <c r="AJ274" s="34">
        <f t="shared" si="409"/>
        <v>0</v>
      </c>
      <c r="AK274" s="34" t="e">
        <f t="shared" si="410"/>
        <v>#DIV/0!</v>
      </c>
      <c r="AL274" s="34" t="e">
        <f t="shared" si="411"/>
        <v>#DIV/0!</v>
      </c>
      <c r="AM274" s="34" t="e">
        <f t="shared" si="412"/>
        <v>#DIV/0!</v>
      </c>
      <c r="AN274" s="34" t="e">
        <f t="shared" si="413"/>
        <v>#DIV/0!</v>
      </c>
    </row>
    <row r="275" spans="1:40" ht="13.25" customHeight="1" x14ac:dyDescent="0.45">
      <c r="A275" s="20" t="str">
        <f t="shared" si="414"/>
        <v>C.A. - Inter - Adv Ac</v>
      </c>
      <c r="B275" s="27" t="s">
        <v>215</v>
      </c>
      <c r="C275" s="3" t="s">
        <v>207</v>
      </c>
      <c r="D275" s="3" t="s">
        <v>169</v>
      </c>
      <c r="E275" s="3" t="s">
        <v>4</v>
      </c>
      <c r="F275" s="22" t="s">
        <v>198</v>
      </c>
      <c r="G275" s="22" t="s">
        <v>185</v>
      </c>
      <c r="H275" s="7" t="s">
        <v>104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06"/>
        <v>0</v>
      </c>
      <c r="AH275" s="34">
        <f t="shared" si="407"/>
        <v>0</v>
      </c>
      <c r="AI275" s="34">
        <f t="shared" si="408"/>
        <v>0</v>
      </c>
      <c r="AJ275" s="34">
        <f t="shared" si="409"/>
        <v>0</v>
      </c>
      <c r="AK275" s="34" t="e">
        <f t="shared" si="410"/>
        <v>#DIV/0!</v>
      </c>
      <c r="AL275" s="34" t="e">
        <f t="shared" si="411"/>
        <v>#DIV/0!</v>
      </c>
      <c r="AM275" s="34" t="e">
        <f t="shared" si="412"/>
        <v>#DIV/0!</v>
      </c>
      <c r="AN275" s="34" t="e">
        <f t="shared" si="413"/>
        <v>#DIV/0!</v>
      </c>
    </row>
    <row r="276" spans="1:40" ht="13.25" customHeight="1" x14ac:dyDescent="0.45">
      <c r="A276" s="20" t="str">
        <f t="shared" si="414"/>
        <v>C.A. - Inter - EIS &amp; Strategic Mgmt</v>
      </c>
      <c r="B276" s="27" t="s">
        <v>216</v>
      </c>
      <c r="C276" s="3" t="s">
        <v>207</v>
      </c>
      <c r="D276" s="3" t="s">
        <v>169</v>
      </c>
      <c r="E276" s="3" t="s">
        <v>4</v>
      </c>
      <c r="F276" s="33" t="s">
        <v>277</v>
      </c>
      <c r="G276" s="33" t="s">
        <v>285</v>
      </c>
      <c r="H276" s="7" t="s">
        <v>104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06"/>
        <v>0</v>
      </c>
      <c r="AH276" s="34">
        <f t="shared" si="407"/>
        <v>0</v>
      </c>
      <c r="AI276" s="34">
        <f t="shared" si="408"/>
        <v>0</v>
      </c>
      <c r="AJ276" s="34">
        <f t="shared" si="409"/>
        <v>0</v>
      </c>
      <c r="AK276" s="34" t="e">
        <f t="shared" si="410"/>
        <v>#DIV/0!</v>
      </c>
      <c r="AL276" s="34" t="e">
        <f t="shared" si="411"/>
        <v>#DIV/0!</v>
      </c>
      <c r="AM276" s="34" t="e">
        <f t="shared" si="412"/>
        <v>#DIV/0!</v>
      </c>
      <c r="AN276" s="34" t="e">
        <f t="shared" si="413"/>
        <v>#DIV/0!</v>
      </c>
    </row>
    <row r="277" spans="1:40" ht="13.25" customHeight="1" x14ac:dyDescent="0.45">
      <c r="A277" s="20" t="str">
        <f t="shared" si="414"/>
        <v>C.A. - Inter - Fin Mgmt &amp; Eco</v>
      </c>
      <c r="B277" s="27" t="s">
        <v>217</v>
      </c>
      <c r="C277" s="3" t="s">
        <v>207</v>
      </c>
      <c r="D277" s="3" t="s">
        <v>169</v>
      </c>
      <c r="E277" s="3" t="s">
        <v>4</v>
      </c>
      <c r="F277" s="22" t="s">
        <v>29</v>
      </c>
      <c r="G277" s="22"/>
      <c r="H277" s="7" t="s">
        <v>104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06"/>
        <v>0</v>
      </c>
      <c r="AH277" s="34">
        <f t="shared" si="407"/>
        <v>0</v>
      </c>
      <c r="AI277" s="34">
        <f t="shared" si="408"/>
        <v>0</v>
      </c>
      <c r="AJ277" s="34">
        <f t="shared" si="409"/>
        <v>0</v>
      </c>
      <c r="AK277" s="34" t="e">
        <f t="shared" si="410"/>
        <v>#DIV/0!</v>
      </c>
      <c r="AL277" s="34" t="e">
        <f t="shared" si="411"/>
        <v>#DIV/0!</v>
      </c>
      <c r="AM277" s="34" t="e">
        <f t="shared" si="412"/>
        <v>#DIV/0!</v>
      </c>
      <c r="AN277" s="34" t="e">
        <f t="shared" si="413"/>
        <v>#DIV/0!</v>
      </c>
    </row>
    <row r="278" spans="1:40" ht="13.25" customHeight="1" x14ac:dyDescent="0.45">
      <c r="A278" s="20" t="str">
        <f t="shared" si="414"/>
        <v>C.A. - Final - Fin Reporting</v>
      </c>
      <c r="B278" s="9" t="s">
        <v>218</v>
      </c>
      <c r="C278" s="3" t="s">
        <v>168</v>
      </c>
      <c r="D278" s="3" t="s">
        <v>169</v>
      </c>
      <c r="E278" s="3" t="s">
        <v>4</v>
      </c>
      <c r="F278" s="22" t="s">
        <v>198</v>
      </c>
      <c r="G278" s="22" t="s">
        <v>185</v>
      </c>
      <c r="H278" s="7" t="s">
        <v>104</v>
      </c>
      <c r="I278" s="17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141</v>
      </c>
      <c r="R278" s="18">
        <f t="shared" si="396"/>
        <v>25000</v>
      </c>
      <c r="S278" s="7">
        <v>0</v>
      </c>
      <c r="T278" s="18">
        <f t="shared" si="397"/>
        <v>5000</v>
      </c>
      <c r="U278" s="18">
        <f t="shared" si="398"/>
        <v>11666.66666666675</v>
      </c>
      <c r="V278" s="16">
        <f t="shared" si="399"/>
        <v>466668</v>
      </c>
      <c r="W278" s="16">
        <f t="shared" si="400"/>
        <v>233334</v>
      </c>
      <c r="X278" s="16">
        <v>116667</v>
      </c>
      <c r="Y278" s="16">
        <f t="shared" si="401"/>
        <v>58333.5</v>
      </c>
      <c r="Z278" s="16">
        <f t="shared" si="402"/>
        <v>49.999700000599994</v>
      </c>
      <c r="AA278" s="15">
        <f t="shared" si="405"/>
        <v>326667.59999999998</v>
      </c>
      <c r="AB278" s="15">
        <f t="shared" si="372"/>
        <v>163333.79999999999</v>
      </c>
      <c r="AC278" s="15">
        <f t="shared" si="403"/>
        <v>81666.899999999994</v>
      </c>
      <c r="AD278" s="15">
        <f t="shared" si="373"/>
        <v>40833.449999999997</v>
      </c>
      <c r="AE278" s="15">
        <f t="shared" si="404"/>
        <v>89.873081237577566</v>
      </c>
      <c r="AF278" s="1">
        <v>0</v>
      </c>
      <c r="AG278" s="34">
        <f t="shared" si="406"/>
        <v>140000.40000000002</v>
      </c>
      <c r="AH278" s="34">
        <f t="shared" si="407"/>
        <v>70000.200000000012</v>
      </c>
      <c r="AI278" s="34">
        <f t="shared" si="408"/>
        <v>35000.100000000006</v>
      </c>
      <c r="AJ278" s="34">
        <f t="shared" si="409"/>
        <v>17500.050000000003</v>
      </c>
      <c r="AK278" s="34">
        <f t="shared" si="410"/>
        <v>0</v>
      </c>
      <c r="AL278" s="34">
        <f t="shared" si="411"/>
        <v>0</v>
      </c>
      <c r="AM278" s="34">
        <f t="shared" si="412"/>
        <v>0</v>
      </c>
      <c r="AN278" s="34">
        <f t="shared" si="413"/>
        <v>0</v>
      </c>
    </row>
    <row r="279" spans="1:40" x14ac:dyDescent="0.45">
      <c r="A279" s="20" t="str">
        <f t="shared" si="414"/>
        <v>C.A. - Final - Strategic Fin Mgmt</v>
      </c>
      <c r="B279" s="9" t="s">
        <v>237</v>
      </c>
      <c r="C279" s="3" t="s">
        <v>168</v>
      </c>
      <c r="D279" s="3" t="s">
        <v>169</v>
      </c>
      <c r="E279" s="3" t="s">
        <v>4</v>
      </c>
      <c r="F279" s="22" t="s">
        <v>198</v>
      </c>
      <c r="G279" s="22" t="s">
        <v>185</v>
      </c>
      <c r="H279" s="7" t="s">
        <v>104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06"/>
        <v>0</v>
      </c>
      <c r="AH279" s="34">
        <f t="shared" si="407"/>
        <v>0</v>
      </c>
      <c r="AI279" s="34">
        <f t="shared" si="408"/>
        <v>0</v>
      </c>
      <c r="AJ279" s="34">
        <f t="shared" si="409"/>
        <v>0</v>
      </c>
      <c r="AK279" s="34" t="e">
        <f t="shared" si="410"/>
        <v>#DIV/0!</v>
      </c>
      <c r="AL279" s="34" t="e">
        <f t="shared" si="411"/>
        <v>#DIV/0!</v>
      </c>
      <c r="AM279" s="34" t="e">
        <f t="shared" si="412"/>
        <v>#DIV/0!</v>
      </c>
      <c r="AN279" s="34" t="e">
        <f t="shared" si="413"/>
        <v>#DIV/0!</v>
      </c>
    </row>
    <row r="280" spans="1:40" ht="13.25" customHeight="1" x14ac:dyDescent="0.45">
      <c r="A280" s="20" t="str">
        <f t="shared" si="414"/>
        <v>C.A. - Final - Audit &amp; Ethics</v>
      </c>
      <c r="B280" s="9" t="s">
        <v>219</v>
      </c>
      <c r="C280" s="3" t="s">
        <v>168</v>
      </c>
      <c r="D280" s="3" t="s">
        <v>169</v>
      </c>
      <c r="E280" s="3" t="s">
        <v>4</v>
      </c>
      <c r="F280" s="22" t="s">
        <v>29</v>
      </c>
      <c r="G280" s="22"/>
      <c r="H280" s="7" t="s">
        <v>104</v>
      </c>
      <c r="I280" s="17">
        <v>45139</v>
      </c>
      <c r="J280" s="7"/>
      <c r="K280" s="7"/>
      <c r="L280" s="7"/>
      <c r="M280" s="7"/>
      <c r="N280" s="7"/>
      <c r="O280" s="7"/>
      <c r="P280" s="7"/>
      <c r="Q280" s="7"/>
      <c r="R280" s="18"/>
      <c r="S280" s="7"/>
      <c r="T280" s="18"/>
      <c r="U280" s="18"/>
      <c r="V280" s="16"/>
      <c r="W280" s="16"/>
      <c r="X280" s="16"/>
      <c r="Y280" s="16"/>
      <c r="Z280" s="16"/>
      <c r="AA280" s="15"/>
      <c r="AB280" s="15"/>
      <c r="AC280" s="15"/>
      <c r="AD280" s="15"/>
      <c r="AE280" s="15"/>
      <c r="AF280" s="1">
        <v>0</v>
      </c>
      <c r="AG280" s="34">
        <f t="shared" si="406"/>
        <v>0</v>
      </c>
      <c r="AH280" s="34">
        <f t="shared" si="407"/>
        <v>0</v>
      </c>
      <c r="AI280" s="34">
        <f t="shared" si="408"/>
        <v>0</v>
      </c>
      <c r="AJ280" s="34">
        <f t="shared" si="409"/>
        <v>0</v>
      </c>
      <c r="AK280" s="34" t="e">
        <f t="shared" si="410"/>
        <v>#DIV/0!</v>
      </c>
      <c r="AL280" s="34" t="e">
        <f t="shared" si="411"/>
        <v>#DIV/0!</v>
      </c>
      <c r="AM280" s="34" t="e">
        <f t="shared" si="412"/>
        <v>#DIV/0!</v>
      </c>
      <c r="AN280" s="34" t="e">
        <f t="shared" si="413"/>
        <v>#DIV/0!</v>
      </c>
    </row>
    <row r="281" spans="1:40" ht="13.25" customHeight="1" x14ac:dyDescent="0.45">
      <c r="A281" s="20" t="str">
        <f t="shared" si="414"/>
        <v>C.A. - Final - Corporate &amp; Eco Laws</v>
      </c>
      <c r="B281" s="9" t="s">
        <v>220</v>
      </c>
      <c r="C281" s="3" t="s">
        <v>168</v>
      </c>
      <c r="D281" s="3" t="s">
        <v>169</v>
      </c>
      <c r="E281" s="3" t="s">
        <v>4</v>
      </c>
      <c r="F281" s="22" t="s">
        <v>276</v>
      </c>
      <c r="G281" s="22" t="s">
        <v>185</v>
      </c>
      <c r="H281" s="7" t="s">
        <v>104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06"/>
        <v>0</v>
      </c>
      <c r="AH281" s="34">
        <f t="shared" si="407"/>
        <v>0</v>
      </c>
      <c r="AI281" s="34">
        <f t="shared" si="408"/>
        <v>0</v>
      </c>
      <c r="AJ281" s="34">
        <f t="shared" si="409"/>
        <v>0</v>
      </c>
      <c r="AK281" s="34" t="e">
        <f t="shared" si="410"/>
        <v>#DIV/0!</v>
      </c>
      <c r="AL281" s="34" t="e">
        <f t="shared" si="411"/>
        <v>#DIV/0!</v>
      </c>
      <c r="AM281" s="34" t="e">
        <f t="shared" si="412"/>
        <v>#DIV/0!</v>
      </c>
      <c r="AN281" s="34" t="e">
        <f t="shared" si="413"/>
        <v>#DIV/0!</v>
      </c>
    </row>
    <row r="282" spans="1:40" ht="13.25" customHeight="1" x14ac:dyDescent="0.45">
      <c r="A282" s="20" t="str">
        <f t="shared" si="414"/>
        <v>C.A. - Final - Strategic Cost &amp; Perf Eval</v>
      </c>
      <c r="B282" s="9" t="s">
        <v>222</v>
      </c>
      <c r="C282" s="3" t="s">
        <v>168</v>
      </c>
      <c r="D282" s="3" t="s">
        <v>169</v>
      </c>
      <c r="E282" s="3" t="s">
        <v>4</v>
      </c>
      <c r="F282" s="22" t="s">
        <v>198</v>
      </c>
      <c r="G282" s="22" t="s">
        <v>185</v>
      </c>
      <c r="H282" s="7" t="s">
        <v>104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06"/>
        <v>0</v>
      </c>
      <c r="AH282" s="34">
        <f t="shared" si="407"/>
        <v>0</v>
      </c>
      <c r="AI282" s="34">
        <f t="shared" si="408"/>
        <v>0</v>
      </c>
      <c r="AJ282" s="34">
        <f t="shared" si="409"/>
        <v>0</v>
      </c>
      <c r="AK282" s="34" t="e">
        <f t="shared" si="410"/>
        <v>#DIV/0!</v>
      </c>
      <c r="AL282" s="34" t="e">
        <f t="shared" si="411"/>
        <v>#DIV/0!</v>
      </c>
      <c r="AM282" s="34" t="e">
        <f t="shared" si="412"/>
        <v>#DIV/0!</v>
      </c>
      <c r="AN282" s="34" t="e">
        <f t="shared" si="413"/>
        <v>#DIV/0!</v>
      </c>
    </row>
    <row r="283" spans="1:40" ht="17" customHeight="1" x14ac:dyDescent="0.45">
      <c r="A283" s="20" t="str">
        <f t="shared" si="414"/>
        <v>C.A. - Final - Risk, Cptl Mkt, Glbl FnRpt</v>
      </c>
      <c r="B283" s="9" t="s">
        <v>288</v>
      </c>
      <c r="C283" s="3" t="s">
        <v>168</v>
      </c>
      <c r="D283" s="3" t="s">
        <v>169</v>
      </c>
      <c r="E283" s="3" t="s">
        <v>4</v>
      </c>
      <c r="F283" s="22" t="s">
        <v>29</v>
      </c>
      <c r="G283" s="22"/>
      <c r="H283" s="7" t="s">
        <v>104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06"/>
        <v>0</v>
      </c>
      <c r="AH283" s="34">
        <f t="shared" si="407"/>
        <v>0</v>
      </c>
      <c r="AI283" s="34">
        <f t="shared" si="408"/>
        <v>0</v>
      </c>
      <c r="AJ283" s="34">
        <f t="shared" si="409"/>
        <v>0</v>
      </c>
      <c r="AK283" s="34" t="e">
        <f t="shared" si="410"/>
        <v>#DIV/0!</v>
      </c>
      <c r="AL283" s="34" t="e">
        <f t="shared" si="411"/>
        <v>#DIV/0!</v>
      </c>
      <c r="AM283" s="34" t="e">
        <f t="shared" si="412"/>
        <v>#DIV/0!</v>
      </c>
      <c r="AN283" s="34" t="e">
        <f t="shared" si="413"/>
        <v>#DIV/0!</v>
      </c>
    </row>
    <row r="284" spans="1:40" ht="13.25" customHeight="1" x14ac:dyDescent="0.45">
      <c r="A284" s="20" t="str">
        <f t="shared" si="414"/>
        <v>C.A. - Final - Direct Tax &amp; Intrtnl Tax</v>
      </c>
      <c r="B284" s="9" t="s">
        <v>223</v>
      </c>
      <c r="C284" s="3" t="s">
        <v>168</v>
      </c>
      <c r="D284" s="3" t="s">
        <v>169</v>
      </c>
      <c r="E284" s="3" t="s">
        <v>4</v>
      </c>
      <c r="F284" s="22" t="s">
        <v>276</v>
      </c>
      <c r="G284" s="22" t="s">
        <v>185</v>
      </c>
      <c r="H284" s="7" t="s">
        <v>104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06"/>
        <v>0</v>
      </c>
      <c r="AH284" s="34">
        <f t="shared" si="407"/>
        <v>0</v>
      </c>
      <c r="AI284" s="34">
        <f t="shared" si="408"/>
        <v>0</v>
      </c>
      <c r="AJ284" s="34">
        <f t="shared" si="409"/>
        <v>0</v>
      </c>
      <c r="AK284" s="34" t="e">
        <f t="shared" si="410"/>
        <v>#DIV/0!</v>
      </c>
      <c r="AL284" s="34" t="e">
        <f t="shared" si="411"/>
        <v>#DIV/0!</v>
      </c>
      <c r="AM284" s="34" t="e">
        <f t="shared" si="412"/>
        <v>#DIV/0!</v>
      </c>
      <c r="AN284" s="34" t="e">
        <f t="shared" si="413"/>
        <v>#DIV/0!</v>
      </c>
    </row>
    <row r="285" spans="1:40" ht="13.25" customHeight="1" x14ac:dyDescent="0.45">
      <c r="A285" s="20" t="str">
        <f t="shared" si="414"/>
        <v>C.A. - Final - Indirect Tax laws</v>
      </c>
      <c r="B285" s="9" t="s">
        <v>221</v>
      </c>
      <c r="C285" s="3" t="s">
        <v>168</v>
      </c>
      <c r="D285" s="3" t="s">
        <v>169</v>
      </c>
      <c r="E285" s="3" t="s">
        <v>4</v>
      </c>
      <c r="F285" s="22" t="s">
        <v>276</v>
      </c>
      <c r="G285" s="22" t="s">
        <v>185</v>
      </c>
      <c r="H285" s="7" t="s">
        <v>104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06"/>
        <v>0</v>
      </c>
      <c r="AH285" s="34">
        <f t="shared" si="407"/>
        <v>0</v>
      </c>
      <c r="AI285" s="34">
        <f t="shared" si="408"/>
        <v>0</v>
      </c>
      <c r="AJ285" s="34">
        <f t="shared" si="409"/>
        <v>0</v>
      </c>
      <c r="AK285" s="34" t="e">
        <f t="shared" si="410"/>
        <v>#DIV/0!</v>
      </c>
      <c r="AL285" s="34" t="e">
        <f t="shared" si="411"/>
        <v>#DIV/0!</v>
      </c>
      <c r="AM285" s="34" t="e">
        <f t="shared" si="412"/>
        <v>#DIV/0!</v>
      </c>
      <c r="AN285" s="34" t="e">
        <f t="shared" si="413"/>
        <v>#DIV/0!</v>
      </c>
    </row>
    <row r="286" spans="1:40" ht="13.25" customHeight="1" x14ac:dyDescent="0.45">
      <c r="A286" s="32" t="str">
        <f t="shared" si="414"/>
        <v>C.M.A. - Found - Bizz laws &amp; comm</v>
      </c>
      <c r="B286" s="27" t="s">
        <v>224</v>
      </c>
      <c r="C286" s="3" t="s">
        <v>205</v>
      </c>
      <c r="D286" s="3" t="s">
        <v>170</v>
      </c>
      <c r="E286" s="3" t="s">
        <v>4</v>
      </c>
      <c r="F286" s="22" t="s">
        <v>29</v>
      </c>
      <c r="G286" s="22"/>
      <c r="H286" s="7" t="s">
        <v>104</v>
      </c>
      <c r="I286" s="17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141</v>
      </c>
      <c r="R286" s="18">
        <f t="shared" si="396"/>
        <v>15000</v>
      </c>
      <c r="S286" s="7">
        <v>0</v>
      </c>
      <c r="T286" s="18">
        <f t="shared" si="397"/>
        <v>3000</v>
      </c>
      <c r="U286" s="18">
        <f t="shared" si="398"/>
        <v>7000.00000000005</v>
      </c>
      <c r="V286" s="16">
        <f t="shared" ref="V286:V318" si="415">X286*4</f>
        <v>280000</v>
      </c>
      <c r="W286" s="16">
        <f t="shared" ref="W286:W318" si="416">X286*2</f>
        <v>140000</v>
      </c>
      <c r="X286" s="16">
        <v>70000</v>
      </c>
      <c r="Y286" s="16">
        <f t="shared" ref="Y286:Y318" si="417">X286/2</f>
        <v>35000</v>
      </c>
      <c r="Z286" s="16">
        <f t="shared" ref="Z286:Z318" si="418">(R286-(T286+X286/10))/(T286+X286/10)%</f>
        <v>50</v>
      </c>
      <c r="AA286" s="15">
        <f t="shared" si="405"/>
        <v>196000</v>
      </c>
      <c r="AB286" s="15">
        <f t="shared" si="372"/>
        <v>98000</v>
      </c>
      <c r="AC286" s="15">
        <f t="shared" si="403"/>
        <v>49000</v>
      </c>
      <c r="AD286" s="15">
        <f t="shared" si="373"/>
        <v>24500</v>
      </c>
      <c r="AE286" s="15">
        <f t="shared" si="404"/>
        <v>89.87341772151899</v>
      </c>
      <c r="AF286" s="1">
        <v>0</v>
      </c>
      <c r="AG286" s="34">
        <f t="shared" si="406"/>
        <v>84000</v>
      </c>
      <c r="AH286" s="34">
        <f t="shared" si="407"/>
        <v>42000</v>
      </c>
      <c r="AI286" s="34">
        <f t="shared" si="408"/>
        <v>21000</v>
      </c>
      <c r="AJ286" s="34">
        <f t="shared" si="409"/>
        <v>10500</v>
      </c>
      <c r="AK286" s="34">
        <f t="shared" si="410"/>
        <v>0</v>
      </c>
      <c r="AL286" s="34">
        <f t="shared" si="411"/>
        <v>0</v>
      </c>
      <c r="AM286" s="34">
        <f t="shared" si="412"/>
        <v>0</v>
      </c>
      <c r="AN286" s="34">
        <f t="shared" si="413"/>
        <v>0</v>
      </c>
    </row>
    <row r="287" spans="1:40" ht="13.25" customHeight="1" x14ac:dyDescent="0.45">
      <c r="A287" s="32" t="str">
        <f t="shared" si="414"/>
        <v>C.M.A. - Found - Fin &amp; Cost Ac</v>
      </c>
      <c r="B287" s="27" t="s">
        <v>225</v>
      </c>
      <c r="C287" s="3" t="s">
        <v>205</v>
      </c>
      <c r="D287" s="3" t="s">
        <v>170</v>
      </c>
      <c r="E287" s="3" t="s">
        <v>4</v>
      </c>
      <c r="F287" s="22" t="s">
        <v>29</v>
      </c>
      <c r="G287" s="22"/>
      <c r="H287" s="7" t="s">
        <v>104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06"/>
        <v>0</v>
      </c>
      <c r="AH287" s="34">
        <f t="shared" si="407"/>
        <v>0</v>
      </c>
      <c r="AI287" s="34">
        <f t="shared" si="408"/>
        <v>0</v>
      </c>
      <c r="AJ287" s="34">
        <f t="shared" si="409"/>
        <v>0</v>
      </c>
      <c r="AK287" s="34" t="e">
        <f t="shared" si="410"/>
        <v>#DIV/0!</v>
      </c>
      <c r="AL287" s="34" t="e">
        <f t="shared" si="411"/>
        <v>#DIV/0!</v>
      </c>
      <c r="AM287" s="34" t="e">
        <f t="shared" si="412"/>
        <v>#DIV/0!</v>
      </c>
      <c r="AN287" s="34" t="e">
        <f t="shared" si="413"/>
        <v>#DIV/0!</v>
      </c>
    </row>
    <row r="288" spans="1:40" ht="13.25" customHeight="1" x14ac:dyDescent="0.45">
      <c r="A288" s="32" t="str">
        <f t="shared" si="414"/>
        <v>C.M.A. - Found - Bizz math &amp; Stat</v>
      </c>
      <c r="B288" s="27" t="s">
        <v>226</v>
      </c>
      <c r="C288" s="3" t="s">
        <v>205</v>
      </c>
      <c r="D288" s="3" t="s">
        <v>170</v>
      </c>
      <c r="E288" s="3" t="s">
        <v>4</v>
      </c>
      <c r="F288" s="22" t="s">
        <v>29</v>
      </c>
      <c r="G288" s="22"/>
      <c r="H288" s="7" t="s">
        <v>104</v>
      </c>
      <c r="I288" s="17">
        <v>45139</v>
      </c>
      <c r="J288" s="7"/>
      <c r="K288" s="7"/>
      <c r="L288" s="7"/>
      <c r="M288" s="7"/>
      <c r="N288" s="7"/>
      <c r="O288" s="7"/>
      <c r="P288" s="7"/>
      <c r="Q288" s="7"/>
      <c r="R288" s="18"/>
      <c r="S288" s="7"/>
      <c r="T288" s="18"/>
      <c r="U288" s="18"/>
      <c r="V288" s="16"/>
      <c r="W288" s="16"/>
      <c r="X288" s="16"/>
      <c r="Y288" s="16"/>
      <c r="Z288" s="16"/>
      <c r="AA288" s="15"/>
      <c r="AB288" s="15"/>
      <c r="AC288" s="15"/>
      <c r="AD288" s="15"/>
      <c r="AE288" s="15"/>
      <c r="AF288" s="1">
        <v>0</v>
      </c>
      <c r="AG288" s="34">
        <f t="shared" si="406"/>
        <v>0</v>
      </c>
      <c r="AH288" s="34">
        <f t="shared" si="407"/>
        <v>0</v>
      </c>
      <c r="AI288" s="34">
        <f t="shared" si="408"/>
        <v>0</v>
      </c>
      <c r="AJ288" s="34">
        <f t="shared" si="409"/>
        <v>0</v>
      </c>
      <c r="AK288" s="34" t="e">
        <f t="shared" si="410"/>
        <v>#DIV/0!</v>
      </c>
      <c r="AL288" s="34" t="e">
        <f t="shared" si="411"/>
        <v>#DIV/0!</v>
      </c>
      <c r="AM288" s="34" t="e">
        <f t="shared" si="412"/>
        <v>#DIV/0!</v>
      </c>
      <c r="AN288" s="34" t="e">
        <f t="shared" si="413"/>
        <v>#DIV/0!</v>
      </c>
    </row>
    <row r="289" spans="1:40" ht="13.25" customHeight="1" x14ac:dyDescent="0.45">
      <c r="A289" s="32" t="str">
        <f t="shared" si="414"/>
        <v>C.M.A. - Found - Bizz Eco &amp; Math</v>
      </c>
      <c r="B289" s="27" t="s">
        <v>227</v>
      </c>
      <c r="C289" s="3" t="s">
        <v>205</v>
      </c>
      <c r="D289" s="3" t="s">
        <v>170</v>
      </c>
      <c r="E289" s="3" t="s">
        <v>4</v>
      </c>
      <c r="F289" s="22" t="s">
        <v>29</v>
      </c>
      <c r="G289" s="22"/>
      <c r="H289" s="7" t="s">
        <v>104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06"/>
        <v>0</v>
      </c>
      <c r="AH289" s="34">
        <f t="shared" si="407"/>
        <v>0</v>
      </c>
      <c r="AI289" s="34">
        <f t="shared" si="408"/>
        <v>0</v>
      </c>
      <c r="AJ289" s="34">
        <f t="shared" si="409"/>
        <v>0</v>
      </c>
      <c r="AK289" s="34" t="e">
        <f t="shared" si="410"/>
        <v>#DIV/0!</v>
      </c>
      <c r="AL289" s="34" t="e">
        <f t="shared" si="411"/>
        <v>#DIV/0!</v>
      </c>
      <c r="AM289" s="34" t="e">
        <f t="shared" si="412"/>
        <v>#DIV/0!</v>
      </c>
      <c r="AN289" s="34" t="e">
        <f t="shared" si="413"/>
        <v>#DIV/0!</v>
      </c>
    </row>
    <row r="290" spans="1:40" ht="13.25" customHeight="1" x14ac:dyDescent="0.45">
      <c r="A290" s="32" t="str">
        <f t="shared" si="414"/>
        <v>C.M.A. - Inter - Biz Law &amp; Ethics</v>
      </c>
      <c r="B290" s="9" t="s">
        <v>228</v>
      </c>
      <c r="C290" s="3" t="s">
        <v>207</v>
      </c>
      <c r="D290" s="3" t="s">
        <v>170</v>
      </c>
      <c r="E290" s="3" t="s">
        <v>4</v>
      </c>
      <c r="F290" s="22" t="s">
        <v>29</v>
      </c>
      <c r="G290" s="22"/>
      <c r="H290" s="7" t="s">
        <v>104</v>
      </c>
      <c r="I290" s="17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141</v>
      </c>
      <c r="R290" s="18">
        <f t="shared" si="396"/>
        <v>20000</v>
      </c>
      <c r="S290" s="7">
        <v>0</v>
      </c>
      <c r="T290" s="18">
        <f t="shared" si="397"/>
        <v>4000</v>
      </c>
      <c r="U290" s="18">
        <f t="shared" si="398"/>
        <v>9333.3333333333994</v>
      </c>
      <c r="V290" s="16">
        <f t="shared" si="415"/>
        <v>373348</v>
      </c>
      <c r="W290" s="16">
        <f t="shared" si="416"/>
        <v>186674</v>
      </c>
      <c r="X290" s="16">
        <v>93337</v>
      </c>
      <c r="Y290" s="16">
        <f t="shared" si="417"/>
        <v>46668.5</v>
      </c>
      <c r="Z290" s="16">
        <f t="shared" si="418"/>
        <v>49.995875113434366</v>
      </c>
      <c r="AA290" s="15">
        <f t="shared" si="405"/>
        <v>261343.59999999998</v>
      </c>
      <c r="AB290" s="15">
        <f t="shared" si="372"/>
        <v>130671.79999999999</v>
      </c>
      <c r="AC290" s="15">
        <f t="shared" si="403"/>
        <v>65335.899999999994</v>
      </c>
      <c r="AD290" s="15">
        <f t="shared" si="373"/>
        <v>32667.949999999997</v>
      </c>
      <c r="AE290" s="15">
        <f t="shared" si="404"/>
        <v>89.868791171860693</v>
      </c>
      <c r="AF290" s="1">
        <v>0</v>
      </c>
      <c r="AG290" s="34">
        <f t="shared" si="406"/>
        <v>112004.40000000002</v>
      </c>
      <c r="AH290" s="34">
        <f t="shared" si="407"/>
        <v>56002.200000000012</v>
      </c>
      <c r="AI290" s="34">
        <f t="shared" si="408"/>
        <v>28001.100000000006</v>
      </c>
      <c r="AJ290" s="34">
        <f t="shared" si="409"/>
        <v>14000.550000000003</v>
      </c>
      <c r="AK290" s="34">
        <f t="shared" si="410"/>
        <v>0</v>
      </c>
      <c r="AL290" s="34">
        <f t="shared" si="411"/>
        <v>0</v>
      </c>
      <c r="AM290" s="34">
        <f t="shared" si="412"/>
        <v>0</v>
      </c>
      <c r="AN290" s="34">
        <f t="shared" si="413"/>
        <v>0</v>
      </c>
    </row>
    <row r="291" spans="1:40" ht="13.25" customHeight="1" x14ac:dyDescent="0.45">
      <c r="A291" s="32" t="str">
        <f t="shared" si="414"/>
        <v>C.M.A. - Inter - Fin Ac</v>
      </c>
      <c r="B291" s="9" t="s">
        <v>229</v>
      </c>
      <c r="C291" s="3" t="s">
        <v>207</v>
      </c>
      <c r="D291" s="3" t="s">
        <v>170</v>
      </c>
      <c r="E291" s="3" t="s">
        <v>4</v>
      </c>
      <c r="F291" s="22" t="s">
        <v>29</v>
      </c>
      <c r="G291" s="22"/>
      <c r="H291" s="7" t="s">
        <v>104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06"/>
        <v>0</v>
      </c>
      <c r="AH291" s="34">
        <f t="shared" si="407"/>
        <v>0</v>
      </c>
      <c r="AI291" s="34">
        <f t="shared" si="408"/>
        <v>0</v>
      </c>
      <c r="AJ291" s="34">
        <f t="shared" si="409"/>
        <v>0</v>
      </c>
      <c r="AK291" s="34" t="e">
        <f t="shared" si="410"/>
        <v>#DIV/0!</v>
      </c>
      <c r="AL291" s="34" t="e">
        <f t="shared" si="411"/>
        <v>#DIV/0!</v>
      </c>
      <c r="AM291" s="34" t="e">
        <f t="shared" si="412"/>
        <v>#DIV/0!</v>
      </c>
      <c r="AN291" s="34" t="e">
        <f t="shared" si="413"/>
        <v>#DIV/0!</v>
      </c>
    </row>
    <row r="292" spans="1:40" ht="13.25" customHeight="1" x14ac:dyDescent="0.45">
      <c r="A292" s="32" t="str">
        <f t="shared" si="414"/>
        <v>C.M.A. - Inter - Direct Indirect Tax</v>
      </c>
      <c r="B292" s="9" t="s">
        <v>230</v>
      </c>
      <c r="C292" s="3" t="s">
        <v>207</v>
      </c>
      <c r="D292" s="3" t="s">
        <v>170</v>
      </c>
      <c r="E292" s="3" t="s">
        <v>4</v>
      </c>
      <c r="F292" s="22" t="s">
        <v>29</v>
      </c>
      <c r="G292" s="22"/>
      <c r="H292" s="7" t="s">
        <v>104</v>
      </c>
      <c r="I292" s="17">
        <v>45139</v>
      </c>
      <c r="J292" s="7"/>
      <c r="K292" s="7"/>
      <c r="L292" s="7"/>
      <c r="M292" s="7"/>
      <c r="N292" s="7"/>
      <c r="O292" s="7"/>
      <c r="P292" s="7"/>
      <c r="Q292" s="7"/>
      <c r="R292" s="18"/>
      <c r="S292" s="7"/>
      <c r="T292" s="18"/>
      <c r="U292" s="18"/>
      <c r="V292" s="16"/>
      <c r="W292" s="16"/>
      <c r="X292" s="16"/>
      <c r="Y292" s="16"/>
      <c r="Z292" s="16"/>
      <c r="AA292" s="15"/>
      <c r="AB292" s="15"/>
      <c r="AC292" s="15"/>
      <c r="AD292" s="15"/>
      <c r="AE292" s="15"/>
      <c r="AF292" s="1">
        <v>0</v>
      </c>
      <c r="AG292" s="34">
        <f t="shared" si="406"/>
        <v>0</v>
      </c>
      <c r="AH292" s="34">
        <f t="shared" si="407"/>
        <v>0</v>
      </c>
      <c r="AI292" s="34">
        <f t="shared" si="408"/>
        <v>0</v>
      </c>
      <c r="AJ292" s="34">
        <f t="shared" si="409"/>
        <v>0</v>
      </c>
      <c r="AK292" s="34" t="e">
        <f t="shared" si="410"/>
        <v>#DIV/0!</v>
      </c>
      <c r="AL292" s="34" t="e">
        <f t="shared" si="411"/>
        <v>#DIV/0!</v>
      </c>
      <c r="AM292" s="34" t="e">
        <f t="shared" si="412"/>
        <v>#DIV/0!</v>
      </c>
      <c r="AN292" s="34" t="e">
        <f t="shared" si="413"/>
        <v>#DIV/0!</v>
      </c>
    </row>
    <row r="293" spans="1:40" ht="13.25" customHeight="1" x14ac:dyDescent="0.45">
      <c r="A293" s="32" t="str">
        <f t="shared" si="414"/>
        <v>C.M.A. - Inter - Cost AC</v>
      </c>
      <c r="B293" s="9" t="s">
        <v>231</v>
      </c>
      <c r="C293" s="3" t="s">
        <v>207</v>
      </c>
      <c r="D293" s="3" t="s">
        <v>170</v>
      </c>
      <c r="E293" s="3" t="s">
        <v>4</v>
      </c>
      <c r="F293" s="22" t="s">
        <v>29</v>
      </c>
      <c r="G293" s="22"/>
      <c r="H293" s="7" t="s">
        <v>104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06"/>
        <v>0</v>
      </c>
      <c r="AH293" s="34">
        <f t="shared" si="407"/>
        <v>0</v>
      </c>
      <c r="AI293" s="34">
        <f t="shared" si="408"/>
        <v>0</v>
      </c>
      <c r="AJ293" s="34">
        <f t="shared" si="409"/>
        <v>0</v>
      </c>
      <c r="AK293" s="34" t="e">
        <f t="shared" si="410"/>
        <v>#DIV/0!</v>
      </c>
      <c r="AL293" s="34" t="e">
        <f t="shared" si="411"/>
        <v>#DIV/0!</v>
      </c>
      <c r="AM293" s="34" t="e">
        <f t="shared" si="412"/>
        <v>#DIV/0!</v>
      </c>
      <c r="AN293" s="34" t="e">
        <f t="shared" si="413"/>
        <v>#DIV/0!</v>
      </c>
    </row>
    <row r="294" spans="1:40" ht="13.25" customHeight="1" x14ac:dyDescent="0.45">
      <c r="A294" s="32" t="str">
        <f t="shared" si="414"/>
        <v>C.M.A. - Inter - Ops &amp; Mgmt Strategic</v>
      </c>
      <c r="B294" s="9" t="s">
        <v>234</v>
      </c>
      <c r="C294" s="3" t="s">
        <v>207</v>
      </c>
      <c r="D294" s="3" t="s">
        <v>170</v>
      </c>
      <c r="E294" s="3" t="s">
        <v>4</v>
      </c>
      <c r="F294" s="22" t="s">
        <v>29</v>
      </c>
      <c r="G294" s="22"/>
      <c r="H294" s="7" t="s">
        <v>104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06"/>
        <v>0</v>
      </c>
      <c r="AH294" s="34">
        <f t="shared" si="407"/>
        <v>0</v>
      </c>
      <c r="AI294" s="34">
        <f t="shared" si="408"/>
        <v>0</v>
      </c>
      <c r="AJ294" s="34">
        <f t="shared" si="409"/>
        <v>0</v>
      </c>
      <c r="AK294" s="34" t="e">
        <f t="shared" si="410"/>
        <v>#DIV/0!</v>
      </c>
      <c r="AL294" s="34" t="e">
        <f t="shared" si="411"/>
        <v>#DIV/0!</v>
      </c>
      <c r="AM294" s="34" t="e">
        <f t="shared" si="412"/>
        <v>#DIV/0!</v>
      </c>
      <c r="AN294" s="34" t="e">
        <f t="shared" si="413"/>
        <v>#DIV/0!</v>
      </c>
    </row>
    <row r="295" spans="1:40" ht="24" customHeight="1" x14ac:dyDescent="0.45">
      <c r="A295" s="32" t="str">
        <f t="shared" si="414"/>
        <v>C.M.A. - Inter - Corporate AC &amp; Auditing</v>
      </c>
      <c r="B295" s="9" t="s">
        <v>232</v>
      </c>
      <c r="C295" s="3" t="s">
        <v>207</v>
      </c>
      <c r="D295" s="3" t="s">
        <v>170</v>
      </c>
      <c r="E295" s="3" t="s">
        <v>4</v>
      </c>
      <c r="F295" s="22" t="s">
        <v>29</v>
      </c>
      <c r="G295" s="22"/>
      <c r="H295" s="7" t="s">
        <v>104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06"/>
        <v>0</v>
      </c>
      <c r="AH295" s="34">
        <f t="shared" si="407"/>
        <v>0</v>
      </c>
      <c r="AI295" s="34">
        <f t="shared" si="408"/>
        <v>0</v>
      </c>
      <c r="AJ295" s="34">
        <f t="shared" si="409"/>
        <v>0</v>
      </c>
      <c r="AK295" s="34" t="e">
        <f t="shared" si="410"/>
        <v>#DIV/0!</v>
      </c>
      <c r="AL295" s="34" t="e">
        <f t="shared" si="411"/>
        <v>#DIV/0!</v>
      </c>
      <c r="AM295" s="34" t="e">
        <f t="shared" si="412"/>
        <v>#DIV/0!</v>
      </c>
      <c r="AN295" s="34" t="e">
        <f t="shared" si="413"/>
        <v>#DIV/0!</v>
      </c>
    </row>
    <row r="296" spans="1:40" ht="13.25" customHeight="1" x14ac:dyDescent="0.45">
      <c r="A296" s="32" t="str">
        <f t="shared" si="414"/>
        <v>C.M.A. - Inter - Fin Mgmt-Data Anltcs</v>
      </c>
      <c r="B296" s="9" t="s">
        <v>289</v>
      </c>
      <c r="C296" s="3" t="s">
        <v>207</v>
      </c>
      <c r="D296" s="3" t="s">
        <v>170</v>
      </c>
      <c r="E296" s="3" t="s">
        <v>4</v>
      </c>
      <c r="F296" s="22" t="s">
        <v>29</v>
      </c>
      <c r="G296" s="22"/>
      <c r="H296" s="7" t="s">
        <v>104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06"/>
        <v>0</v>
      </c>
      <c r="AH296" s="34">
        <f t="shared" si="407"/>
        <v>0</v>
      </c>
      <c r="AI296" s="34">
        <f t="shared" si="408"/>
        <v>0</v>
      </c>
      <c r="AJ296" s="34">
        <f t="shared" si="409"/>
        <v>0</v>
      </c>
      <c r="AK296" s="34" t="e">
        <f t="shared" si="410"/>
        <v>#DIV/0!</v>
      </c>
      <c r="AL296" s="34" t="e">
        <f t="shared" si="411"/>
        <v>#DIV/0!</v>
      </c>
      <c r="AM296" s="34" t="e">
        <f t="shared" si="412"/>
        <v>#DIV/0!</v>
      </c>
      <c r="AN296" s="34" t="e">
        <f t="shared" si="413"/>
        <v>#DIV/0!</v>
      </c>
    </row>
    <row r="297" spans="1:40" ht="13.25" customHeight="1" x14ac:dyDescent="0.45">
      <c r="A297" s="32" t="str">
        <f t="shared" si="414"/>
        <v>C.M.A. - Inter - Mgmt AC</v>
      </c>
      <c r="B297" s="9" t="s">
        <v>233</v>
      </c>
      <c r="C297" s="3" t="s">
        <v>207</v>
      </c>
      <c r="D297" s="3" t="s">
        <v>170</v>
      </c>
      <c r="E297" s="3" t="s">
        <v>4</v>
      </c>
      <c r="F297" s="22" t="s">
        <v>29</v>
      </c>
      <c r="G297" s="22"/>
      <c r="H297" s="7" t="s">
        <v>104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06"/>
        <v>0</v>
      </c>
      <c r="AH297" s="34">
        <f t="shared" si="407"/>
        <v>0</v>
      </c>
      <c r="AI297" s="34">
        <f t="shared" si="408"/>
        <v>0</v>
      </c>
      <c r="AJ297" s="34">
        <f t="shared" si="409"/>
        <v>0</v>
      </c>
      <c r="AK297" s="34" t="e">
        <f t="shared" si="410"/>
        <v>#DIV/0!</v>
      </c>
      <c r="AL297" s="34" t="e">
        <f t="shared" si="411"/>
        <v>#DIV/0!</v>
      </c>
      <c r="AM297" s="34" t="e">
        <f t="shared" si="412"/>
        <v>#DIV/0!</v>
      </c>
      <c r="AN297" s="34" t="e">
        <f t="shared" si="413"/>
        <v>#DIV/0!</v>
      </c>
    </row>
    <row r="298" spans="1:40" ht="13.25" customHeight="1" x14ac:dyDescent="0.45">
      <c r="A298" s="32" t="str">
        <f t="shared" si="414"/>
        <v>C.M.A. - Final - Corporate &amp; Eco Laws</v>
      </c>
      <c r="B298" s="27" t="s">
        <v>220</v>
      </c>
      <c r="C298" s="3" t="s">
        <v>168</v>
      </c>
      <c r="D298" s="3" t="s">
        <v>170</v>
      </c>
      <c r="E298" s="3" t="s">
        <v>4</v>
      </c>
      <c r="F298" s="22" t="s">
        <v>29</v>
      </c>
      <c r="G298" s="22"/>
      <c r="H298" s="7" t="s">
        <v>104</v>
      </c>
      <c r="I298" s="17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141</v>
      </c>
      <c r="R298" s="18">
        <f t="shared" si="396"/>
        <v>25000</v>
      </c>
      <c r="S298" s="7">
        <v>0</v>
      </c>
      <c r="T298" s="18">
        <f t="shared" si="397"/>
        <v>5000</v>
      </c>
      <c r="U298" s="18">
        <f t="shared" si="398"/>
        <v>11666.66666666675</v>
      </c>
      <c r="V298" s="16">
        <f t="shared" si="415"/>
        <v>466668</v>
      </c>
      <c r="W298" s="16">
        <f t="shared" si="416"/>
        <v>233334</v>
      </c>
      <c r="X298" s="16">
        <v>116667</v>
      </c>
      <c r="Y298" s="16">
        <f t="shared" si="417"/>
        <v>58333.5</v>
      </c>
      <c r="Z298" s="16">
        <f t="shared" si="418"/>
        <v>49.999700000599994</v>
      </c>
      <c r="AA298" s="15">
        <f t="shared" si="405"/>
        <v>326667.59999999998</v>
      </c>
      <c r="AB298" s="15">
        <f t="shared" si="372"/>
        <v>163333.79999999999</v>
      </c>
      <c r="AC298" s="15">
        <f t="shared" si="403"/>
        <v>81666.899999999994</v>
      </c>
      <c r="AD298" s="15">
        <f t="shared" si="373"/>
        <v>40833.449999999997</v>
      </c>
      <c r="AE298" s="15">
        <f t="shared" si="404"/>
        <v>89.873081237577566</v>
      </c>
      <c r="AF298" s="1">
        <v>0</v>
      </c>
      <c r="AG298" s="34">
        <f t="shared" si="406"/>
        <v>140000.40000000002</v>
      </c>
      <c r="AH298" s="34">
        <f t="shared" si="407"/>
        <v>70000.200000000012</v>
      </c>
      <c r="AI298" s="34">
        <f t="shared" si="408"/>
        <v>35000.100000000006</v>
      </c>
      <c r="AJ298" s="34">
        <f t="shared" si="409"/>
        <v>17500.050000000003</v>
      </c>
      <c r="AK298" s="34">
        <f t="shared" si="410"/>
        <v>0</v>
      </c>
      <c r="AL298" s="34">
        <f t="shared" si="411"/>
        <v>0</v>
      </c>
      <c r="AM298" s="34">
        <f t="shared" si="412"/>
        <v>0</v>
      </c>
      <c r="AN298" s="34">
        <f t="shared" si="413"/>
        <v>0</v>
      </c>
    </row>
    <row r="299" spans="1:40" ht="13.25" customHeight="1" x14ac:dyDescent="0.45">
      <c r="A299" s="32" t="str">
        <f t="shared" si="414"/>
        <v>C.M.A. - Final - Strategic Fin Mgmt</v>
      </c>
      <c r="B299" s="27" t="s">
        <v>237</v>
      </c>
      <c r="C299" s="3" t="s">
        <v>168</v>
      </c>
      <c r="D299" s="3" t="s">
        <v>170</v>
      </c>
      <c r="E299" s="3" t="s">
        <v>4</v>
      </c>
      <c r="F299" s="22" t="s">
        <v>29</v>
      </c>
      <c r="G299" s="22"/>
      <c r="H299" s="7" t="s">
        <v>104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06"/>
        <v>0</v>
      </c>
      <c r="AH299" s="34">
        <f t="shared" si="407"/>
        <v>0</v>
      </c>
      <c r="AI299" s="34">
        <f t="shared" si="408"/>
        <v>0</v>
      </c>
      <c r="AJ299" s="34">
        <f t="shared" si="409"/>
        <v>0</v>
      </c>
      <c r="AK299" s="34" t="e">
        <f t="shared" si="410"/>
        <v>#DIV/0!</v>
      </c>
      <c r="AL299" s="34" t="e">
        <f t="shared" si="411"/>
        <v>#DIV/0!</v>
      </c>
      <c r="AM299" s="34" t="e">
        <f t="shared" si="412"/>
        <v>#DIV/0!</v>
      </c>
      <c r="AN299" s="34" t="e">
        <f t="shared" si="413"/>
        <v>#DIV/0!</v>
      </c>
    </row>
    <row r="300" spans="1:40" ht="13.25" customHeight="1" x14ac:dyDescent="0.45">
      <c r="A300" s="32" t="str">
        <f t="shared" si="414"/>
        <v>C.M.A. - Final - Direct &amp; Intrntnl Tax</v>
      </c>
      <c r="B300" s="27" t="s">
        <v>238</v>
      </c>
      <c r="C300" s="3" t="s">
        <v>168</v>
      </c>
      <c r="D300" s="3" t="s">
        <v>170</v>
      </c>
      <c r="E300" s="3" t="s">
        <v>4</v>
      </c>
      <c r="F300" s="22" t="s">
        <v>29</v>
      </c>
      <c r="G300" s="22"/>
      <c r="H300" s="7" t="s">
        <v>104</v>
      </c>
      <c r="I300" s="17">
        <v>45139</v>
      </c>
      <c r="J300" s="7"/>
      <c r="K300" s="7"/>
      <c r="L300" s="7"/>
      <c r="M300" s="7"/>
      <c r="N300" s="7"/>
      <c r="O300" s="7"/>
      <c r="P300" s="7"/>
      <c r="Q300" s="7"/>
      <c r="R300" s="18"/>
      <c r="S300" s="7"/>
      <c r="T300" s="18"/>
      <c r="U300" s="18"/>
      <c r="V300" s="16"/>
      <c r="W300" s="16"/>
      <c r="X300" s="16"/>
      <c r="Y300" s="16"/>
      <c r="Z300" s="16"/>
      <c r="AA300" s="15"/>
      <c r="AB300" s="15"/>
      <c r="AC300" s="15"/>
      <c r="AD300" s="15"/>
      <c r="AE300" s="15"/>
      <c r="AF300" s="1">
        <v>0</v>
      </c>
      <c r="AG300" s="34">
        <f t="shared" si="406"/>
        <v>0</v>
      </c>
      <c r="AH300" s="34">
        <f t="shared" si="407"/>
        <v>0</v>
      </c>
      <c r="AI300" s="34">
        <f t="shared" si="408"/>
        <v>0</v>
      </c>
      <c r="AJ300" s="34">
        <f t="shared" si="409"/>
        <v>0</v>
      </c>
      <c r="AK300" s="34" t="e">
        <f t="shared" si="410"/>
        <v>#DIV/0!</v>
      </c>
      <c r="AL300" s="34" t="e">
        <f t="shared" si="411"/>
        <v>#DIV/0!</v>
      </c>
      <c r="AM300" s="34" t="e">
        <f t="shared" si="412"/>
        <v>#DIV/0!</v>
      </c>
      <c r="AN300" s="34" t="e">
        <f t="shared" si="413"/>
        <v>#DIV/0!</v>
      </c>
    </row>
    <row r="301" spans="1:40" ht="13.25" customHeight="1" x14ac:dyDescent="0.45">
      <c r="A301" s="32" t="str">
        <f t="shared" si="414"/>
        <v>C.M.A. - Final - Strategic Cost Mgmt</v>
      </c>
      <c r="B301" s="27" t="s">
        <v>239</v>
      </c>
      <c r="C301" s="3" t="s">
        <v>168</v>
      </c>
      <c r="D301" s="3" t="s">
        <v>170</v>
      </c>
      <c r="E301" s="3" t="s">
        <v>4</v>
      </c>
      <c r="F301" s="22" t="s">
        <v>29</v>
      </c>
      <c r="G301" s="22"/>
      <c r="H301" s="7" t="s">
        <v>104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06"/>
        <v>0</v>
      </c>
      <c r="AH301" s="34">
        <f t="shared" si="407"/>
        <v>0</v>
      </c>
      <c r="AI301" s="34">
        <f t="shared" si="408"/>
        <v>0</v>
      </c>
      <c r="AJ301" s="34">
        <f t="shared" si="409"/>
        <v>0</v>
      </c>
      <c r="AK301" s="34" t="e">
        <f t="shared" si="410"/>
        <v>#DIV/0!</v>
      </c>
      <c r="AL301" s="34" t="e">
        <f t="shared" si="411"/>
        <v>#DIV/0!</v>
      </c>
      <c r="AM301" s="34" t="e">
        <f t="shared" si="412"/>
        <v>#DIV/0!</v>
      </c>
      <c r="AN301" s="34" t="e">
        <f t="shared" si="413"/>
        <v>#DIV/0!</v>
      </c>
    </row>
    <row r="302" spans="1:40" ht="13.25" customHeight="1" x14ac:dyDescent="0.45">
      <c r="A302" s="32" t="str">
        <f t="shared" si="414"/>
        <v>C.M.A. - Final - Cost &amp; Mgmt Audit</v>
      </c>
      <c r="B302" s="27" t="s">
        <v>240</v>
      </c>
      <c r="C302" s="3" t="s">
        <v>168</v>
      </c>
      <c r="D302" s="3" t="s">
        <v>170</v>
      </c>
      <c r="E302" s="3" t="s">
        <v>4</v>
      </c>
      <c r="F302" s="22" t="s">
        <v>29</v>
      </c>
      <c r="G302" s="22"/>
      <c r="H302" s="7" t="s">
        <v>104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06"/>
        <v>0</v>
      </c>
      <c r="AH302" s="34">
        <f t="shared" si="407"/>
        <v>0</v>
      </c>
      <c r="AI302" s="34">
        <f t="shared" si="408"/>
        <v>0</v>
      </c>
      <c r="AJ302" s="34">
        <f t="shared" si="409"/>
        <v>0</v>
      </c>
      <c r="AK302" s="34" t="e">
        <f t="shared" si="410"/>
        <v>#DIV/0!</v>
      </c>
      <c r="AL302" s="34" t="e">
        <f t="shared" si="411"/>
        <v>#DIV/0!</v>
      </c>
      <c r="AM302" s="34" t="e">
        <f t="shared" si="412"/>
        <v>#DIV/0!</v>
      </c>
      <c r="AN302" s="34" t="e">
        <f t="shared" si="413"/>
        <v>#DIV/0!</v>
      </c>
    </row>
    <row r="303" spans="1:40" ht="24" customHeight="1" x14ac:dyDescent="0.45">
      <c r="A303" s="32" t="str">
        <f t="shared" si="414"/>
        <v>C.M.A. - Final - Corporate Fin Reporting</v>
      </c>
      <c r="B303" s="27" t="s">
        <v>235</v>
      </c>
      <c r="C303" s="3" t="s">
        <v>168</v>
      </c>
      <c r="D303" s="3" t="s">
        <v>170</v>
      </c>
      <c r="E303" s="3" t="s">
        <v>4</v>
      </c>
      <c r="F303" s="22" t="s">
        <v>29</v>
      </c>
      <c r="G303" s="22"/>
      <c r="H303" s="7" t="s">
        <v>104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06"/>
        <v>0</v>
      </c>
      <c r="AH303" s="34">
        <f t="shared" si="407"/>
        <v>0</v>
      </c>
      <c r="AI303" s="34">
        <f t="shared" si="408"/>
        <v>0</v>
      </c>
      <c r="AJ303" s="34">
        <f t="shared" si="409"/>
        <v>0</v>
      </c>
      <c r="AK303" s="34" t="e">
        <f t="shared" si="410"/>
        <v>#DIV/0!</v>
      </c>
      <c r="AL303" s="34" t="e">
        <f t="shared" si="411"/>
        <v>#DIV/0!</v>
      </c>
      <c r="AM303" s="34" t="e">
        <f t="shared" si="412"/>
        <v>#DIV/0!</v>
      </c>
      <c r="AN303" s="34" t="e">
        <f t="shared" si="413"/>
        <v>#DIV/0!</v>
      </c>
    </row>
    <row r="304" spans="1:40" ht="13.25" customHeight="1" x14ac:dyDescent="0.45">
      <c r="A304" s="32" t="str">
        <f t="shared" si="414"/>
        <v>C.M.A. - Final - Indirect Tax</v>
      </c>
      <c r="B304" s="27" t="s">
        <v>236</v>
      </c>
      <c r="C304" s="3" t="s">
        <v>168</v>
      </c>
      <c r="D304" s="3" t="s">
        <v>170</v>
      </c>
      <c r="E304" s="3" t="s">
        <v>4</v>
      </c>
      <c r="F304" s="22" t="s">
        <v>29</v>
      </c>
      <c r="G304" s="22"/>
      <c r="H304" s="7" t="s">
        <v>104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06"/>
        <v>0</v>
      </c>
      <c r="AH304" s="34">
        <f t="shared" si="407"/>
        <v>0</v>
      </c>
      <c r="AI304" s="34">
        <f t="shared" si="408"/>
        <v>0</v>
      </c>
      <c r="AJ304" s="34">
        <f t="shared" si="409"/>
        <v>0</v>
      </c>
      <c r="AK304" s="34" t="e">
        <f t="shared" si="410"/>
        <v>#DIV/0!</v>
      </c>
      <c r="AL304" s="34" t="e">
        <f t="shared" si="411"/>
        <v>#DIV/0!</v>
      </c>
      <c r="AM304" s="34" t="e">
        <f t="shared" si="412"/>
        <v>#DIV/0!</v>
      </c>
      <c r="AN304" s="34" t="e">
        <f t="shared" si="413"/>
        <v>#DIV/0!</v>
      </c>
    </row>
    <row r="305" spans="1:40" x14ac:dyDescent="0.45">
      <c r="A305" s="32" t="str">
        <f t="shared" si="414"/>
        <v>C.M.A. - Final - Strt Perf Mgmt &amp; Eval</v>
      </c>
      <c r="B305" s="27" t="s">
        <v>290</v>
      </c>
      <c r="C305" s="3" t="s">
        <v>168</v>
      </c>
      <c r="D305" s="3" t="s">
        <v>170</v>
      </c>
      <c r="E305" s="3" t="s">
        <v>4</v>
      </c>
      <c r="F305" s="22" t="s">
        <v>29</v>
      </c>
      <c r="G305" s="22"/>
      <c r="H305" s="7" t="s">
        <v>104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06"/>
        <v>0</v>
      </c>
      <c r="AH305" s="34">
        <f t="shared" si="407"/>
        <v>0</v>
      </c>
      <c r="AI305" s="34">
        <f t="shared" si="408"/>
        <v>0</v>
      </c>
      <c r="AJ305" s="34">
        <f t="shared" si="409"/>
        <v>0</v>
      </c>
      <c r="AK305" s="34" t="e">
        <f t="shared" si="410"/>
        <v>#DIV/0!</v>
      </c>
      <c r="AL305" s="34" t="e">
        <f t="shared" si="411"/>
        <v>#DIV/0!</v>
      </c>
      <c r="AM305" s="34" t="e">
        <f t="shared" si="412"/>
        <v>#DIV/0!</v>
      </c>
      <c r="AN305" s="34" t="e">
        <f t="shared" si="413"/>
        <v>#DIV/0!</v>
      </c>
    </row>
    <row r="306" spans="1:40" ht="13.25" customHeight="1" x14ac:dyDescent="0.45">
      <c r="A306" s="20" t="str">
        <f t="shared" si="414"/>
        <v>C.S. - Found - Biz Env &amp; Law</v>
      </c>
      <c r="B306" s="9" t="s">
        <v>242</v>
      </c>
      <c r="C306" s="3" t="s">
        <v>205</v>
      </c>
      <c r="D306" s="3" t="s">
        <v>171</v>
      </c>
      <c r="E306" s="3" t="s">
        <v>4</v>
      </c>
      <c r="F306" s="22" t="s">
        <v>29</v>
      </c>
      <c r="G306" s="22"/>
      <c r="H306" s="7" t="s">
        <v>104</v>
      </c>
      <c r="I306" s="17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141</v>
      </c>
      <c r="R306" s="18">
        <f t="shared" si="396"/>
        <v>15000</v>
      </c>
      <c r="S306" s="7">
        <v>0</v>
      </c>
      <c r="T306" s="18">
        <f t="shared" si="397"/>
        <v>3000</v>
      </c>
      <c r="U306" s="18">
        <f t="shared" si="398"/>
        <v>7000.00000000005</v>
      </c>
      <c r="V306" s="16">
        <f t="shared" si="415"/>
        <v>280000</v>
      </c>
      <c r="W306" s="16">
        <f t="shared" si="416"/>
        <v>140000</v>
      </c>
      <c r="X306" s="16">
        <v>70000</v>
      </c>
      <c r="Y306" s="16">
        <f t="shared" si="417"/>
        <v>35000</v>
      </c>
      <c r="Z306" s="16">
        <f t="shared" si="418"/>
        <v>50</v>
      </c>
      <c r="AA306" s="15">
        <f t="shared" si="405"/>
        <v>196000</v>
      </c>
      <c r="AB306" s="15">
        <f t="shared" si="372"/>
        <v>98000</v>
      </c>
      <c r="AC306" s="15">
        <f t="shared" si="403"/>
        <v>49000</v>
      </c>
      <c r="AD306" s="15">
        <f t="shared" si="373"/>
        <v>24500</v>
      </c>
      <c r="AE306" s="15">
        <f t="shared" si="404"/>
        <v>89.87341772151899</v>
      </c>
      <c r="AF306" s="1">
        <v>0</v>
      </c>
      <c r="AG306" s="34">
        <f t="shared" si="406"/>
        <v>84000</v>
      </c>
      <c r="AH306" s="34">
        <f t="shared" si="407"/>
        <v>42000</v>
      </c>
      <c r="AI306" s="34">
        <f t="shared" si="408"/>
        <v>21000</v>
      </c>
      <c r="AJ306" s="34">
        <f t="shared" si="409"/>
        <v>10500</v>
      </c>
      <c r="AK306" s="34">
        <f t="shared" si="410"/>
        <v>0</v>
      </c>
      <c r="AL306" s="34">
        <f t="shared" si="411"/>
        <v>0</v>
      </c>
      <c r="AM306" s="34">
        <f t="shared" si="412"/>
        <v>0</v>
      </c>
      <c r="AN306" s="34">
        <f t="shared" si="413"/>
        <v>0</v>
      </c>
    </row>
    <row r="307" spans="1:40" x14ac:dyDescent="0.45">
      <c r="A307" s="20" t="str">
        <f t="shared" si="414"/>
        <v>C.S. - Found - Biz Mgmt, Ethics, Entsp</v>
      </c>
      <c r="B307" s="9" t="s">
        <v>291</v>
      </c>
      <c r="C307" s="3" t="s">
        <v>205</v>
      </c>
      <c r="D307" s="3" t="s">
        <v>171</v>
      </c>
      <c r="E307" s="3" t="s">
        <v>4</v>
      </c>
      <c r="F307" s="22" t="s">
        <v>29</v>
      </c>
      <c r="G307" s="22"/>
      <c r="H307" s="7"/>
      <c r="I307" s="17"/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06"/>
        <v>0</v>
      </c>
      <c r="AH307" s="34">
        <f t="shared" si="407"/>
        <v>0</v>
      </c>
      <c r="AI307" s="34">
        <f t="shared" si="408"/>
        <v>0</v>
      </c>
      <c r="AJ307" s="34">
        <f t="shared" si="409"/>
        <v>0</v>
      </c>
      <c r="AK307" s="34" t="e">
        <f t="shared" si="410"/>
        <v>#DIV/0!</v>
      </c>
      <c r="AL307" s="34" t="e">
        <f t="shared" si="411"/>
        <v>#DIV/0!</v>
      </c>
      <c r="AM307" s="34" t="e">
        <f t="shared" si="412"/>
        <v>#DIV/0!</v>
      </c>
      <c r="AN307" s="34" t="e">
        <f t="shared" si="413"/>
        <v>#DIV/0!</v>
      </c>
    </row>
    <row r="308" spans="1:40" ht="13.25" customHeight="1" x14ac:dyDescent="0.45">
      <c r="A308" s="20" t="str">
        <f t="shared" si="414"/>
        <v>C.S. - Found - Biz Eco</v>
      </c>
      <c r="B308" s="9" t="s">
        <v>248</v>
      </c>
      <c r="C308" s="3" t="s">
        <v>205</v>
      </c>
      <c r="D308" s="3" t="s">
        <v>171</v>
      </c>
      <c r="E308" s="3" t="s">
        <v>4</v>
      </c>
      <c r="F308" s="22" t="s">
        <v>29</v>
      </c>
      <c r="G308" s="22"/>
      <c r="H308" s="7"/>
      <c r="I308" s="17"/>
      <c r="J308" s="7"/>
      <c r="K308" s="7"/>
      <c r="L308" s="7"/>
      <c r="M308" s="7"/>
      <c r="N308" s="7"/>
      <c r="O308" s="7"/>
      <c r="P308" s="7"/>
      <c r="Q308" s="7"/>
      <c r="R308" s="18"/>
      <c r="S308" s="7"/>
      <c r="T308" s="18"/>
      <c r="U308" s="18"/>
      <c r="V308" s="16"/>
      <c r="W308" s="16"/>
      <c r="X308" s="16"/>
      <c r="Y308" s="16"/>
      <c r="Z308" s="16"/>
      <c r="AA308" s="15"/>
      <c r="AB308" s="15"/>
      <c r="AC308" s="15"/>
      <c r="AD308" s="15"/>
      <c r="AE308" s="15"/>
      <c r="AF308" s="1">
        <v>0</v>
      </c>
      <c r="AG308" s="34">
        <f t="shared" si="406"/>
        <v>0</v>
      </c>
      <c r="AH308" s="34">
        <f t="shared" si="407"/>
        <v>0</v>
      </c>
      <c r="AI308" s="34">
        <f t="shared" si="408"/>
        <v>0</v>
      </c>
      <c r="AJ308" s="34">
        <f t="shared" si="409"/>
        <v>0</v>
      </c>
      <c r="AK308" s="34" t="e">
        <f t="shared" si="410"/>
        <v>#DIV/0!</v>
      </c>
      <c r="AL308" s="34" t="e">
        <f t="shared" si="411"/>
        <v>#DIV/0!</v>
      </c>
      <c r="AM308" s="34" t="e">
        <f t="shared" si="412"/>
        <v>#DIV/0!</v>
      </c>
      <c r="AN308" s="34" t="e">
        <f t="shared" si="413"/>
        <v>#DIV/0!</v>
      </c>
    </row>
    <row r="309" spans="1:40" ht="13.25" customHeight="1" x14ac:dyDescent="0.45">
      <c r="A309" s="20" t="str">
        <f t="shared" si="414"/>
        <v>C.S. - Found - Ac &amp; Audit</v>
      </c>
      <c r="B309" s="9" t="s">
        <v>249</v>
      </c>
      <c r="C309" s="3" t="s">
        <v>205</v>
      </c>
      <c r="D309" s="3" t="s">
        <v>171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06"/>
        <v>0</v>
      </c>
      <c r="AH309" s="34">
        <f t="shared" si="407"/>
        <v>0</v>
      </c>
      <c r="AI309" s="34">
        <f t="shared" si="408"/>
        <v>0</v>
      </c>
      <c r="AJ309" s="34">
        <f t="shared" si="409"/>
        <v>0</v>
      </c>
      <c r="AK309" s="34" t="e">
        <f t="shared" si="410"/>
        <v>#DIV/0!</v>
      </c>
      <c r="AL309" s="34" t="e">
        <f t="shared" si="411"/>
        <v>#DIV/0!</v>
      </c>
      <c r="AM309" s="34" t="e">
        <f t="shared" si="412"/>
        <v>#DIV/0!</v>
      </c>
      <c r="AN309" s="34" t="e">
        <f t="shared" si="413"/>
        <v>#DIV/0!</v>
      </c>
    </row>
    <row r="310" spans="1:40" ht="13.25" customHeight="1" x14ac:dyDescent="0.45">
      <c r="A310" s="20" t="str">
        <f t="shared" si="414"/>
        <v>C.S. - Inter - General Law</v>
      </c>
      <c r="B310" s="27" t="s">
        <v>243</v>
      </c>
      <c r="C310" s="3" t="s">
        <v>207</v>
      </c>
      <c r="D310" s="3" t="s">
        <v>171</v>
      </c>
      <c r="E310" s="3" t="s">
        <v>4</v>
      </c>
      <c r="F310" s="22" t="s">
        <v>29</v>
      </c>
      <c r="G310" s="22"/>
      <c r="H310" s="7" t="s">
        <v>104</v>
      </c>
      <c r="I310" s="17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141</v>
      </c>
      <c r="R310" s="18">
        <f t="shared" si="396"/>
        <v>20000</v>
      </c>
      <c r="S310" s="7">
        <v>0</v>
      </c>
      <c r="T310" s="18">
        <f t="shared" si="397"/>
        <v>4000</v>
      </c>
      <c r="U310" s="18">
        <f t="shared" si="398"/>
        <v>9333.3333333333994</v>
      </c>
      <c r="V310" s="16">
        <f t="shared" si="415"/>
        <v>373348</v>
      </c>
      <c r="W310" s="16">
        <f t="shared" si="416"/>
        <v>186674</v>
      </c>
      <c r="X310" s="16">
        <v>93337</v>
      </c>
      <c r="Y310" s="16">
        <f t="shared" si="417"/>
        <v>46668.5</v>
      </c>
      <c r="Z310" s="16">
        <f t="shared" si="418"/>
        <v>49.995875113434366</v>
      </c>
      <c r="AA310" s="15">
        <f t="shared" si="405"/>
        <v>261343.59999999998</v>
      </c>
      <c r="AB310" s="15">
        <f t="shared" si="372"/>
        <v>130671.79999999999</v>
      </c>
      <c r="AC310" s="15">
        <f t="shared" si="403"/>
        <v>65335.899999999994</v>
      </c>
      <c r="AD310" s="15">
        <f t="shared" si="373"/>
        <v>32667.949999999997</v>
      </c>
      <c r="AE310" s="15">
        <f t="shared" si="404"/>
        <v>89.868791171860693</v>
      </c>
      <c r="AF310" s="1">
        <v>0</v>
      </c>
      <c r="AG310" s="34">
        <f t="shared" si="406"/>
        <v>112004.40000000002</v>
      </c>
      <c r="AH310" s="34">
        <f t="shared" si="407"/>
        <v>56002.200000000012</v>
      </c>
      <c r="AI310" s="34">
        <f t="shared" si="408"/>
        <v>28001.100000000006</v>
      </c>
      <c r="AJ310" s="34">
        <f t="shared" si="409"/>
        <v>14000.550000000003</v>
      </c>
      <c r="AK310" s="34">
        <f t="shared" si="410"/>
        <v>0</v>
      </c>
      <c r="AL310" s="34">
        <f t="shared" si="411"/>
        <v>0</v>
      </c>
      <c r="AM310" s="34">
        <f t="shared" si="412"/>
        <v>0</v>
      </c>
      <c r="AN310" s="34">
        <f t="shared" si="413"/>
        <v>0</v>
      </c>
    </row>
    <row r="311" spans="1:40" ht="13.25" customHeight="1" x14ac:dyDescent="0.45">
      <c r="A311" s="20" t="str">
        <f t="shared" si="414"/>
        <v>C.S. - Inter - Company Law</v>
      </c>
      <c r="B311" s="27" t="s">
        <v>90</v>
      </c>
      <c r="C311" s="3" t="s">
        <v>207</v>
      </c>
      <c r="D311" s="3" t="s">
        <v>171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06"/>
        <v>0</v>
      </c>
      <c r="AH311" s="34">
        <f t="shared" si="407"/>
        <v>0</v>
      </c>
      <c r="AI311" s="34">
        <f t="shared" si="408"/>
        <v>0</v>
      </c>
      <c r="AJ311" s="34">
        <f t="shared" si="409"/>
        <v>0</v>
      </c>
      <c r="AK311" s="34" t="e">
        <f t="shared" si="410"/>
        <v>#DIV/0!</v>
      </c>
      <c r="AL311" s="34" t="e">
        <f t="shared" si="411"/>
        <v>#DIV/0!</v>
      </c>
      <c r="AM311" s="34" t="e">
        <f t="shared" si="412"/>
        <v>#DIV/0!</v>
      </c>
      <c r="AN311" s="34" t="e">
        <f t="shared" si="413"/>
        <v>#DIV/0!</v>
      </c>
    </row>
    <row r="312" spans="1:40" ht="13.25" customHeight="1" x14ac:dyDescent="0.45">
      <c r="A312" s="20" t="str">
        <f t="shared" si="414"/>
        <v>C.S. - Inter - Set up of Biz &amp; Closure</v>
      </c>
      <c r="B312" s="27" t="s">
        <v>247</v>
      </c>
      <c r="C312" s="3" t="s">
        <v>207</v>
      </c>
      <c r="D312" s="3" t="s">
        <v>171</v>
      </c>
      <c r="E312" s="3" t="s">
        <v>4</v>
      </c>
      <c r="F312" s="22" t="s">
        <v>29</v>
      </c>
      <c r="G312" s="22"/>
      <c r="H312" s="7"/>
      <c r="I312" s="17"/>
      <c r="J312" s="7"/>
      <c r="K312" s="7"/>
      <c r="L312" s="7"/>
      <c r="M312" s="7"/>
      <c r="N312" s="7"/>
      <c r="O312" s="7"/>
      <c r="P312" s="7"/>
      <c r="Q312" s="7"/>
      <c r="R312" s="18"/>
      <c r="S312" s="7"/>
      <c r="T312" s="18"/>
      <c r="U312" s="18"/>
      <c r="V312" s="16"/>
      <c r="W312" s="16"/>
      <c r="X312" s="16"/>
      <c r="Y312" s="16"/>
      <c r="Z312" s="16"/>
      <c r="AA312" s="15"/>
      <c r="AB312" s="15"/>
      <c r="AC312" s="15"/>
      <c r="AD312" s="15"/>
      <c r="AE312" s="15"/>
      <c r="AF312" s="1">
        <v>0</v>
      </c>
      <c r="AG312" s="34">
        <f t="shared" si="406"/>
        <v>0</v>
      </c>
      <c r="AH312" s="34">
        <f t="shared" si="407"/>
        <v>0</v>
      </c>
      <c r="AI312" s="34">
        <f t="shared" si="408"/>
        <v>0</v>
      </c>
      <c r="AJ312" s="34">
        <f t="shared" si="409"/>
        <v>0</v>
      </c>
      <c r="AK312" s="34" t="e">
        <f t="shared" si="410"/>
        <v>#DIV/0!</v>
      </c>
      <c r="AL312" s="34" t="e">
        <f t="shared" si="411"/>
        <v>#DIV/0!</v>
      </c>
      <c r="AM312" s="34" t="e">
        <f t="shared" si="412"/>
        <v>#DIV/0!</v>
      </c>
      <c r="AN312" s="34" t="e">
        <f t="shared" si="413"/>
        <v>#DIV/0!</v>
      </c>
    </row>
    <row r="313" spans="1:40" ht="13.25" customHeight="1" x14ac:dyDescent="0.45">
      <c r="A313" s="20" t="str">
        <f t="shared" si="414"/>
        <v>C.S. - Inter - Tax Law</v>
      </c>
      <c r="B313" s="27" t="s">
        <v>244</v>
      </c>
      <c r="C313" s="3" t="s">
        <v>207</v>
      </c>
      <c r="D313" s="3" t="s">
        <v>171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06"/>
        <v>0</v>
      </c>
      <c r="AH313" s="34">
        <f t="shared" si="407"/>
        <v>0</v>
      </c>
      <c r="AI313" s="34">
        <f t="shared" si="408"/>
        <v>0</v>
      </c>
      <c r="AJ313" s="34">
        <f t="shared" si="409"/>
        <v>0</v>
      </c>
      <c r="AK313" s="34" t="e">
        <f t="shared" si="410"/>
        <v>#DIV/0!</v>
      </c>
      <c r="AL313" s="34" t="e">
        <f t="shared" si="411"/>
        <v>#DIV/0!</v>
      </c>
      <c r="AM313" s="34" t="e">
        <f t="shared" si="412"/>
        <v>#DIV/0!</v>
      </c>
      <c r="AN313" s="34" t="e">
        <f t="shared" si="413"/>
        <v>#DIV/0!</v>
      </c>
    </row>
    <row r="314" spans="1:40" ht="13.25" customHeight="1" x14ac:dyDescent="0.45">
      <c r="A314" s="20" t="str">
        <f t="shared" si="414"/>
        <v>C.S. - Inter - Corporate &amp; Mgmt AC</v>
      </c>
      <c r="B314" s="27" t="s">
        <v>245</v>
      </c>
      <c r="C314" s="3" t="s">
        <v>207</v>
      </c>
      <c r="D314" s="3" t="s">
        <v>171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06"/>
        <v>0</v>
      </c>
      <c r="AH314" s="34">
        <f t="shared" si="407"/>
        <v>0</v>
      </c>
      <c r="AI314" s="34">
        <f t="shared" si="408"/>
        <v>0</v>
      </c>
      <c r="AJ314" s="34">
        <f t="shared" si="409"/>
        <v>0</v>
      </c>
      <c r="AK314" s="34" t="e">
        <f t="shared" si="410"/>
        <v>#DIV/0!</v>
      </c>
      <c r="AL314" s="34" t="e">
        <f t="shared" si="411"/>
        <v>#DIV/0!</v>
      </c>
      <c r="AM314" s="34" t="e">
        <f t="shared" si="412"/>
        <v>#DIV/0!</v>
      </c>
      <c r="AN314" s="34" t="e">
        <f t="shared" si="413"/>
        <v>#DIV/0!</v>
      </c>
    </row>
    <row r="315" spans="1:40" ht="13.25" customHeight="1" x14ac:dyDescent="0.45">
      <c r="A315" s="20" t="str">
        <f t="shared" si="414"/>
        <v>C.S. - Inter - Securities Law &amp; Cptl Mkt</v>
      </c>
      <c r="B315" s="27" t="s">
        <v>250</v>
      </c>
      <c r="C315" s="3" t="s">
        <v>207</v>
      </c>
      <c r="D315" s="3" t="s">
        <v>171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06"/>
        <v>0</v>
      </c>
      <c r="AH315" s="34">
        <f t="shared" si="407"/>
        <v>0</v>
      </c>
      <c r="AI315" s="34">
        <f t="shared" si="408"/>
        <v>0</v>
      </c>
      <c r="AJ315" s="34">
        <f t="shared" si="409"/>
        <v>0</v>
      </c>
      <c r="AK315" s="34" t="e">
        <f t="shared" si="410"/>
        <v>#DIV/0!</v>
      </c>
      <c r="AL315" s="34" t="e">
        <f t="shared" si="411"/>
        <v>#DIV/0!</v>
      </c>
      <c r="AM315" s="34" t="e">
        <f t="shared" si="412"/>
        <v>#DIV/0!</v>
      </c>
      <c r="AN315" s="34" t="e">
        <f t="shared" si="413"/>
        <v>#DIV/0!</v>
      </c>
    </row>
    <row r="316" spans="1:40" ht="13.25" customHeight="1" x14ac:dyDescent="0.45">
      <c r="A316" s="20" t="str">
        <f t="shared" si="414"/>
        <v>C.S. - Inter - Eco, Biz &amp; Comm Law</v>
      </c>
      <c r="B316" s="27" t="s">
        <v>251</v>
      </c>
      <c r="C316" s="3" t="s">
        <v>207</v>
      </c>
      <c r="D316" s="3" t="s">
        <v>171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06"/>
        <v>0</v>
      </c>
      <c r="AH316" s="34">
        <f t="shared" si="407"/>
        <v>0</v>
      </c>
      <c r="AI316" s="34">
        <f t="shared" si="408"/>
        <v>0</v>
      </c>
      <c r="AJ316" s="34">
        <f t="shared" si="409"/>
        <v>0</v>
      </c>
      <c r="AK316" s="34" t="e">
        <f t="shared" si="410"/>
        <v>#DIV/0!</v>
      </c>
      <c r="AL316" s="34" t="e">
        <f t="shared" si="411"/>
        <v>#DIV/0!</v>
      </c>
      <c r="AM316" s="34" t="e">
        <f t="shared" si="412"/>
        <v>#DIV/0!</v>
      </c>
      <c r="AN316" s="34" t="e">
        <f t="shared" si="413"/>
        <v>#DIV/0!</v>
      </c>
    </row>
    <row r="317" spans="1:40" x14ac:dyDescent="0.45">
      <c r="A317" s="20" t="str">
        <f t="shared" si="414"/>
        <v>C.S. - Inter - Fin &amp; Strategic Mgmt</v>
      </c>
      <c r="B317" s="27" t="s">
        <v>292</v>
      </c>
      <c r="C317" s="3" t="s">
        <v>207</v>
      </c>
      <c r="D317" s="3" t="s">
        <v>171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06"/>
        <v>0</v>
      </c>
      <c r="AH317" s="34">
        <f t="shared" si="407"/>
        <v>0</v>
      </c>
      <c r="AI317" s="34">
        <f t="shared" si="408"/>
        <v>0</v>
      </c>
      <c r="AJ317" s="34">
        <f t="shared" si="409"/>
        <v>0</v>
      </c>
      <c r="AK317" s="34" t="e">
        <f t="shared" si="410"/>
        <v>#DIV/0!</v>
      </c>
      <c r="AL317" s="34" t="e">
        <f t="shared" si="411"/>
        <v>#DIV/0!</v>
      </c>
      <c r="AM317" s="34" t="e">
        <f t="shared" si="412"/>
        <v>#DIV/0!</v>
      </c>
      <c r="AN317" s="34" t="e">
        <f t="shared" si="413"/>
        <v>#DIV/0!</v>
      </c>
    </row>
    <row r="318" spans="1:40" ht="13.25" customHeight="1" x14ac:dyDescent="0.45">
      <c r="A318" s="20" t="str">
        <f t="shared" si="414"/>
        <v>C.S. - Final - Govrnc, Risk Mgmt, Ethics</v>
      </c>
      <c r="B318" s="9" t="s">
        <v>252</v>
      </c>
      <c r="C318" s="3" t="s">
        <v>168</v>
      </c>
      <c r="D318" s="3" t="s">
        <v>171</v>
      </c>
      <c r="E318" s="3" t="s">
        <v>4</v>
      </c>
      <c r="F318" s="22" t="s">
        <v>29</v>
      </c>
      <c r="G318" s="22"/>
      <c r="H318" s="7" t="s">
        <v>104</v>
      </c>
      <c r="I318" s="17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141</v>
      </c>
      <c r="R318" s="18">
        <f t="shared" si="396"/>
        <v>25000</v>
      </c>
      <c r="S318" s="7">
        <v>0</v>
      </c>
      <c r="T318" s="18">
        <f t="shared" si="397"/>
        <v>5000</v>
      </c>
      <c r="U318" s="18">
        <f t="shared" si="398"/>
        <v>11666.66666666675</v>
      </c>
      <c r="V318" s="16">
        <f t="shared" si="415"/>
        <v>466668</v>
      </c>
      <c r="W318" s="16">
        <f t="shared" si="416"/>
        <v>233334</v>
      </c>
      <c r="X318" s="16">
        <v>116667</v>
      </c>
      <c r="Y318" s="16">
        <f t="shared" si="417"/>
        <v>58333.5</v>
      </c>
      <c r="Z318" s="16">
        <f t="shared" si="418"/>
        <v>49.999700000599994</v>
      </c>
      <c r="AA318" s="15">
        <f t="shared" si="405"/>
        <v>326667.59999999998</v>
      </c>
      <c r="AB318" s="15">
        <f t="shared" si="372"/>
        <v>163333.79999999999</v>
      </c>
      <c r="AC318" s="15">
        <f t="shared" si="403"/>
        <v>81666.899999999994</v>
      </c>
      <c r="AD318" s="15">
        <f t="shared" si="373"/>
        <v>40833.449999999997</v>
      </c>
      <c r="AE318" s="15">
        <f t="shared" si="404"/>
        <v>89.873081237577566</v>
      </c>
      <c r="AF318" s="1">
        <v>0</v>
      </c>
      <c r="AG318" s="34">
        <f t="shared" si="406"/>
        <v>140000.40000000002</v>
      </c>
      <c r="AH318" s="34">
        <f t="shared" si="407"/>
        <v>70000.200000000012</v>
      </c>
      <c r="AI318" s="34">
        <f t="shared" si="408"/>
        <v>35000.100000000006</v>
      </c>
      <c r="AJ318" s="34">
        <f t="shared" si="409"/>
        <v>17500.050000000003</v>
      </c>
      <c r="AK318" s="34">
        <f t="shared" si="410"/>
        <v>0</v>
      </c>
      <c r="AL318" s="34">
        <f t="shared" si="411"/>
        <v>0</v>
      </c>
      <c r="AM318" s="34">
        <f t="shared" si="412"/>
        <v>0</v>
      </c>
      <c r="AN318" s="34">
        <f t="shared" si="413"/>
        <v>0</v>
      </c>
    </row>
    <row r="319" spans="1:40" ht="13.25" customHeight="1" x14ac:dyDescent="0.45">
      <c r="A319" s="20" t="str">
        <f t="shared" si="414"/>
        <v>C.S. - Final - Adv Tax laws</v>
      </c>
      <c r="B319" s="9" t="s">
        <v>246</v>
      </c>
      <c r="C319" s="3" t="s">
        <v>168</v>
      </c>
      <c r="D319" s="3" t="s">
        <v>171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06"/>
        <v>0</v>
      </c>
      <c r="AH319" s="34">
        <f t="shared" si="407"/>
        <v>0</v>
      </c>
      <c r="AI319" s="34">
        <f t="shared" si="408"/>
        <v>0</v>
      </c>
      <c r="AJ319" s="34">
        <f t="shared" si="409"/>
        <v>0</v>
      </c>
      <c r="AK319" s="34" t="e">
        <f t="shared" si="410"/>
        <v>#DIV/0!</v>
      </c>
      <c r="AL319" s="34" t="e">
        <f t="shared" si="411"/>
        <v>#DIV/0!</v>
      </c>
      <c r="AM319" s="34" t="e">
        <f t="shared" si="412"/>
        <v>#DIV/0!</v>
      </c>
      <c r="AN319" s="34" t="e">
        <f t="shared" si="413"/>
        <v>#DIV/0!</v>
      </c>
    </row>
    <row r="320" spans="1:40" ht="13.25" customHeight="1" x14ac:dyDescent="0.45">
      <c r="A320" s="20" t="str">
        <f t="shared" si="414"/>
        <v>C.S. - Final - Draft, Pleed &amp; Apprncs</v>
      </c>
      <c r="B320" s="9" t="s">
        <v>257</v>
      </c>
      <c r="C320" s="3" t="s">
        <v>168</v>
      </c>
      <c r="D320" s="3" t="s">
        <v>171</v>
      </c>
      <c r="E320" s="3" t="s">
        <v>4</v>
      </c>
      <c r="F320" s="22" t="s">
        <v>29</v>
      </c>
      <c r="G320" s="22"/>
      <c r="H320" s="7"/>
      <c r="I320" s="17"/>
      <c r="J320" s="7"/>
      <c r="K320" s="7"/>
      <c r="L320" s="7"/>
      <c r="M320" s="7"/>
      <c r="N320" s="7"/>
      <c r="O320" s="7"/>
      <c r="P320" s="7"/>
      <c r="Q320" s="7"/>
      <c r="R320" s="18"/>
      <c r="S320" s="7"/>
      <c r="T320" s="18"/>
      <c r="U320" s="18"/>
      <c r="V320" s="16"/>
      <c r="W320" s="16"/>
      <c r="X320" s="16"/>
      <c r="Y320" s="16"/>
      <c r="Z320" s="16"/>
      <c r="AA320" s="15"/>
      <c r="AB320" s="15"/>
      <c r="AC320" s="15"/>
      <c r="AD320" s="15"/>
      <c r="AE320" s="15"/>
      <c r="AF320" s="1">
        <v>0</v>
      </c>
      <c r="AG320" s="34">
        <f t="shared" si="406"/>
        <v>0</v>
      </c>
      <c r="AH320" s="34">
        <f t="shared" si="407"/>
        <v>0</v>
      </c>
      <c r="AI320" s="34">
        <f t="shared" si="408"/>
        <v>0</v>
      </c>
      <c r="AJ320" s="34">
        <f t="shared" si="409"/>
        <v>0</v>
      </c>
      <c r="AK320" s="34" t="e">
        <f t="shared" si="410"/>
        <v>#DIV/0!</v>
      </c>
      <c r="AL320" s="34" t="e">
        <f t="shared" si="411"/>
        <v>#DIV/0!</v>
      </c>
      <c r="AM320" s="34" t="e">
        <f t="shared" si="412"/>
        <v>#DIV/0!</v>
      </c>
      <c r="AN320" s="34" t="e">
        <f t="shared" si="413"/>
        <v>#DIV/0!</v>
      </c>
    </row>
    <row r="321" spans="1:40" ht="13.25" customHeight="1" x14ac:dyDescent="0.45">
      <c r="A321" s="20" t="str">
        <f t="shared" si="414"/>
        <v>C.S. - Final - Secretl Audit, Due Delgnc</v>
      </c>
      <c r="B321" s="9" t="s">
        <v>282</v>
      </c>
      <c r="C321" s="3" t="s">
        <v>168</v>
      </c>
      <c r="D321" s="3" t="s">
        <v>171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06"/>
        <v>0</v>
      </c>
      <c r="AH321" s="34">
        <f t="shared" si="407"/>
        <v>0</v>
      </c>
      <c r="AI321" s="34">
        <f t="shared" si="408"/>
        <v>0</v>
      </c>
      <c r="AJ321" s="34">
        <f t="shared" si="409"/>
        <v>0</v>
      </c>
      <c r="AK321" s="34" t="e">
        <f t="shared" si="410"/>
        <v>#DIV/0!</v>
      </c>
      <c r="AL321" s="34" t="e">
        <f t="shared" si="411"/>
        <v>#DIV/0!</v>
      </c>
      <c r="AM321" s="34" t="e">
        <f t="shared" si="412"/>
        <v>#DIV/0!</v>
      </c>
      <c r="AN321" s="34" t="e">
        <f t="shared" si="413"/>
        <v>#DIV/0!</v>
      </c>
    </row>
    <row r="322" spans="1:40" ht="13.25" customHeight="1" x14ac:dyDescent="0.45">
      <c r="A322" s="20" t="str">
        <f t="shared" si="414"/>
        <v>C.S. - Final - Corp Restrct, Winding Up</v>
      </c>
      <c r="B322" s="9" t="s">
        <v>283</v>
      </c>
      <c r="C322" s="3" t="s">
        <v>168</v>
      </c>
      <c r="D322" s="3" t="s">
        <v>171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06"/>
        <v>0</v>
      </c>
      <c r="AH322" s="34">
        <f t="shared" si="407"/>
        <v>0</v>
      </c>
      <c r="AI322" s="34">
        <f t="shared" si="408"/>
        <v>0</v>
      </c>
      <c r="AJ322" s="34">
        <f t="shared" si="409"/>
        <v>0</v>
      </c>
      <c r="AK322" s="34" t="e">
        <f t="shared" si="410"/>
        <v>#DIV/0!</v>
      </c>
      <c r="AL322" s="34" t="e">
        <f t="shared" si="411"/>
        <v>#DIV/0!</v>
      </c>
      <c r="AM322" s="34" t="e">
        <f t="shared" si="412"/>
        <v>#DIV/0!</v>
      </c>
      <c r="AN322" s="34" t="e">
        <f t="shared" si="413"/>
        <v>#DIV/0!</v>
      </c>
    </row>
    <row r="323" spans="1:40" ht="13.25" customHeight="1" x14ac:dyDescent="0.45">
      <c r="A323" s="20" t="str">
        <f t="shared" si="414"/>
        <v>C.S. - Final - Resln of Corp Disputes</v>
      </c>
      <c r="B323" s="9" t="s">
        <v>256</v>
      </c>
      <c r="C323" s="3" t="s">
        <v>168</v>
      </c>
      <c r="D323" s="3" t="s">
        <v>171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06"/>
        <v>0</v>
      </c>
      <c r="AH323" s="34">
        <f t="shared" si="407"/>
        <v>0</v>
      </c>
      <c r="AI323" s="34">
        <f t="shared" si="408"/>
        <v>0</v>
      </c>
      <c r="AJ323" s="34">
        <f t="shared" si="409"/>
        <v>0</v>
      </c>
      <c r="AK323" s="34" t="e">
        <f t="shared" si="410"/>
        <v>#DIV/0!</v>
      </c>
      <c r="AL323" s="34" t="e">
        <f t="shared" si="411"/>
        <v>#DIV/0!</v>
      </c>
      <c r="AM323" s="34" t="e">
        <f t="shared" si="412"/>
        <v>#DIV/0!</v>
      </c>
      <c r="AN323" s="34" t="e">
        <f t="shared" si="413"/>
        <v>#DIV/0!</v>
      </c>
    </row>
    <row r="324" spans="1:40" ht="13.25" customHeight="1" x14ac:dyDescent="0.45">
      <c r="A324" s="20" t="str">
        <f t="shared" si="414"/>
        <v>C.S. - Final - Corp Fund &amp; Stock Listing</v>
      </c>
      <c r="B324" s="9" t="s">
        <v>255</v>
      </c>
      <c r="C324" s="3" t="s">
        <v>168</v>
      </c>
      <c r="D324" s="3" t="s">
        <v>171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ref="AG324:AG387" si="419">V324-AA324</f>
        <v>0</v>
      </c>
      <c r="AH324" s="34">
        <f t="shared" ref="AH324:AH387" si="420">W324-AB324</f>
        <v>0</v>
      </c>
      <c r="AI324" s="34">
        <f t="shared" ref="AI324:AI387" si="421">X324-AC324</f>
        <v>0</v>
      </c>
      <c r="AJ324" s="34">
        <f t="shared" ref="AJ324:AJ387" si="422">(Y324-AD324)</f>
        <v>0</v>
      </c>
      <c r="AK324" s="34" t="e">
        <f t="shared" si="410"/>
        <v>#DIV/0!</v>
      </c>
      <c r="AL324" s="34" t="e">
        <f t="shared" si="411"/>
        <v>#DIV/0!</v>
      </c>
      <c r="AM324" s="34" t="e">
        <f t="shared" si="412"/>
        <v>#DIV/0!</v>
      </c>
      <c r="AN324" s="34" t="e">
        <f t="shared" si="413"/>
        <v>#DIV/0!</v>
      </c>
    </row>
    <row r="325" spans="1:40" ht="13.25" customHeight="1" x14ac:dyDescent="0.45">
      <c r="A325" s="20" t="str">
        <f t="shared" si="414"/>
        <v>C.S. - Final - Multi Discp Case Studies</v>
      </c>
      <c r="B325" s="9" t="s">
        <v>254</v>
      </c>
      <c r="C325" s="3" t="s">
        <v>168</v>
      </c>
      <c r="D325" s="3" t="s">
        <v>171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9"/>
        <v>0</v>
      </c>
      <c r="AH325" s="34">
        <f t="shared" si="420"/>
        <v>0</v>
      </c>
      <c r="AI325" s="34">
        <f t="shared" si="421"/>
        <v>0</v>
      </c>
      <c r="AJ325" s="34">
        <f t="shared" si="422"/>
        <v>0</v>
      </c>
      <c r="AK325" s="34" t="e">
        <f t="shared" ref="AK325:AK388" si="423">$AF325/AG325</f>
        <v>#DIV/0!</v>
      </c>
      <c r="AL325" s="34" t="e">
        <f t="shared" ref="AL325:AL388" si="424">$AF325/AH325</f>
        <v>#DIV/0!</v>
      </c>
      <c r="AM325" s="34" t="e">
        <f t="shared" ref="AM325:AM388" si="425">$AF325/AI325</f>
        <v>#DIV/0!</v>
      </c>
      <c r="AN325" s="34" t="e">
        <f t="shared" ref="AN325:AN388" si="426">$AF325/AJ325</f>
        <v>#DIV/0!</v>
      </c>
    </row>
    <row r="326" spans="1:40" ht="13.25" customHeight="1" x14ac:dyDescent="0.45">
      <c r="A326" s="20" t="str">
        <f t="shared" si="414"/>
        <v>C.S. - Final - Intellectual Prpt Rights</v>
      </c>
      <c r="B326" s="9" t="s">
        <v>253</v>
      </c>
      <c r="C326" s="3" t="s">
        <v>168</v>
      </c>
      <c r="D326" s="3" t="s">
        <v>171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si="419"/>
        <v>0</v>
      </c>
      <c r="AH326" s="34">
        <f t="shared" si="420"/>
        <v>0</v>
      </c>
      <c r="AI326" s="34">
        <f t="shared" si="421"/>
        <v>0</v>
      </c>
      <c r="AJ326" s="34">
        <f t="shared" si="422"/>
        <v>0</v>
      </c>
      <c r="AK326" s="34" t="e">
        <f t="shared" si="423"/>
        <v>#DIV/0!</v>
      </c>
      <c r="AL326" s="34" t="e">
        <f t="shared" si="424"/>
        <v>#DIV/0!</v>
      </c>
      <c r="AM326" s="34" t="e">
        <f t="shared" si="425"/>
        <v>#DIV/0!</v>
      </c>
      <c r="AN326" s="34" t="e">
        <f t="shared" si="426"/>
        <v>#DIV/0!</v>
      </c>
    </row>
    <row r="327" spans="1:40" ht="13.25" customHeight="1" x14ac:dyDescent="0.45">
      <c r="A327" s="32" t="str">
        <f t="shared" si="414"/>
        <v>C.F.A. - L-1 - Ethical &amp; Prof Standards</v>
      </c>
      <c r="B327" s="27" t="s">
        <v>267</v>
      </c>
      <c r="C327" s="3" t="s">
        <v>258</v>
      </c>
      <c r="D327" s="3" t="s">
        <v>172</v>
      </c>
      <c r="E327" s="3" t="s">
        <v>4</v>
      </c>
      <c r="F327" s="22" t="s">
        <v>29</v>
      </c>
      <c r="G327" s="22"/>
      <c r="H327" s="7" t="s">
        <v>104</v>
      </c>
      <c r="I327" s="17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141</v>
      </c>
      <c r="R327" s="18">
        <f t="shared" si="396"/>
        <v>25000</v>
      </c>
      <c r="S327" s="7">
        <v>0</v>
      </c>
      <c r="T327" s="18">
        <f t="shared" si="397"/>
        <v>5000</v>
      </c>
      <c r="U327" s="18">
        <f t="shared" si="398"/>
        <v>11666.66666666675</v>
      </c>
      <c r="V327" s="16">
        <f t="shared" ref="V327:V347" si="427">X327*4</f>
        <v>466668</v>
      </c>
      <c r="W327" s="16">
        <f t="shared" ref="W327:W347" si="428">X327*2</f>
        <v>233334</v>
      </c>
      <c r="X327" s="16">
        <v>116667</v>
      </c>
      <c r="Y327" s="16">
        <f t="shared" ref="Y327:Y347" si="429">X327/2</f>
        <v>58333.5</v>
      </c>
      <c r="Z327" s="16">
        <f t="shared" ref="Z327:Z347" si="430">(R327-(T327+X327/10))/(T327+X327/10)%</f>
        <v>49.999700000599994</v>
      </c>
      <c r="AA327" s="15">
        <f t="shared" si="405"/>
        <v>326667.59999999998</v>
      </c>
      <c r="AB327" s="15">
        <f t="shared" ref="AB327:AB403" si="431">AC327*2</f>
        <v>163333.79999999999</v>
      </c>
      <c r="AC327" s="15">
        <f t="shared" si="403"/>
        <v>81666.899999999994</v>
      </c>
      <c r="AD327" s="15">
        <f t="shared" ref="AD327:AD403" si="432">AC327/2</f>
        <v>40833.449999999997</v>
      </c>
      <c r="AE327" s="15">
        <f t="shared" si="404"/>
        <v>89.873081237577566</v>
      </c>
      <c r="AF327" s="1">
        <v>0</v>
      </c>
      <c r="AG327" s="34">
        <f t="shared" si="419"/>
        <v>140000.40000000002</v>
      </c>
      <c r="AH327" s="34">
        <f t="shared" si="420"/>
        <v>70000.200000000012</v>
      </c>
      <c r="AI327" s="34">
        <f t="shared" si="421"/>
        <v>35000.100000000006</v>
      </c>
      <c r="AJ327" s="34">
        <f t="shared" si="422"/>
        <v>17500.050000000003</v>
      </c>
      <c r="AK327" s="34">
        <f t="shared" si="423"/>
        <v>0</v>
      </c>
      <c r="AL327" s="34">
        <f t="shared" si="424"/>
        <v>0</v>
      </c>
      <c r="AM327" s="34">
        <f t="shared" si="425"/>
        <v>0</v>
      </c>
      <c r="AN327" s="34">
        <f t="shared" si="426"/>
        <v>0</v>
      </c>
    </row>
    <row r="328" spans="1:40" ht="13.25" customHeight="1" x14ac:dyDescent="0.45">
      <c r="A328" s="32" t="str">
        <f t="shared" si="414"/>
        <v>C.F.A. - L-1 - Quantitive Methods</v>
      </c>
      <c r="B328" s="27" t="s">
        <v>261</v>
      </c>
      <c r="C328" s="3" t="s">
        <v>258</v>
      </c>
      <c r="D328" s="3" t="s">
        <v>172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19"/>
        <v>0</v>
      </c>
      <c r="AH328" s="34">
        <f t="shared" si="420"/>
        <v>0</v>
      </c>
      <c r="AI328" s="34">
        <f t="shared" si="421"/>
        <v>0</v>
      </c>
      <c r="AJ328" s="34">
        <f t="shared" si="422"/>
        <v>0</v>
      </c>
      <c r="AK328" s="34" t="e">
        <f t="shared" si="423"/>
        <v>#DIV/0!</v>
      </c>
      <c r="AL328" s="34" t="e">
        <f t="shared" si="424"/>
        <v>#DIV/0!</v>
      </c>
      <c r="AM328" s="34" t="e">
        <f t="shared" si="425"/>
        <v>#DIV/0!</v>
      </c>
      <c r="AN328" s="34" t="e">
        <f t="shared" si="426"/>
        <v>#DIV/0!</v>
      </c>
    </row>
    <row r="329" spans="1:40" ht="13.25" customHeight="1" x14ac:dyDescent="0.45">
      <c r="A329" s="32" t="str">
        <f t="shared" si="414"/>
        <v>C.F.A. - L-1 - Economics</v>
      </c>
      <c r="B329" s="27" t="s">
        <v>31</v>
      </c>
      <c r="C329" s="3" t="s">
        <v>258</v>
      </c>
      <c r="D329" s="3" t="s">
        <v>172</v>
      </c>
      <c r="E329" s="3" t="s">
        <v>4</v>
      </c>
      <c r="F329" s="22" t="s">
        <v>29</v>
      </c>
      <c r="G329" s="22"/>
      <c r="H329" s="7"/>
      <c r="I329" s="17"/>
      <c r="J329" s="7"/>
      <c r="K329" s="7"/>
      <c r="L329" s="7"/>
      <c r="M329" s="7"/>
      <c r="N329" s="7"/>
      <c r="O329" s="7"/>
      <c r="P329" s="7"/>
      <c r="Q329" s="7"/>
      <c r="R329" s="18"/>
      <c r="S329" s="7"/>
      <c r="T329" s="18"/>
      <c r="U329" s="18"/>
      <c r="V329" s="16"/>
      <c r="W329" s="16"/>
      <c r="X329" s="16"/>
      <c r="Y329" s="16"/>
      <c r="Z329" s="16"/>
      <c r="AA329" s="15"/>
      <c r="AB329" s="15"/>
      <c r="AC329" s="15"/>
      <c r="AD329" s="15"/>
      <c r="AE329" s="15"/>
      <c r="AF329" s="1">
        <v>0</v>
      </c>
      <c r="AG329" s="34">
        <f t="shared" si="419"/>
        <v>0</v>
      </c>
      <c r="AH329" s="34">
        <f t="shared" si="420"/>
        <v>0</v>
      </c>
      <c r="AI329" s="34">
        <f t="shared" si="421"/>
        <v>0</v>
      </c>
      <c r="AJ329" s="34">
        <f t="shared" si="422"/>
        <v>0</v>
      </c>
      <c r="AK329" s="34" t="e">
        <f t="shared" si="423"/>
        <v>#DIV/0!</v>
      </c>
      <c r="AL329" s="34" t="e">
        <f t="shared" si="424"/>
        <v>#DIV/0!</v>
      </c>
      <c r="AM329" s="34" t="e">
        <f t="shared" si="425"/>
        <v>#DIV/0!</v>
      </c>
      <c r="AN329" s="34" t="e">
        <f t="shared" si="426"/>
        <v>#DIV/0!</v>
      </c>
    </row>
    <row r="330" spans="1:40" ht="13.25" customHeight="1" x14ac:dyDescent="0.45">
      <c r="A330" s="32" t="str">
        <f t="shared" si="414"/>
        <v>C.F.A. - L-1 - Fin Statement Analysis</v>
      </c>
      <c r="B330" s="27" t="s">
        <v>268</v>
      </c>
      <c r="C330" s="3" t="s">
        <v>258</v>
      </c>
      <c r="D330" s="3" t="s">
        <v>172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19"/>
        <v>0</v>
      </c>
      <c r="AH330" s="34">
        <f t="shared" si="420"/>
        <v>0</v>
      </c>
      <c r="AI330" s="34">
        <f t="shared" si="421"/>
        <v>0</v>
      </c>
      <c r="AJ330" s="34">
        <f t="shared" si="422"/>
        <v>0</v>
      </c>
      <c r="AK330" s="34" t="e">
        <f t="shared" si="423"/>
        <v>#DIV/0!</v>
      </c>
      <c r="AL330" s="34" t="e">
        <f t="shared" si="424"/>
        <v>#DIV/0!</v>
      </c>
      <c r="AM330" s="34" t="e">
        <f t="shared" si="425"/>
        <v>#DIV/0!</v>
      </c>
      <c r="AN330" s="34" t="e">
        <f t="shared" si="426"/>
        <v>#DIV/0!</v>
      </c>
    </row>
    <row r="331" spans="1:40" ht="13.25" customHeight="1" x14ac:dyDescent="0.45">
      <c r="A331" s="32" t="str">
        <f t="shared" ref="A331:A356" si="433">D331&amp;" - "&amp;C331&amp;" - "&amp;B331</f>
        <v>C.F.A. - L-1 - Corporate Issuers</v>
      </c>
      <c r="B331" s="27" t="s">
        <v>262</v>
      </c>
      <c r="C331" s="3" t="s">
        <v>258</v>
      </c>
      <c r="D331" s="3" t="s">
        <v>172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19"/>
        <v>0</v>
      </c>
      <c r="AH331" s="34">
        <f t="shared" si="420"/>
        <v>0</v>
      </c>
      <c r="AI331" s="34">
        <f t="shared" si="421"/>
        <v>0</v>
      </c>
      <c r="AJ331" s="34">
        <f t="shared" si="422"/>
        <v>0</v>
      </c>
      <c r="AK331" s="34" t="e">
        <f t="shared" si="423"/>
        <v>#DIV/0!</v>
      </c>
      <c r="AL331" s="34" t="e">
        <f t="shared" si="424"/>
        <v>#DIV/0!</v>
      </c>
      <c r="AM331" s="34" t="e">
        <f t="shared" si="425"/>
        <v>#DIV/0!</v>
      </c>
      <c r="AN331" s="34" t="e">
        <f t="shared" si="426"/>
        <v>#DIV/0!</v>
      </c>
    </row>
    <row r="332" spans="1:40" ht="13.25" customHeight="1" x14ac:dyDescent="0.45">
      <c r="A332" s="32" t="str">
        <f t="shared" si="433"/>
        <v>C.F.A. - L-1 - Equity Investments</v>
      </c>
      <c r="B332" s="27" t="s">
        <v>263</v>
      </c>
      <c r="C332" s="3" t="s">
        <v>258</v>
      </c>
      <c r="D332" s="3" t="s">
        <v>172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19"/>
        <v>0</v>
      </c>
      <c r="AH332" s="34">
        <f t="shared" si="420"/>
        <v>0</v>
      </c>
      <c r="AI332" s="34">
        <f t="shared" si="421"/>
        <v>0</v>
      </c>
      <c r="AJ332" s="34">
        <f t="shared" si="422"/>
        <v>0</v>
      </c>
      <c r="AK332" s="34" t="e">
        <f t="shared" si="423"/>
        <v>#DIV/0!</v>
      </c>
      <c r="AL332" s="34" t="e">
        <f t="shared" si="424"/>
        <v>#DIV/0!</v>
      </c>
      <c r="AM332" s="34" t="e">
        <f t="shared" si="425"/>
        <v>#DIV/0!</v>
      </c>
      <c r="AN332" s="34" t="e">
        <f t="shared" si="426"/>
        <v>#DIV/0!</v>
      </c>
    </row>
    <row r="333" spans="1:40" ht="13.25" customHeight="1" x14ac:dyDescent="0.45">
      <c r="A333" s="32" t="str">
        <f t="shared" si="433"/>
        <v>C.F.A. - L-1 - Fixed Income</v>
      </c>
      <c r="B333" s="27" t="s">
        <v>264</v>
      </c>
      <c r="C333" s="3" t="s">
        <v>258</v>
      </c>
      <c r="D333" s="3" t="s">
        <v>172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19"/>
        <v>0</v>
      </c>
      <c r="AH333" s="34">
        <f t="shared" si="420"/>
        <v>0</v>
      </c>
      <c r="AI333" s="34">
        <f t="shared" si="421"/>
        <v>0</v>
      </c>
      <c r="AJ333" s="34">
        <f t="shared" si="422"/>
        <v>0</v>
      </c>
      <c r="AK333" s="34" t="e">
        <f t="shared" si="423"/>
        <v>#DIV/0!</v>
      </c>
      <c r="AL333" s="34" t="e">
        <f t="shared" si="424"/>
        <v>#DIV/0!</v>
      </c>
      <c r="AM333" s="34" t="e">
        <f t="shared" si="425"/>
        <v>#DIV/0!</v>
      </c>
      <c r="AN333" s="34" t="e">
        <f t="shared" si="426"/>
        <v>#DIV/0!</v>
      </c>
    </row>
    <row r="334" spans="1:40" ht="13.25" customHeight="1" x14ac:dyDescent="0.45">
      <c r="A334" s="32" t="str">
        <f t="shared" si="433"/>
        <v>C.F.A. - L-1 - Derivatives</v>
      </c>
      <c r="B334" s="27" t="s">
        <v>265</v>
      </c>
      <c r="C334" s="3" t="s">
        <v>258</v>
      </c>
      <c r="D334" s="3" t="s">
        <v>172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19"/>
        <v>0</v>
      </c>
      <c r="AH334" s="34">
        <f t="shared" si="420"/>
        <v>0</v>
      </c>
      <c r="AI334" s="34">
        <f t="shared" si="421"/>
        <v>0</v>
      </c>
      <c r="AJ334" s="34">
        <f t="shared" si="422"/>
        <v>0</v>
      </c>
      <c r="AK334" s="34" t="e">
        <f t="shared" si="423"/>
        <v>#DIV/0!</v>
      </c>
      <c r="AL334" s="34" t="e">
        <f t="shared" si="424"/>
        <v>#DIV/0!</v>
      </c>
      <c r="AM334" s="34" t="e">
        <f t="shared" si="425"/>
        <v>#DIV/0!</v>
      </c>
      <c r="AN334" s="34" t="e">
        <f t="shared" si="426"/>
        <v>#DIV/0!</v>
      </c>
    </row>
    <row r="335" spans="1:40" ht="13.25" customHeight="1" x14ac:dyDescent="0.45">
      <c r="A335" s="32" t="str">
        <f t="shared" si="433"/>
        <v>C.F.A. - L-1 - Alternative Investments</v>
      </c>
      <c r="B335" s="27" t="s">
        <v>266</v>
      </c>
      <c r="C335" s="3" t="s">
        <v>258</v>
      </c>
      <c r="D335" s="3" t="s">
        <v>172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19"/>
        <v>0</v>
      </c>
      <c r="AH335" s="34">
        <f t="shared" si="420"/>
        <v>0</v>
      </c>
      <c r="AI335" s="34">
        <f t="shared" si="421"/>
        <v>0</v>
      </c>
      <c r="AJ335" s="34">
        <f t="shared" si="422"/>
        <v>0</v>
      </c>
      <c r="AK335" s="34" t="e">
        <f t="shared" si="423"/>
        <v>#DIV/0!</v>
      </c>
      <c r="AL335" s="34" t="e">
        <f t="shared" si="424"/>
        <v>#DIV/0!</v>
      </c>
      <c r="AM335" s="34" t="e">
        <f t="shared" si="425"/>
        <v>#DIV/0!</v>
      </c>
      <c r="AN335" s="34" t="e">
        <f t="shared" si="426"/>
        <v>#DIV/0!</v>
      </c>
    </row>
    <row r="336" spans="1:40" ht="13.25" customHeight="1" x14ac:dyDescent="0.45">
      <c r="A336" s="32" t="str">
        <f t="shared" si="433"/>
        <v>C.F.A. - L-1 - Portrfolio Mgmt &amp; Wealth</v>
      </c>
      <c r="B336" s="27" t="s">
        <v>269</v>
      </c>
      <c r="C336" s="3" t="s">
        <v>258</v>
      </c>
      <c r="D336" s="3" t="s">
        <v>172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19"/>
        <v>0</v>
      </c>
      <c r="AH336" s="34">
        <f t="shared" si="420"/>
        <v>0</v>
      </c>
      <c r="AI336" s="34">
        <f t="shared" si="421"/>
        <v>0</v>
      </c>
      <c r="AJ336" s="34">
        <f t="shared" si="422"/>
        <v>0</v>
      </c>
      <c r="AK336" s="34" t="e">
        <f t="shared" si="423"/>
        <v>#DIV/0!</v>
      </c>
      <c r="AL336" s="34" t="e">
        <f t="shared" si="424"/>
        <v>#DIV/0!</v>
      </c>
      <c r="AM336" s="34" t="e">
        <f t="shared" si="425"/>
        <v>#DIV/0!</v>
      </c>
      <c r="AN336" s="34" t="e">
        <f t="shared" si="426"/>
        <v>#DIV/0!</v>
      </c>
    </row>
    <row r="337" spans="1:40" ht="13.25" customHeight="1" x14ac:dyDescent="0.45">
      <c r="A337" s="32" t="str">
        <f t="shared" si="433"/>
        <v>C.F.A. - L-2 - Ethical &amp; Prof Standards</v>
      </c>
      <c r="B337" s="9" t="s">
        <v>267</v>
      </c>
      <c r="C337" s="3" t="s">
        <v>259</v>
      </c>
      <c r="D337" s="3" t="s">
        <v>172</v>
      </c>
      <c r="E337" s="3" t="s">
        <v>4</v>
      </c>
      <c r="F337" s="22" t="s">
        <v>29</v>
      </c>
      <c r="G337" s="22"/>
      <c r="H337" s="7" t="s">
        <v>104</v>
      </c>
      <c r="I337" s="17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141</v>
      </c>
      <c r="R337" s="18">
        <f t="shared" si="396"/>
        <v>30000</v>
      </c>
      <c r="S337" s="7">
        <v>0</v>
      </c>
      <c r="T337" s="18">
        <f t="shared" si="397"/>
        <v>6000</v>
      </c>
      <c r="U337" s="18">
        <f t="shared" si="398"/>
        <v>14000.0000000001</v>
      </c>
      <c r="V337" s="16">
        <f t="shared" si="427"/>
        <v>560000</v>
      </c>
      <c r="W337" s="16">
        <f t="shared" si="428"/>
        <v>280000</v>
      </c>
      <c r="X337" s="16">
        <v>140000</v>
      </c>
      <c r="Y337" s="16">
        <f t="shared" si="429"/>
        <v>70000</v>
      </c>
      <c r="Z337" s="16">
        <f t="shared" si="430"/>
        <v>50</v>
      </c>
      <c r="AA337" s="15">
        <f t="shared" si="405"/>
        <v>392000</v>
      </c>
      <c r="AB337" s="15">
        <f t="shared" si="431"/>
        <v>196000</v>
      </c>
      <c r="AC337" s="15">
        <f t="shared" si="403"/>
        <v>98000</v>
      </c>
      <c r="AD337" s="15">
        <f t="shared" si="432"/>
        <v>49000</v>
      </c>
      <c r="AE337" s="15">
        <f t="shared" si="404"/>
        <v>89.87341772151899</v>
      </c>
      <c r="AF337" s="1">
        <v>0</v>
      </c>
      <c r="AG337" s="34">
        <f t="shared" si="419"/>
        <v>168000</v>
      </c>
      <c r="AH337" s="34">
        <f t="shared" si="420"/>
        <v>84000</v>
      </c>
      <c r="AI337" s="34">
        <f t="shared" si="421"/>
        <v>42000</v>
      </c>
      <c r="AJ337" s="34">
        <f t="shared" si="422"/>
        <v>21000</v>
      </c>
      <c r="AK337" s="34">
        <f t="shared" si="423"/>
        <v>0</v>
      </c>
      <c r="AL337" s="34">
        <f t="shared" si="424"/>
        <v>0</v>
      </c>
      <c r="AM337" s="34">
        <f t="shared" si="425"/>
        <v>0</v>
      </c>
      <c r="AN337" s="34">
        <f t="shared" si="426"/>
        <v>0</v>
      </c>
    </row>
    <row r="338" spans="1:40" ht="13.25" customHeight="1" x14ac:dyDescent="0.45">
      <c r="A338" s="32" t="str">
        <f t="shared" si="433"/>
        <v>C.F.A. - L-2 - Quantitive Methods</v>
      </c>
      <c r="B338" s="9" t="s">
        <v>261</v>
      </c>
      <c r="C338" s="3" t="s">
        <v>259</v>
      </c>
      <c r="D338" s="3" t="s">
        <v>172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19"/>
        <v>0</v>
      </c>
      <c r="AH338" s="34">
        <f t="shared" si="420"/>
        <v>0</v>
      </c>
      <c r="AI338" s="34">
        <f t="shared" si="421"/>
        <v>0</v>
      </c>
      <c r="AJ338" s="34">
        <f t="shared" si="422"/>
        <v>0</v>
      </c>
      <c r="AK338" s="34" t="e">
        <f t="shared" si="423"/>
        <v>#DIV/0!</v>
      </c>
      <c r="AL338" s="34" t="e">
        <f t="shared" si="424"/>
        <v>#DIV/0!</v>
      </c>
      <c r="AM338" s="34" t="e">
        <f t="shared" si="425"/>
        <v>#DIV/0!</v>
      </c>
      <c r="AN338" s="34" t="e">
        <f t="shared" si="426"/>
        <v>#DIV/0!</v>
      </c>
    </row>
    <row r="339" spans="1:40" ht="13.25" customHeight="1" x14ac:dyDescent="0.45">
      <c r="A339" s="32" t="str">
        <f t="shared" si="433"/>
        <v>C.F.A. - L-2 - Economics</v>
      </c>
      <c r="B339" s="9" t="s">
        <v>31</v>
      </c>
      <c r="C339" s="3" t="s">
        <v>259</v>
      </c>
      <c r="D339" s="3" t="s">
        <v>172</v>
      </c>
      <c r="E339" s="3" t="s">
        <v>4</v>
      </c>
      <c r="F339" s="22" t="s">
        <v>29</v>
      </c>
      <c r="G339" s="22"/>
      <c r="H339" s="7"/>
      <c r="I339" s="17"/>
      <c r="J339" s="7"/>
      <c r="K339" s="7"/>
      <c r="L339" s="7"/>
      <c r="M339" s="7"/>
      <c r="N339" s="7"/>
      <c r="O339" s="7"/>
      <c r="P339" s="7"/>
      <c r="Q339" s="7"/>
      <c r="R339" s="18"/>
      <c r="S339" s="7"/>
      <c r="T339" s="18"/>
      <c r="U339" s="18"/>
      <c r="V339" s="16"/>
      <c r="W339" s="16"/>
      <c r="X339" s="16"/>
      <c r="Y339" s="16"/>
      <c r="Z339" s="16"/>
      <c r="AA339" s="15"/>
      <c r="AB339" s="15"/>
      <c r="AC339" s="15"/>
      <c r="AD339" s="15"/>
      <c r="AE339" s="15"/>
      <c r="AF339" s="1">
        <v>0</v>
      </c>
      <c r="AG339" s="34">
        <f t="shared" si="419"/>
        <v>0</v>
      </c>
      <c r="AH339" s="34">
        <f t="shared" si="420"/>
        <v>0</v>
      </c>
      <c r="AI339" s="34">
        <f t="shared" si="421"/>
        <v>0</v>
      </c>
      <c r="AJ339" s="34">
        <f t="shared" si="422"/>
        <v>0</v>
      </c>
      <c r="AK339" s="34" t="e">
        <f t="shared" si="423"/>
        <v>#DIV/0!</v>
      </c>
      <c r="AL339" s="34" t="e">
        <f t="shared" si="424"/>
        <v>#DIV/0!</v>
      </c>
      <c r="AM339" s="34" t="e">
        <f t="shared" si="425"/>
        <v>#DIV/0!</v>
      </c>
      <c r="AN339" s="34" t="e">
        <f t="shared" si="426"/>
        <v>#DIV/0!</v>
      </c>
    </row>
    <row r="340" spans="1:40" ht="13.25" customHeight="1" x14ac:dyDescent="0.45">
      <c r="A340" s="32" t="str">
        <f t="shared" si="433"/>
        <v>C.F.A. - L-2 - Fin Statement Analysis</v>
      </c>
      <c r="B340" s="9" t="s">
        <v>268</v>
      </c>
      <c r="C340" s="3" t="s">
        <v>259</v>
      </c>
      <c r="D340" s="3" t="s">
        <v>172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19"/>
        <v>0</v>
      </c>
      <c r="AH340" s="34">
        <f t="shared" si="420"/>
        <v>0</v>
      </c>
      <c r="AI340" s="34">
        <f t="shared" si="421"/>
        <v>0</v>
      </c>
      <c r="AJ340" s="34">
        <f t="shared" si="422"/>
        <v>0</v>
      </c>
      <c r="AK340" s="34" t="e">
        <f t="shared" si="423"/>
        <v>#DIV/0!</v>
      </c>
      <c r="AL340" s="34" t="e">
        <f t="shared" si="424"/>
        <v>#DIV/0!</v>
      </c>
      <c r="AM340" s="34" t="e">
        <f t="shared" si="425"/>
        <v>#DIV/0!</v>
      </c>
      <c r="AN340" s="34" t="e">
        <f t="shared" si="426"/>
        <v>#DIV/0!</v>
      </c>
    </row>
    <row r="341" spans="1:40" ht="13.25" customHeight="1" x14ac:dyDescent="0.45">
      <c r="A341" s="32" t="str">
        <f t="shared" si="433"/>
        <v>C.F.A. - L-2 - Corporate Issuers</v>
      </c>
      <c r="B341" s="9" t="s">
        <v>262</v>
      </c>
      <c r="C341" s="3" t="s">
        <v>259</v>
      </c>
      <c r="D341" s="3" t="s">
        <v>172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19"/>
        <v>0</v>
      </c>
      <c r="AH341" s="34">
        <f t="shared" si="420"/>
        <v>0</v>
      </c>
      <c r="AI341" s="34">
        <f t="shared" si="421"/>
        <v>0</v>
      </c>
      <c r="AJ341" s="34">
        <f t="shared" si="422"/>
        <v>0</v>
      </c>
      <c r="AK341" s="34" t="e">
        <f t="shared" si="423"/>
        <v>#DIV/0!</v>
      </c>
      <c r="AL341" s="34" t="e">
        <f t="shared" si="424"/>
        <v>#DIV/0!</v>
      </c>
      <c r="AM341" s="34" t="e">
        <f t="shared" si="425"/>
        <v>#DIV/0!</v>
      </c>
      <c r="AN341" s="34" t="e">
        <f t="shared" si="426"/>
        <v>#DIV/0!</v>
      </c>
    </row>
    <row r="342" spans="1:40" ht="13.25" customHeight="1" x14ac:dyDescent="0.45">
      <c r="A342" s="32" t="str">
        <f t="shared" si="433"/>
        <v>C.F.A. - L-2 - Equity Investments</v>
      </c>
      <c r="B342" s="9" t="s">
        <v>263</v>
      </c>
      <c r="C342" s="3" t="s">
        <v>259</v>
      </c>
      <c r="D342" s="3" t="s">
        <v>172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19"/>
        <v>0</v>
      </c>
      <c r="AH342" s="34">
        <f t="shared" si="420"/>
        <v>0</v>
      </c>
      <c r="AI342" s="34">
        <f t="shared" si="421"/>
        <v>0</v>
      </c>
      <c r="AJ342" s="34">
        <f t="shared" si="422"/>
        <v>0</v>
      </c>
      <c r="AK342" s="34" t="e">
        <f t="shared" si="423"/>
        <v>#DIV/0!</v>
      </c>
      <c r="AL342" s="34" t="e">
        <f t="shared" si="424"/>
        <v>#DIV/0!</v>
      </c>
      <c r="AM342" s="34" t="e">
        <f t="shared" si="425"/>
        <v>#DIV/0!</v>
      </c>
      <c r="AN342" s="34" t="e">
        <f t="shared" si="426"/>
        <v>#DIV/0!</v>
      </c>
    </row>
    <row r="343" spans="1:40" ht="13.25" customHeight="1" x14ac:dyDescent="0.45">
      <c r="A343" s="32" t="str">
        <f t="shared" si="433"/>
        <v>C.F.A. - L-2 - Fixed Income</v>
      </c>
      <c r="B343" s="9" t="s">
        <v>264</v>
      </c>
      <c r="C343" s="3" t="s">
        <v>259</v>
      </c>
      <c r="D343" s="3" t="s">
        <v>172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19"/>
        <v>0</v>
      </c>
      <c r="AH343" s="34">
        <f t="shared" si="420"/>
        <v>0</v>
      </c>
      <c r="AI343" s="34">
        <f t="shared" si="421"/>
        <v>0</v>
      </c>
      <c r="AJ343" s="34">
        <f t="shared" si="422"/>
        <v>0</v>
      </c>
      <c r="AK343" s="34" t="e">
        <f t="shared" si="423"/>
        <v>#DIV/0!</v>
      </c>
      <c r="AL343" s="34" t="e">
        <f t="shared" si="424"/>
        <v>#DIV/0!</v>
      </c>
      <c r="AM343" s="34" t="e">
        <f t="shared" si="425"/>
        <v>#DIV/0!</v>
      </c>
      <c r="AN343" s="34" t="e">
        <f t="shared" si="426"/>
        <v>#DIV/0!</v>
      </c>
    </row>
    <row r="344" spans="1:40" ht="13.25" customHeight="1" x14ac:dyDescent="0.45">
      <c r="A344" s="32" t="str">
        <f t="shared" si="433"/>
        <v>C.F.A. - L-2 - Derivatives</v>
      </c>
      <c r="B344" s="9" t="s">
        <v>265</v>
      </c>
      <c r="C344" s="3" t="s">
        <v>259</v>
      </c>
      <c r="D344" s="3" t="s">
        <v>172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19"/>
        <v>0</v>
      </c>
      <c r="AH344" s="34">
        <f t="shared" si="420"/>
        <v>0</v>
      </c>
      <c r="AI344" s="34">
        <f t="shared" si="421"/>
        <v>0</v>
      </c>
      <c r="AJ344" s="34">
        <f t="shared" si="422"/>
        <v>0</v>
      </c>
      <c r="AK344" s="34" t="e">
        <f t="shared" si="423"/>
        <v>#DIV/0!</v>
      </c>
      <c r="AL344" s="34" t="e">
        <f t="shared" si="424"/>
        <v>#DIV/0!</v>
      </c>
      <c r="AM344" s="34" t="e">
        <f t="shared" si="425"/>
        <v>#DIV/0!</v>
      </c>
      <c r="AN344" s="34" t="e">
        <f t="shared" si="426"/>
        <v>#DIV/0!</v>
      </c>
    </row>
    <row r="345" spans="1:40" ht="13.25" customHeight="1" x14ac:dyDescent="0.45">
      <c r="A345" s="32" t="str">
        <f t="shared" si="433"/>
        <v>C.F.A. - L-2 - Alternative Investments</v>
      </c>
      <c r="B345" s="9" t="s">
        <v>266</v>
      </c>
      <c r="C345" s="3" t="s">
        <v>259</v>
      </c>
      <c r="D345" s="3" t="s">
        <v>172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19"/>
        <v>0</v>
      </c>
      <c r="AH345" s="34">
        <f t="shared" si="420"/>
        <v>0</v>
      </c>
      <c r="AI345" s="34">
        <f t="shared" si="421"/>
        <v>0</v>
      </c>
      <c r="AJ345" s="34">
        <f t="shared" si="422"/>
        <v>0</v>
      </c>
      <c r="AK345" s="34" t="e">
        <f t="shared" si="423"/>
        <v>#DIV/0!</v>
      </c>
      <c r="AL345" s="34" t="e">
        <f t="shared" si="424"/>
        <v>#DIV/0!</v>
      </c>
      <c r="AM345" s="34" t="e">
        <f t="shared" si="425"/>
        <v>#DIV/0!</v>
      </c>
      <c r="AN345" s="34" t="e">
        <f t="shared" si="426"/>
        <v>#DIV/0!</v>
      </c>
    </row>
    <row r="346" spans="1:40" ht="13.25" customHeight="1" x14ac:dyDescent="0.45">
      <c r="A346" s="32" t="str">
        <f t="shared" si="433"/>
        <v>C.F.A. - L-2 - Portrfolio Mgmt-Wealth</v>
      </c>
      <c r="B346" s="9" t="s">
        <v>281</v>
      </c>
      <c r="C346" s="3" t="s">
        <v>259</v>
      </c>
      <c r="D346" s="3" t="s">
        <v>172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19"/>
        <v>0</v>
      </c>
      <c r="AH346" s="34">
        <f t="shared" si="420"/>
        <v>0</v>
      </c>
      <c r="AI346" s="34">
        <f t="shared" si="421"/>
        <v>0</v>
      </c>
      <c r="AJ346" s="34">
        <f t="shared" si="422"/>
        <v>0</v>
      </c>
      <c r="AK346" s="34" t="e">
        <f t="shared" si="423"/>
        <v>#DIV/0!</v>
      </c>
      <c r="AL346" s="34" t="e">
        <f t="shared" si="424"/>
        <v>#DIV/0!</v>
      </c>
      <c r="AM346" s="34" t="e">
        <f t="shared" si="425"/>
        <v>#DIV/0!</v>
      </c>
      <c r="AN346" s="34" t="e">
        <f t="shared" si="426"/>
        <v>#DIV/0!</v>
      </c>
    </row>
    <row r="347" spans="1:40" ht="13.25" customHeight="1" x14ac:dyDescent="0.45">
      <c r="A347" s="32" t="str">
        <f t="shared" si="433"/>
        <v>C.F.A. - L-3 - Ethical &amp; Prof Standards</v>
      </c>
      <c r="B347" s="27" t="s">
        <v>267</v>
      </c>
      <c r="C347" s="3" t="s">
        <v>260</v>
      </c>
      <c r="D347" s="3" t="s">
        <v>172</v>
      </c>
      <c r="E347" s="3" t="s">
        <v>4</v>
      </c>
      <c r="F347" s="22" t="s">
        <v>29</v>
      </c>
      <c r="G347" s="22"/>
      <c r="H347" s="7" t="s">
        <v>104</v>
      </c>
      <c r="I347" s="17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141</v>
      </c>
      <c r="R347" s="18">
        <f t="shared" si="396"/>
        <v>35000</v>
      </c>
      <c r="S347" s="7">
        <v>0</v>
      </c>
      <c r="T347" s="18">
        <f t="shared" si="397"/>
        <v>7000</v>
      </c>
      <c r="U347" s="18">
        <f t="shared" si="398"/>
        <v>16333.33333333345</v>
      </c>
      <c r="V347" s="16">
        <f t="shared" si="427"/>
        <v>653332</v>
      </c>
      <c r="W347" s="16">
        <f t="shared" si="428"/>
        <v>326666</v>
      </c>
      <c r="X347" s="16">
        <v>163333</v>
      </c>
      <c r="Y347" s="16">
        <f t="shared" si="429"/>
        <v>81666.5</v>
      </c>
      <c r="Z347" s="16">
        <f t="shared" si="430"/>
        <v>50.000214286020409</v>
      </c>
      <c r="AA347" s="15">
        <f t="shared" si="405"/>
        <v>457332.39999999997</v>
      </c>
      <c r="AB347" s="15">
        <f t="shared" si="431"/>
        <v>228666.19999999998</v>
      </c>
      <c r="AC347" s="15">
        <f t="shared" si="403"/>
        <v>114333.09999999999</v>
      </c>
      <c r="AD347" s="15">
        <f t="shared" si="432"/>
        <v>57166.549999999996</v>
      </c>
      <c r="AE347" s="15">
        <f t="shared" si="404"/>
        <v>89.873658067921625</v>
      </c>
      <c r="AF347" s="1">
        <v>0</v>
      </c>
      <c r="AG347" s="34">
        <f t="shared" si="419"/>
        <v>195999.60000000003</v>
      </c>
      <c r="AH347" s="34">
        <f t="shared" si="420"/>
        <v>97999.800000000017</v>
      </c>
      <c r="AI347" s="34">
        <f t="shared" si="421"/>
        <v>48999.900000000009</v>
      </c>
      <c r="AJ347" s="34">
        <f t="shared" si="422"/>
        <v>24499.950000000004</v>
      </c>
      <c r="AK347" s="34">
        <f t="shared" si="423"/>
        <v>0</v>
      </c>
      <c r="AL347" s="34">
        <f t="shared" si="424"/>
        <v>0</v>
      </c>
      <c r="AM347" s="34">
        <f t="shared" si="425"/>
        <v>0</v>
      </c>
      <c r="AN347" s="34">
        <f t="shared" si="426"/>
        <v>0</v>
      </c>
    </row>
    <row r="348" spans="1:40" ht="13.25" customHeight="1" x14ac:dyDescent="0.45">
      <c r="A348" s="32" t="str">
        <f t="shared" si="433"/>
        <v>C.F.A. - L-3 - Quantitive Methods</v>
      </c>
      <c r="B348" s="27" t="s">
        <v>261</v>
      </c>
      <c r="C348" s="3" t="s">
        <v>260</v>
      </c>
      <c r="D348" s="3" t="s">
        <v>172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19"/>
        <v>0</v>
      </c>
      <c r="AH348" s="34">
        <f t="shared" si="420"/>
        <v>0</v>
      </c>
      <c r="AI348" s="34">
        <f t="shared" si="421"/>
        <v>0</v>
      </c>
      <c r="AJ348" s="34">
        <f t="shared" si="422"/>
        <v>0</v>
      </c>
      <c r="AK348" s="34" t="e">
        <f t="shared" si="423"/>
        <v>#DIV/0!</v>
      </c>
      <c r="AL348" s="34" t="e">
        <f t="shared" si="424"/>
        <v>#DIV/0!</v>
      </c>
      <c r="AM348" s="34" t="e">
        <f t="shared" si="425"/>
        <v>#DIV/0!</v>
      </c>
      <c r="AN348" s="34" t="e">
        <f t="shared" si="426"/>
        <v>#DIV/0!</v>
      </c>
    </row>
    <row r="349" spans="1:40" ht="13.25" customHeight="1" x14ac:dyDescent="0.45">
      <c r="A349" s="32" t="str">
        <f t="shared" si="433"/>
        <v>C.F.A. - L-3 - Economics</v>
      </c>
      <c r="B349" s="27" t="s">
        <v>31</v>
      </c>
      <c r="C349" s="3" t="s">
        <v>260</v>
      </c>
      <c r="D349" s="3" t="s">
        <v>172</v>
      </c>
      <c r="E349" s="3" t="s">
        <v>4</v>
      </c>
      <c r="F349" s="22" t="s">
        <v>29</v>
      </c>
      <c r="G349" s="22"/>
      <c r="H349" s="7"/>
      <c r="I349" s="17"/>
      <c r="J349" s="7"/>
      <c r="K349" s="7"/>
      <c r="L349" s="7"/>
      <c r="M349" s="7"/>
      <c r="N349" s="7"/>
      <c r="O349" s="7"/>
      <c r="P349" s="7"/>
      <c r="Q349" s="7"/>
      <c r="R349" s="18"/>
      <c r="S349" s="7"/>
      <c r="T349" s="18"/>
      <c r="U349" s="18"/>
      <c r="V349" s="16"/>
      <c r="W349" s="16"/>
      <c r="X349" s="16"/>
      <c r="Y349" s="16"/>
      <c r="Z349" s="16"/>
      <c r="AA349" s="15"/>
      <c r="AB349" s="15"/>
      <c r="AC349" s="15"/>
      <c r="AD349" s="15"/>
      <c r="AE349" s="15"/>
      <c r="AF349" s="1">
        <v>0</v>
      </c>
      <c r="AG349" s="34">
        <f t="shared" si="419"/>
        <v>0</v>
      </c>
      <c r="AH349" s="34">
        <f t="shared" si="420"/>
        <v>0</v>
      </c>
      <c r="AI349" s="34">
        <f t="shared" si="421"/>
        <v>0</v>
      </c>
      <c r="AJ349" s="34">
        <f t="shared" si="422"/>
        <v>0</v>
      </c>
      <c r="AK349" s="34" t="e">
        <f t="shared" si="423"/>
        <v>#DIV/0!</v>
      </c>
      <c r="AL349" s="34" t="e">
        <f t="shared" si="424"/>
        <v>#DIV/0!</v>
      </c>
      <c r="AM349" s="34" t="e">
        <f t="shared" si="425"/>
        <v>#DIV/0!</v>
      </c>
      <c r="AN349" s="34" t="e">
        <f t="shared" si="426"/>
        <v>#DIV/0!</v>
      </c>
    </row>
    <row r="350" spans="1:40" ht="13.25" customHeight="1" x14ac:dyDescent="0.45">
      <c r="A350" s="32" t="str">
        <f t="shared" si="433"/>
        <v>C.F.A. - L-3 - Fin Statement Analysis</v>
      </c>
      <c r="B350" s="27" t="s">
        <v>268</v>
      </c>
      <c r="C350" s="3" t="s">
        <v>260</v>
      </c>
      <c r="D350" s="3" t="s">
        <v>172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19"/>
        <v>0</v>
      </c>
      <c r="AH350" s="34">
        <f t="shared" si="420"/>
        <v>0</v>
      </c>
      <c r="AI350" s="34">
        <f t="shared" si="421"/>
        <v>0</v>
      </c>
      <c r="AJ350" s="34">
        <f t="shared" si="422"/>
        <v>0</v>
      </c>
      <c r="AK350" s="34" t="e">
        <f t="shared" si="423"/>
        <v>#DIV/0!</v>
      </c>
      <c r="AL350" s="34" t="e">
        <f t="shared" si="424"/>
        <v>#DIV/0!</v>
      </c>
      <c r="AM350" s="34" t="e">
        <f t="shared" si="425"/>
        <v>#DIV/0!</v>
      </c>
      <c r="AN350" s="34" t="e">
        <f t="shared" si="426"/>
        <v>#DIV/0!</v>
      </c>
    </row>
    <row r="351" spans="1:40" ht="13.25" customHeight="1" x14ac:dyDescent="0.45">
      <c r="A351" s="32" t="str">
        <f t="shared" si="433"/>
        <v>C.F.A. - L-3 - Corporate Issuers</v>
      </c>
      <c r="B351" s="27" t="s">
        <v>262</v>
      </c>
      <c r="C351" s="3" t="s">
        <v>260</v>
      </c>
      <c r="D351" s="3" t="s">
        <v>172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19"/>
        <v>0</v>
      </c>
      <c r="AH351" s="34">
        <f t="shared" si="420"/>
        <v>0</v>
      </c>
      <c r="AI351" s="34">
        <f t="shared" si="421"/>
        <v>0</v>
      </c>
      <c r="AJ351" s="34">
        <f t="shared" si="422"/>
        <v>0</v>
      </c>
      <c r="AK351" s="34" t="e">
        <f t="shared" si="423"/>
        <v>#DIV/0!</v>
      </c>
      <c r="AL351" s="34" t="e">
        <f t="shared" si="424"/>
        <v>#DIV/0!</v>
      </c>
      <c r="AM351" s="34" t="e">
        <f t="shared" si="425"/>
        <v>#DIV/0!</v>
      </c>
      <c r="AN351" s="34" t="e">
        <f t="shared" si="426"/>
        <v>#DIV/0!</v>
      </c>
    </row>
    <row r="352" spans="1:40" ht="13.25" customHeight="1" x14ac:dyDescent="0.45">
      <c r="A352" s="32" t="str">
        <f t="shared" si="433"/>
        <v>C.F.A. - L-3 - Equity Investments</v>
      </c>
      <c r="B352" s="27" t="s">
        <v>263</v>
      </c>
      <c r="C352" s="3" t="s">
        <v>260</v>
      </c>
      <c r="D352" s="3" t="s">
        <v>172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19"/>
        <v>0</v>
      </c>
      <c r="AH352" s="34">
        <f t="shared" si="420"/>
        <v>0</v>
      </c>
      <c r="AI352" s="34">
        <f t="shared" si="421"/>
        <v>0</v>
      </c>
      <c r="AJ352" s="34">
        <f t="shared" si="422"/>
        <v>0</v>
      </c>
      <c r="AK352" s="34" t="e">
        <f t="shared" si="423"/>
        <v>#DIV/0!</v>
      </c>
      <c r="AL352" s="34" t="e">
        <f t="shared" si="424"/>
        <v>#DIV/0!</v>
      </c>
      <c r="AM352" s="34" t="e">
        <f t="shared" si="425"/>
        <v>#DIV/0!</v>
      </c>
      <c r="AN352" s="34" t="e">
        <f t="shared" si="426"/>
        <v>#DIV/0!</v>
      </c>
    </row>
    <row r="353" spans="1:40" ht="13.25" customHeight="1" x14ac:dyDescent="0.45">
      <c r="A353" s="32" t="str">
        <f t="shared" si="433"/>
        <v>C.F.A. - L-3 - Fixed Income</v>
      </c>
      <c r="B353" s="27" t="s">
        <v>264</v>
      </c>
      <c r="C353" s="3" t="s">
        <v>260</v>
      </c>
      <c r="D353" s="3" t="s">
        <v>172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19"/>
        <v>0</v>
      </c>
      <c r="AH353" s="34">
        <f t="shared" si="420"/>
        <v>0</v>
      </c>
      <c r="AI353" s="34">
        <f t="shared" si="421"/>
        <v>0</v>
      </c>
      <c r="AJ353" s="34">
        <f t="shared" si="422"/>
        <v>0</v>
      </c>
      <c r="AK353" s="34" t="e">
        <f t="shared" si="423"/>
        <v>#DIV/0!</v>
      </c>
      <c r="AL353" s="34" t="e">
        <f t="shared" si="424"/>
        <v>#DIV/0!</v>
      </c>
      <c r="AM353" s="34" t="e">
        <f t="shared" si="425"/>
        <v>#DIV/0!</v>
      </c>
      <c r="AN353" s="34" t="e">
        <f t="shared" si="426"/>
        <v>#DIV/0!</v>
      </c>
    </row>
    <row r="354" spans="1:40" ht="13.25" customHeight="1" x14ac:dyDescent="0.45">
      <c r="A354" s="32" t="str">
        <f t="shared" si="433"/>
        <v>C.F.A. - L-3 - Derivatives</v>
      </c>
      <c r="B354" s="27" t="s">
        <v>265</v>
      </c>
      <c r="C354" s="3" t="s">
        <v>260</v>
      </c>
      <c r="D354" s="3" t="s">
        <v>172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19"/>
        <v>0</v>
      </c>
      <c r="AH354" s="34">
        <f t="shared" si="420"/>
        <v>0</v>
      </c>
      <c r="AI354" s="34">
        <f t="shared" si="421"/>
        <v>0</v>
      </c>
      <c r="AJ354" s="34">
        <f t="shared" si="422"/>
        <v>0</v>
      </c>
      <c r="AK354" s="34" t="e">
        <f t="shared" si="423"/>
        <v>#DIV/0!</v>
      </c>
      <c r="AL354" s="34" t="e">
        <f t="shared" si="424"/>
        <v>#DIV/0!</v>
      </c>
      <c r="AM354" s="34" t="e">
        <f t="shared" si="425"/>
        <v>#DIV/0!</v>
      </c>
      <c r="AN354" s="34" t="e">
        <f t="shared" si="426"/>
        <v>#DIV/0!</v>
      </c>
    </row>
    <row r="355" spans="1:40" ht="13.25" customHeight="1" x14ac:dyDescent="0.45">
      <c r="A355" s="32" t="str">
        <f t="shared" si="433"/>
        <v>C.F.A. - L-3 - Alternative Investments</v>
      </c>
      <c r="B355" s="27" t="s">
        <v>266</v>
      </c>
      <c r="C355" s="3" t="s">
        <v>260</v>
      </c>
      <c r="D355" s="3" t="s">
        <v>172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19"/>
        <v>0</v>
      </c>
      <c r="AH355" s="34">
        <f t="shared" si="420"/>
        <v>0</v>
      </c>
      <c r="AI355" s="34">
        <f t="shared" si="421"/>
        <v>0</v>
      </c>
      <c r="AJ355" s="34">
        <f t="shared" si="422"/>
        <v>0</v>
      </c>
      <c r="AK355" s="34" t="e">
        <f t="shared" si="423"/>
        <v>#DIV/0!</v>
      </c>
      <c r="AL355" s="34" t="e">
        <f t="shared" si="424"/>
        <v>#DIV/0!</v>
      </c>
      <c r="AM355" s="34" t="e">
        <f t="shared" si="425"/>
        <v>#DIV/0!</v>
      </c>
      <c r="AN355" s="34" t="e">
        <f t="shared" si="426"/>
        <v>#DIV/0!</v>
      </c>
    </row>
    <row r="356" spans="1:40" ht="13.25" customHeight="1" x14ac:dyDescent="0.45">
      <c r="A356" s="32" t="str">
        <f t="shared" si="433"/>
        <v>C.F.A. - L-3 - Portrfolio Mgmt-Wealth</v>
      </c>
      <c r="B356" s="27" t="s">
        <v>281</v>
      </c>
      <c r="C356" s="3" t="s">
        <v>260</v>
      </c>
      <c r="D356" s="3" t="s">
        <v>172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19"/>
        <v>0</v>
      </c>
      <c r="AH356" s="34">
        <f t="shared" si="420"/>
        <v>0</v>
      </c>
      <c r="AI356" s="34">
        <f t="shared" si="421"/>
        <v>0</v>
      </c>
      <c r="AJ356" s="34">
        <f t="shared" si="422"/>
        <v>0</v>
      </c>
      <c r="AK356" s="34" t="e">
        <f t="shared" si="423"/>
        <v>#DIV/0!</v>
      </c>
      <c r="AL356" s="34" t="e">
        <f t="shared" si="424"/>
        <v>#DIV/0!</v>
      </c>
      <c r="AM356" s="34" t="e">
        <f t="shared" si="425"/>
        <v>#DIV/0!</v>
      </c>
      <c r="AN356" s="34" t="e">
        <f t="shared" si="426"/>
        <v>#DIV/0!</v>
      </c>
    </row>
    <row r="357" spans="1:40" ht="13.25" customHeight="1" x14ac:dyDescent="0.45">
      <c r="A357" s="19" t="str">
        <f>B357</f>
        <v>Spoken English</v>
      </c>
      <c r="B357" s="10" t="s">
        <v>135</v>
      </c>
      <c r="C357" s="3" t="s">
        <v>70</v>
      </c>
      <c r="D357" s="3" t="s">
        <v>70</v>
      </c>
      <c r="E357" s="3" t="s">
        <v>136</v>
      </c>
      <c r="F357" s="33" t="s">
        <v>197</v>
      </c>
      <c r="G357" s="33" t="s">
        <v>285</v>
      </c>
      <c r="H357" s="7" t="s">
        <v>139</v>
      </c>
      <c r="I357" s="17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141</v>
      </c>
      <c r="R357" s="18">
        <f t="shared" si="396"/>
        <v>3000</v>
      </c>
      <c r="S357" s="7">
        <f>R357*18%</f>
        <v>540</v>
      </c>
      <c r="T357" s="18">
        <f t="shared" si="397"/>
        <v>600</v>
      </c>
      <c r="U357" s="18">
        <f t="shared" si="398"/>
        <v>1400.00000000001</v>
      </c>
      <c r="V357" s="16">
        <f t="shared" si="399"/>
        <v>56000</v>
      </c>
      <c r="W357" s="16">
        <f t="shared" si="400"/>
        <v>28000</v>
      </c>
      <c r="X357" s="16">
        <v>14000</v>
      </c>
      <c r="Y357" s="16">
        <f t="shared" si="401"/>
        <v>7000</v>
      </c>
      <c r="Z357" s="16">
        <f t="shared" si="402"/>
        <v>50</v>
      </c>
      <c r="AA357" s="15">
        <f t="shared" si="405"/>
        <v>39200</v>
      </c>
      <c r="AB357" s="15">
        <f t="shared" si="431"/>
        <v>19600</v>
      </c>
      <c r="AC357" s="15">
        <f t="shared" si="403"/>
        <v>9800</v>
      </c>
      <c r="AD357" s="15">
        <f t="shared" si="432"/>
        <v>4900</v>
      </c>
      <c r="AE357" s="15">
        <f t="shared" si="404"/>
        <v>89.87341772151899</v>
      </c>
      <c r="AF357" s="1">
        <v>0</v>
      </c>
      <c r="AG357" s="34">
        <f t="shared" si="419"/>
        <v>16800</v>
      </c>
      <c r="AH357" s="34">
        <f t="shared" si="420"/>
        <v>8400</v>
      </c>
      <c r="AI357" s="34">
        <f t="shared" si="421"/>
        <v>4200</v>
      </c>
      <c r="AJ357" s="34">
        <f t="shared" si="422"/>
        <v>2100</v>
      </c>
      <c r="AK357" s="34">
        <f t="shared" si="423"/>
        <v>0</v>
      </c>
      <c r="AL357" s="34">
        <f t="shared" si="424"/>
        <v>0</v>
      </c>
      <c r="AM357" s="34">
        <f t="shared" si="425"/>
        <v>0</v>
      </c>
      <c r="AN357" s="34">
        <f t="shared" si="426"/>
        <v>0</v>
      </c>
    </row>
    <row r="358" spans="1:40" ht="13.25" customHeight="1" x14ac:dyDescent="0.45">
      <c r="A358" s="19" t="str">
        <f>B358</f>
        <v>Advanced Grooming</v>
      </c>
      <c r="B358" s="10" t="s">
        <v>143</v>
      </c>
      <c r="C358" s="3" t="s">
        <v>70</v>
      </c>
      <c r="D358" s="3" t="s">
        <v>70</v>
      </c>
      <c r="E358" s="3" t="s">
        <v>136</v>
      </c>
      <c r="F358" s="33" t="s">
        <v>204</v>
      </c>
      <c r="G358" s="33" t="s">
        <v>285</v>
      </c>
      <c r="H358" s="7" t="s">
        <v>139</v>
      </c>
      <c r="I358" s="17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34">O358*18%</f>
        <v>1080</v>
      </c>
      <c r="Q358" s="7" t="s">
        <v>141</v>
      </c>
      <c r="R358" s="18">
        <f t="shared" ref="R358:R362" si="435">O358*50%</f>
        <v>3000</v>
      </c>
      <c r="S358" s="7">
        <f t="shared" ref="S358:S362" si="436">R358*18%</f>
        <v>540</v>
      </c>
      <c r="T358" s="18">
        <f t="shared" ref="T358:T362" si="437">R358*20%</f>
        <v>600</v>
      </c>
      <c r="U358" s="18">
        <f t="shared" ref="U358:U362" si="438">R358*46.666666666667%</f>
        <v>1400.00000000001</v>
      </c>
      <c r="V358" s="16">
        <f t="shared" ref="V358:V362" si="439">X358*4</f>
        <v>56004</v>
      </c>
      <c r="W358" s="16">
        <f t="shared" ref="W358:W362" si="440">X358*2</f>
        <v>28002</v>
      </c>
      <c r="X358" s="16">
        <v>14001</v>
      </c>
      <c r="Y358" s="16">
        <f t="shared" ref="Y358:Y362" si="441">X358/2</f>
        <v>7000.5</v>
      </c>
      <c r="Z358" s="16">
        <f t="shared" ref="Z358:Z362" si="442">(R358-(T358+X358/10))/(T358+X358/10)%</f>
        <v>49.992500374981262</v>
      </c>
      <c r="AA358" s="15">
        <f t="shared" si="405"/>
        <v>39202.799999999996</v>
      </c>
      <c r="AB358" s="15">
        <f t="shared" si="431"/>
        <v>19601.399999999998</v>
      </c>
      <c r="AC358" s="15">
        <f t="shared" si="403"/>
        <v>9800.6999999999989</v>
      </c>
      <c r="AD358" s="15">
        <f t="shared" si="432"/>
        <v>4900.3499999999995</v>
      </c>
      <c r="AE358" s="15">
        <f t="shared" si="404"/>
        <v>89.865005980747696</v>
      </c>
      <c r="AF358" s="1">
        <v>0</v>
      </c>
      <c r="AG358" s="34">
        <f t="shared" si="419"/>
        <v>16801.200000000004</v>
      </c>
      <c r="AH358" s="34">
        <f t="shared" si="420"/>
        <v>8400.6000000000022</v>
      </c>
      <c r="AI358" s="34">
        <f t="shared" si="421"/>
        <v>4200.3000000000011</v>
      </c>
      <c r="AJ358" s="34">
        <f t="shared" si="422"/>
        <v>2100.1500000000005</v>
      </c>
      <c r="AK358" s="34">
        <f t="shared" si="423"/>
        <v>0</v>
      </c>
      <c r="AL358" s="34">
        <f t="shared" si="424"/>
        <v>0</v>
      </c>
      <c r="AM358" s="34">
        <f t="shared" si="425"/>
        <v>0</v>
      </c>
      <c r="AN358" s="34">
        <f t="shared" si="426"/>
        <v>0</v>
      </c>
    </row>
    <row r="359" spans="1:40" ht="13.25" customHeight="1" x14ac:dyDescent="0.45">
      <c r="A359" s="19" t="str">
        <f t="shared" ref="A359:A362" si="443">B359</f>
        <v>IELTS</v>
      </c>
      <c r="B359" s="10" t="s">
        <v>144</v>
      </c>
      <c r="C359" s="3" t="s">
        <v>70</v>
      </c>
      <c r="D359" s="3" t="s">
        <v>70</v>
      </c>
      <c r="E359" s="3" t="s">
        <v>136</v>
      </c>
      <c r="F359" s="22" t="s">
        <v>29</v>
      </c>
      <c r="G359" s="22"/>
      <c r="H359" s="7" t="s">
        <v>139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34"/>
        <v>1080</v>
      </c>
      <c r="Q359" s="7" t="s">
        <v>141</v>
      </c>
      <c r="R359" s="18">
        <f t="shared" si="435"/>
        <v>3000</v>
      </c>
      <c r="S359" s="7">
        <f t="shared" si="436"/>
        <v>540</v>
      </c>
      <c r="T359" s="18">
        <f t="shared" si="437"/>
        <v>600</v>
      </c>
      <c r="U359" s="18">
        <f t="shared" si="438"/>
        <v>1400.00000000001</v>
      </c>
      <c r="V359" s="16">
        <f t="shared" si="439"/>
        <v>56008</v>
      </c>
      <c r="W359" s="16">
        <f t="shared" si="440"/>
        <v>28004</v>
      </c>
      <c r="X359" s="16">
        <v>14002</v>
      </c>
      <c r="Y359" s="16">
        <f t="shared" si="441"/>
        <v>7001</v>
      </c>
      <c r="Z359" s="16">
        <f t="shared" si="442"/>
        <v>49.985001499850014</v>
      </c>
      <c r="AA359" s="15">
        <f t="shared" si="405"/>
        <v>39205.599999999999</v>
      </c>
      <c r="AB359" s="15">
        <f t="shared" si="431"/>
        <v>19602.8</v>
      </c>
      <c r="AC359" s="15">
        <f t="shared" si="403"/>
        <v>9801.4</v>
      </c>
      <c r="AD359" s="15">
        <f t="shared" si="432"/>
        <v>4900.7</v>
      </c>
      <c r="AE359" s="15">
        <f t="shared" si="404"/>
        <v>89.856594985254489</v>
      </c>
      <c r="AF359" s="1">
        <v>0</v>
      </c>
      <c r="AG359" s="34">
        <f t="shared" si="419"/>
        <v>16802.400000000001</v>
      </c>
      <c r="AH359" s="34">
        <f t="shared" si="420"/>
        <v>8401.2000000000007</v>
      </c>
      <c r="AI359" s="34">
        <f t="shared" si="421"/>
        <v>4200.6000000000004</v>
      </c>
      <c r="AJ359" s="34">
        <f t="shared" si="422"/>
        <v>2100.3000000000002</v>
      </c>
      <c r="AK359" s="34">
        <f t="shared" si="423"/>
        <v>0</v>
      </c>
      <c r="AL359" s="34">
        <f t="shared" si="424"/>
        <v>0</v>
      </c>
      <c r="AM359" s="34">
        <f t="shared" si="425"/>
        <v>0</v>
      </c>
      <c r="AN359" s="34">
        <f t="shared" si="426"/>
        <v>0</v>
      </c>
    </row>
    <row r="360" spans="1:40" ht="13.25" customHeight="1" x14ac:dyDescent="0.45">
      <c r="A360" s="19" t="str">
        <f t="shared" si="443"/>
        <v>TOEFL</v>
      </c>
      <c r="B360" s="10" t="s">
        <v>145</v>
      </c>
      <c r="C360" s="3" t="s">
        <v>70</v>
      </c>
      <c r="D360" s="3" t="s">
        <v>70</v>
      </c>
      <c r="E360" s="3" t="s">
        <v>136</v>
      </c>
      <c r="F360" s="22" t="s">
        <v>29</v>
      </c>
      <c r="G360" s="22"/>
      <c r="H360" s="7" t="s">
        <v>139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34"/>
        <v>1080</v>
      </c>
      <c r="Q360" s="7" t="s">
        <v>141</v>
      </c>
      <c r="R360" s="18">
        <f t="shared" si="435"/>
        <v>3000</v>
      </c>
      <c r="S360" s="7">
        <f t="shared" si="436"/>
        <v>540</v>
      </c>
      <c r="T360" s="18">
        <f t="shared" si="437"/>
        <v>600</v>
      </c>
      <c r="U360" s="18">
        <f t="shared" si="438"/>
        <v>1400.00000000001</v>
      </c>
      <c r="V360" s="16">
        <f t="shared" si="439"/>
        <v>56012</v>
      </c>
      <c r="W360" s="16">
        <f t="shared" si="440"/>
        <v>28006</v>
      </c>
      <c r="X360" s="16">
        <v>14003</v>
      </c>
      <c r="Y360" s="16">
        <f t="shared" si="441"/>
        <v>7001.5</v>
      </c>
      <c r="Z360" s="16">
        <f t="shared" si="442"/>
        <v>49.977503374493828</v>
      </c>
      <c r="AA360" s="15">
        <f t="shared" si="405"/>
        <v>39208.399999999994</v>
      </c>
      <c r="AB360" s="15">
        <f t="shared" si="431"/>
        <v>19604.199999999997</v>
      </c>
      <c r="AC360" s="15">
        <f t="shared" si="403"/>
        <v>9802.0999999999985</v>
      </c>
      <c r="AD360" s="15">
        <f t="shared" si="432"/>
        <v>4901.0499999999993</v>
      </c>
      <c r="AE360" s="15">
        <f t="shared" si="404"/>
        <v>89.848184734940318</v>
      </c>
      <c r="AF360" s="1">
        <v>0</v>
      </c>
      <c r="AG360" s="34">
        <f t="shared" si="419"/>
        <v>16803.600000000006</v>
      </c>
      <c r="AH360" s="34">
        <f t="shared" si="420"/>
        <v>8401.8000000000029</v>
      </c>
      <c r="AI360" s="34">
        <f t="shared" si="421"/>
        <v>4200.9000000000015</v>
      </c>
      <c r="AJ360" s="34">
        <f t="shared" si="422"/>
        <v>2100.4500000000007</v>
      </c>
      <c r="AK360" s="34">
        <f t="shared" si="423"/>
        <v>0</v>
      </c>
      <c r="AL360" s="34">
        <f t="shared" si="424"/>
        <v>0</v>
      </c>
      <c r="AM360" s="34">
        <f t="shared" si="425"/>
        <v>0</v>
      </c>
      <c r="AN360" s="34">
        <f t="shared" si="426"/>
        <v>0</v>
      </c>
    </row>
    <row r="361" spans="1:40" ht="13.25" customHeight="1" x14ac:dyDescent="0.45">
      <c r="A361" s="19" t="str">
        <f t="shared" si="443"/>
        <v>PTE</v>
      </c>
      <c r="B361" s="10" t="s">
        <v>146</v>
      </c>
      <c r="C361" s="3" t="s">
        <v>70</v>
      </c>
      <c r="D361" s="3" t="s">
        <v>70</v>
      </c>
      <c r="E361" s="3" t="s">
        <v>136</v>
      </c>
      <c r="F361" s="22" t="s">
        <v>29</v>
      </c>
      <c r="G361" s="22"/>
      <c r="H361" s="7" t="s">
        <v>139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34"/>
        <v>1080</v>
      </c>
      <c r="Q361" s="7" t="s">
        <v>141</v>
      </c>
      <c r="R361" s="18">
        <f t="shared" si="435"/>
        <v>3000</v>
      </c>
      <c r="S361" s="7">
        <f t="shared" si="436"/>
        <v>540</v>
      </c>
      <c r="T361" s="18">
        <f t="shared" si="437"/>
        <v>600</v>
      </c>
      <c r="U361" s="18">
        <f t="shared" si="438"/>
        <v>1400.00000000001</v>
      </c>
      <c r="V361" s="16">
        <f t="shared" si="439"/>
        <v>56016</v>
      </c>
      <c r="W361" s="16">
        <f t="shared" si="440"/>
        <v>28008</v>
      </c>
      <c r="X361" s="16">
        <v>14004</v>
      </c>
      <c r="Y361" s="16">
        <f t="shared" si="441"/>
        <v>7002</v>
      </c>
      <c r="Z361" s="16">
        <f t="shared" si="442"/>
        <v>49.970005998800232</v>
      </c>
      <c r="AA361" s="15">
        <f t="shared" si="405"/>
        <v>39211.199999999997</v>
      </c>
      <c r="AB361" s="15">
        <f t="shared" si="431"/>
        <v>19605.599999999999</v>
      </c>
      <c r="AC361" s="15">
        <f t="shared" si="403"/>
        <v>9802.7999999999993</v>
      </c>
      <c r="AD361" s="15">
        <f t="shared" si="432"/>
        <v>4901.3999999999996</v>
      </c>
      <c r="AE361" s="15">
        <f t="shared" si="404"/>
        <v>89.839775229706134</v>
      </c>
      <c r="AF361" s="1">
        <v>0</v>
      </c>
      <c r="AG361" s="34">
        <f t="shared" si="419"/>
        <v>16804.800000000003</v>
      </c>
      <c r="AH361" s="34">
        <f t="shared" si="420"/>
        <v>8402.4000000000015</v>
      </c>
      <c r="AI361" s="34">
        <f t="shared" si="421"/>
        <v>4201.2000000000007</v>
      </c>
      <c r="AJ361" s="34">
        <f t="shared" si="422"/>
        <v>2100.6000000000004</v>
      </c>
      <c r="AK361" s="34">
        <f t="shared" si="423"/>
        <v>0</v>
      </c>
      <c r="AL361" s="34">
        <f t="shared" si="424"/>
        <v>0</v>
      </c>
      <c r="AM361" s="34">
        <f t="shared" si="425"/>
        <v>0</v>
      </c>
      <c r="AN361" s="34">
        <f t="shared" si="426"/>
        <v>0</v>
      </c>
    </row>
    <row r="362" spans="1:40" ht="13.25" customHeight="1" x14ac:dyDescent="0.45">
      <c r="A362" s="19" t="str">
        <f t="shared" si="443"/>
        <v>GRE</v>
      </c>
      <c r="B362" s="10" t="s">
        <v>147</v>
      </c>
      <c r="C362" s="3" t="s">
        <v>70</v>
      </c>
      <c r="D362" s="3" t="s">
        <v>70</v>
      </c>
      <c r="E362" s="3" t="s">
        <v>136</v>
      </c>
      <c r="F362" s="22" t="s">
        <v>29</v>
      </c>
      <c r="G362" s="22"/>
      <c r="H362" s="7" t="s">
        <v>139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34"/>
        <v>1080</v>
      </c>
      <c r="Q362" s="7" t="s">
        <v>141</v>
      </c>
      <c r="R362" s="18">
        <f t="shared" si="435"/>
        <v>3000</v>
      </c>
      <c r="S362" s="7">
        <f t="shared" si="436"/>
        <v>540</v>
      </c>
      <c r="T362" s="18">
        <f t="shared" si="437"/>
        <v>600</v>
      </c>
      <c r="U362" s="18">
        <f t="shared" si="438"/>
        <v>1400.00000000001</v>
      </c>
      <c r="V362" s="16">
        <f t="shared" si="439"/>
        <v>56020</v>
      </c>
      <c r="W362" s="16">
        <f t="shared" si="440"/>
        <v>28010</v>
      </c>
      <c r="X362" s="16">
        <v>14005</v>
      </c>
      <c r="Y362" s="16">
        <f t="shared" si="441"/>
        <v>7002.5</v>
      </c>
      <c r="Z362" s="16">
        <f t="shared" si="442"/>
        <v>49.962509372656839</v>
      </c>
      <c r="AA362" s="15">
        <f t="shared" si="405"/>
        <v>39214</v>
      </c>
      <c r="AB362" s="15">
        <f t="shared" si="431"/>
        <v>19607</v>
      </c>
      <c r="AC362" s="15">
        <f t="shared" si="403"/>
        <v>9803.5</v>
      </c>
      <c r="AD362" s="15">
        <f t="shared" si="432"/>
        <v>4901.75</v>
      </c>
      <c r="AE362" s="15">
        <f t="shared" si="404"/>
        <v>89.831366469452973</v>
      </c>
      <c r="AF362" s="1">
        <v>0</v>
      </c>
      <c r="AG362" s="34">
        <f t="shared" si="419"/>
        <v>16806</v>
      </c>
      <c r="AH362" s="34">
        <f t="shared" si="420"/>
        <v>8403</v>
      </c>
      <c r="AI362" s="34">
        <f t="shared" si="421"/>
        <v>4201.5</v>
      </c>
      <c r="AJ362" s="34">
        <f t="shared" si="422"/>
        <v>2100.75</v>
      </c>
      <c r="AK362" s="34">
        <f t="shared" si="423"/>
        <v>0</v>
      </c>
      <c r="AL362" s="34">
        <f t="shared" si="424"/>
        <v>0</v>
      </c>
      <c r="AM362" s="34">
        <f t="shared" si="425"/>
        <v>0</v>
      </c>
      <c r="AN362" s="34">
        <f t="shared" si="426"/>
        <v>0</v>
      </c>
    </row>
    <row r="363" spans="1:40" ht="13.25" customHeight="1" x14ac:dyDescent="0.45">
      <c r="A363" s="19" t="str">
        <f>B363</f>
        <v>Classroom2Boardroom</v>
      </c>
      <c r="B363" s="10" t="s">
        <v>142</v>
      </c>
      <c r="C363" s="3" t="s">
        <v>70</v>
      </c>
      <c r="D363" s="3" t="s">
        <v>70</v>
      </c>
      <c r="E363" s="3" t="s">
        <v>136</v>
      </c>
      <c r="F363" s="22" t="s">
        <v>29</v>
      </c>
      <c r="G363" s="22"/>
      <c r="H363" s="7" t="s">
        <v>140</v>
      </c>
      <c r="I363" s="17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141</v>
      </c>
      <c r="R363" s="18">
        <f t="shared" si="396"/>
        <v>500</v>
      </c>
      <c r="S363" s="7">
        <f>R363*18%</f>
        <v>90</v>
      </c>
      <c r="T363" s="18">
        <f t="shared" si="397"/>
        <v>100</v>
      </c>
      <c r="U363" s="18">
        <f t="shared" si="398"/>
        <v>233.33333333333499</v>
      </c>
      <c r="V363" s="16">
        <f t="shared" si="399"/>
        <v>9332</v>
      </c>
      <c r="W363" s="16">
        <f t="shared" si="400"/>
        <v>4666</v>
      </c>
      <c r="X363" s="16">
        <v>2333</v>
      </c>
      <c r="Y363" s="16">
        <f t="shared" si="401"/>
        <v>1166.5</v>
      </c>
      <c r="Z363" s="16">
        <f t="shared" si="402"/>
        <v>50.015001500150007</v>
      </c>
      <c r="AA363" s="15">
        <f t="shared" si="405"/>
        <v>6532.4</v>
      </c>
      <c r="AB363" s="15">
        <f t="shared" si="431"/>
        <v>3266.2</v>
      </c>
      <c r="AC363" s="15">
        <f t="shared" si="403"/>
        <v>1633.1</v>
      </c>
      <c r="AD363" s="15">
        <f t="shared" si="432"/>
        <v>816.55</v>
      </c>
      <c r="AE363" s="15">
        <f t="shared" si="404"/>
        <v>89.890243439292078</v>
      </c>
      <c r="AF363" s="1">
        <v>0</v>
      </c>
      <c r="AG363" s="34">
        <f t="shared" si="419"/>
        <v>2799.6000000000004</v>
      </c>
      <c r="AH363" s="34">
        <f t="shared" si="420"/>
        <v>1399.8000000000002</v>
      </c>
      <c r="AI363" s="34">
        <f t="shared" si="421"/>
        <v>699.90000000000009</v>
      </c>
      <c r="AJ363" s="34">
        <f t="shared" si="422"/>
        <v>349.95000000000005</v>
      </c>
      <c r="AK363" s="34">
        <f t="shared" si="423"/>
        <v>0</v>
      </c>
      <c r="AL363" s="34">
        <f t="shared" si="424"/>
        <v>0</v>
      </c>
      <c r="AM363" s="34">
        <f t="shared" si="425"/>
        <v>0</v>
      </c>
      <c r="AN363" s="34">
        <f t="shared" si="426"/>
        <v>0</v>
      </c>
    </row>
    <row r="364" spans="1:40" ht="13.25" customHeight="1" x14ac:dyDescent="0.45">
      <c r="A364" s="19" t="str">
        <f t="shared" ref="A364:A365" si="444">B364</f>
        <v>Employee to Manager</v>
      </c>
      <c r="B364" s="10" t="s">
        <v>133</v>
      </c>
      <c r="C364" s="3" t="s">
        <v>70</v>
      </c>
      <c r="D364" s="3" t="s">
        <v>70</v>
      </c>
      <c r="E364" s="3" t="s">
        <v>136</v>
      </c>
      <c r="F364" s="22" t="s">
        <v>29</v>
      </c>
      <c r="G364" s="22"/>
      <c r="H364" s="7" t="s">
        <v>140</v>
      </c>
      <c r="I364" s="17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141</v>
      </c>
      <c r="R364" s="18">
        <f t="shared" si="396"/>
        <v>1000</v>
      </c>
      <c r="S364" s="7">
        <f>R364*18%</f>
        <v>180</v>
      </c>
      <c r="T364" s="18">
        <f t="shared" si="397"/>
        <v>200</v>
      </c>
      <c r="U364" s="18">
        <f t="shared" si="398"/>
        <v>466.66666666666998</v>
      </c>
      <c r="V364" s="16">
        <f t="shared" si="399"/>
        <v>18668</v>
      </c>
      <c r="W364" s="16">
        <f t="shared" si="400"/>
        <v>9334</v>
      </c>
      <c r="X364" s="16">
        <v>4667</v>
      </c>
      <c r="Y364" s="16">
        <f t="shared" si="401"/>
        <v>2333.5</v>
      </c>
      <c r="Z364" s="16">
        <f t="shared" si="402"/>
        <v>49.99250037498124</v>
      </c>
      <c r="AA364" s="15">
        <f t="shared" si="405"/>
        <v>13067.599999999999</v>
      </c>
      <c r="AB364" s="15">
        <f t="shared" si="431"/>
        <v>6533.7999999999993</v>
      </c>
      <c r="AC364" s="15">
        <f t="shared" si="403"/>
        <v>3266.8999999999996</v>
      </c>
      <c r="AD364" s="15">
        <f t="shared" si="432"/>
        <v>1633.4499999999998</v>
      </c>
      <c r="AE364" s="15">
        <f t="shared" si="404"/>
        <v>89.865005980747711</v>
      </c>
      <c r="AF364" s="1">
        <v>0</v>
      </c>
      <c r="AG364" s="34">
        <f t="shared" si="419"/>
        <v>5600.4000000000015</v>
      </c>
      <c r="AH364" s="34">
        <f t="shared" si="420"/>
        <v>2800.2000000000007</v>
      </c>
      <c r="AI364" s="34">
        <f t="shared" si="421"/>
        <v>1400.1000000000004</v>
      </c>
      <c r="AJ364" s="34">
        <f t="shared" si="422"/>
        <v>700.05000000000018</v>
      </c>
      <c r="AK364" s="34">
        <f t="shared" si="423"/>
        <v>0</v>
      </c>
      <c r="AL364" s="34">
        <f t="shared" si="424"/>
        <v>0</v>
      </c>
      <c r="AM364" s="34">
        <f t="shared" si="425"/>
        <v>0</v>
      </c>
      <c r="AN364" s="34">
        <f t="shared" si="426"/>
        <v>0</v>
      </c>
    </row>
    <row r="365" spans="1:40" ht="13.25" customHeight="1" x14ac:dyDescent="0.45">
      <c r="A365" s="19" t="str">
        <f t="shared" si="444"/>
        <v>Executive Training</v>
      </c>
      <c r="B365" s="10" t="s">
        <v>134</v>
      </c>
      <c r="C365" s="3" t="s">
        <v>70</v>
      </c>
      <c r="D365" s="3" t="s">
        <v>70</v>
      </c>
      <c r="E365" s="3" t="s">
        <v>136</v>
      </c>
      <c r="F365" s="22" t="s">
        <v>29</v>
      </c>
      <c r="G365" s="22"/>
      <c r="H365" s="7" t="s">
        <v>140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141</v>
      </c>
      <c r="R365" s="18">
        <f t="shared" si="396"/>
        <v>2000</v>
      </c>
      <c r="S365" s="7">
        <f>R365*18%</f>
        <v>360</v>
      </c>
      <c r="T365" s="18">
        <f t="shared" si="397"/>
        <v>400</v>
      </c>
      <c r="U365" s="18">
        <f t="shared" si="398"/>
        <v>933.33333333333997</v>
      </c>
      <c r="V365" s="16">
        <f t="shared" si="399"/>
        <v>37332</v>
      </c>
      <c r="W365" s="16">
        <f t="shared" si="400"/>
        <v>18666</v>
      </c>
      <c r="X365" s="16">
        <v>9333</v>
      </c>
      <c r="Y365" s="16">
        <f t="shared" si="401"/>
        <v>4666.5</v>
      </c>
      <c r="Z365" s="16">
        <f t="shared" si="402"/>
        <v>50.003750093752345</v>
      </c>
      <c r="AA365" s="15">
        <f t="shared" si="405"/>
        <v>26132.399999999998</v>
      </c>
      <c r="AB365" s="15">
        <f t="shared" si="431"/>
        <v>13066.199999999999</v>
      </c>
      <c r="AC365" s="15">
        <f t="shared" si="403"/>
        <v>6533.0999999999995</v>
      </c>
      <c r="AD365" s="15">
        <f t="shared" si="432"/>
        <v>3266.5499999999997</v>
      </c>
      <c r="AE365" s="15">
        <f t="shared" si="404"/>
        <v>89.877623871414883</v>
      </c>
      <c r="AF365" s="1">
        <v>0</v>
      </c>
      <c r="AG365" s="34">
        <f t="shared" si="419"/>
        <v>11199.600000000002</v>
      </c>
      <c r="AH365" s="34">
        <f t="shared" si="420"/>
        <v>5599.8000000000011</v>
      </c>
      <c r="AI365" s="34">
        <f t="shared" si="421"/>
        <v>2799.9000000000005</v>
      </c>
      <c r="AJ365" s="34">
        <f t="shared" si="422"/>
        <v>1399.9500000000003</v>
      </c>
      <c r="AK365" s="34">
        <f t="shared" si="423"/>
        <v>0</v>
      </c>
      <c r="AL365" s="34">
        <f t="shared" si="424"/>
        <v>0</v>
      </c>
      <c r="AM365" s="34">
        <f t="shared" si="425"/>
        <v>0</v>
      </c>
      <c r="AN365" s="34">
        <f t="shared" si="426"/>
        <v>0</v>
      </c>
    </row>
    <row r="366" spans="1:40" ht="13.25" customHeight="1" x14ac:dyDescent="0.45">
      <c r="A366" s="13" t="str">
        <f t="shared" ref="A366:A392" si="445">B366</f>
        <v>MS Office</v>
      </c>
      <c r="B366" s="8" t="s">
        <v>148</v>
      </c>
      <c r="C366" s="3" t="s">
        <v>70</v>
      </c>
      <c r="D366" s="3" t="s">
        <v>70</v>
      </c>
      <c r="E366" s="3" t="s">
        <v>132</v>
      </c>
      <c r="F366" s="33" t="s">
        <v>277</v>
      </c>
      <c r="G366" s="33" t="s">
        <v>285</v>
      </c>
      <c r="H366" s="7" t="s">
        <v>139</v>
      </c>
      <c r="I366" s="17">
        <v>45139</v>
      </c>
      <c r="J366" s="7">
        <v>1</v>
      </c>
      <c r="K366" s="7" t="s">
        <v>241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46">O366*18%</f>
        <v>2160</v>
      </c>
      <c r="Q366" s="7" t="s">
        <v>141</v>
      </c>
      <c r="R366" s="7">
        <f t="shared" ref="R366" si="447">O366*50%</f>
        <v>6000</v>
      </c>
      <c r="S366" s="7">
        <f t="shared" ref="S366" si="448">R366*18%</f>
        <v>1080</v>
      </c>
      <c r="T366" s="7">
        <f t="shared" ref="T366" si="449">R366*20%</f>
        <v>1200</v>
      </c>
      <c r="U366" s="7">
        <f t="shared" ref="U366" si="450">R366*46.666666666667%</f>
        <v>2800.00000000002</v>
      </c>
      <c r="V366" s="5">
        <f t="shared" ref="V366" si="451">X366*4</f>
        <v>112000</v>
      </c>
      <c r="W366" s="5">
        <f t="shared" ref="W366" si="452">X366*2</f>
        <v>56000</v>
      </c>
      <c r="X366" s="5">
        <v>28000</v>
      </c>
      <c r="Y366" s="5">
        <f t="shared" ref="Y366" si="453">X366/2</f>
        <v>14000</v>
      </c>
      <c r="Z366" s="5">
        <f t="shared" ref="Z366" si="454">(R366-(T366+X366/10))/(T366+X366/10)%</f>
        <v>50</v>
      </c>
      <c r="AA366" s="14">
        <f t="shared" si="405"/>
        <v>78400</v>
      </c>
      <c r="AB366" s="14">
        <f t="shared" si="431"/>
        <v>39200</v>
      </c>
      <c r="AC366" s="15">
        <f t="shared" si="403"/>
        <v>19600</v>
      </c>
      <c r="AD366" s="14">
        <f t="shared" si="432"/>
        <v>9800</v>
      </c>
      <c r="AE366" s="15">
        <f t="shared" si="404"/>
        <v>89.87341772151899</v>
      </c>
      <c r="AF366" s="1">
        <v>0</v>
      </c>
      <c r="AG366" s="34">
        <f t="shared" si="419"/>
        <v>33600</v>
      </c>
      <c r="AH366" s="34">
        <f t="shared" si="420"/>
        <v>16800</v>
      </c>
      <c r="AI366" s="34">
        <f t="shared" si="421"/>
        <v>8400</v>
      </c>
      <c r="AJ366" s="34">
        <f t="shared" si="422"/>
        <v>4200</v>
      </c>
      <c r="AK366" s="34">
        <f t="shared" si="423"/>
        <v>0</v>
      </c>
      <c r="AL366" s="34">
        <f t="shared" si="424"/>
        <v>0</v>
      </c>
      <c r="AM366" s="34">
        <f t="shared" si="425"/>
        <v>0</v>
      </c>
      <c r="AN366" s="34">
        <f t="shared" si="426"/>
        <v>0</v>
      </c>
    </row>
    <row r="367" spans="1:40" ht="13.25" customHeight="1" x14ac:dyDescent="0.45">
      <c r="A367" s="13" t="str">
        <f t="shared" si="445"/>
        <v>Advanced Excel (VBA)</v>
      </c>
      <c r="B367" s="8" t="s">
        <v>149</v>
      </c>
      <c r="C367" s="3" t="s">
        <v>70</v>
      </c>
      <c r="D367" s="3" t="s">
        <v>70</v>
      </c>
      <c r="E367" s="3" t="s">
        <v>132</v>
      </c>
      <c r="F367" s="33" t="s">
        <v>277</v>
      </c>
      <c r="G367" s="33" t="s">
        <v>285</v>
      </c>
      <c r="H367" s="7" t="s">
        <v>139</v>
      </c>
      <c r="I367" s="17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455">O367*18%</f>
        <v>2160</v>
      </c>
      <c r="Q367" s="7" t="s">
        <v>141</v>
      </c>
      <c r="R367" s="7">
        <f t="shared" ref="R367:R393" si="456">O367*50%</f>
        <v>6000</v>
      </c>
      <c r="S367" s="7">
        <f t="shared" ref="S367:S393" si="457">R367*18%</f>
        <v>1080</v>
      </c>
      <c r="T367" s="7">
        <f t="shared" ref="T367:T393" si="458">R367*20%</f>
        <v>1200</v>
      </c>
      <c r="U367" s="7">
        <f t="shared" ref="U367:U393" si="459">R367*46.666666666667%</f>
        <v>2800.00000000002</v>
      </c>
      <c r="V367" s="5">
        <f t="shared" ref="V367:V393" si="460">X367*4</f>
        <v>112000</v>
      </c>
      <c r="W367" s="5">
        <f t="shared" ref="W367:W393" si="461">X367*2</f>
        <v>56000</v>
      </c>
      <c r="X367" s="5">
        <v>28000</v>
      </c>
      <c r="Y367" s="5">
        <f t="shared" ref="Y367:Y393" si="462">X367/2</f>
        <v>14000</v>
      </c>
      <c r="Z367" s="5">
        <f t="shared" ref="Z367:Z393" si="463">(R367-(T367+X367/10))/(T367+X367/10)%</f>
        <v>50</v>
      </c>
      <c r="AA367" s="14">
        <f t="shared" si="405"/>
        <v>78400</v>
      </c>
      <c r="AB367" s="14">
        <f t="shared" si="431"/>
        <v>39200</v>
      </c>
      <c r="AC367" s="15">
        <f t="shared" si="403"/>
        <v>19600</v>
      </c>
      <c r="AD367" s="14">
        <f t="shared" si="432"/>
        <v>9800</v>
      </c>
      <c r="AE367" s="15">
        <f t="shared" si="404"/>
        <v>89.87341772151899</v>
      </c>
      <c r="AF367" s="1">
        <v>0</v>
      </c>
      <c r="AG367" s="34">
        <f t="shared" si="419"/>
        <v>33600</v>
      </c>
      <c r="AH367" s="34">
        <f t="shared" si="420"/>
        <v>16800</v>
      </c>
      <c r="AI367" s="34">
        <f t="shared" si="421"/>
        <v>8400</v>
      </c>
      <c r="AJ367" s="34">
        <f t="shared" si="422"/>
        <v>4200</v>
      </c>
      <c r="AK367" s="34">
        <f t="shared" si="423"/>
        <v>0</v>
      </c>
      <c r="AL367" s="34">
        <f t="shared" si="424"/>
        <v>0</v>
      </c>
      <c r="AM367" s="34">
        <f t="shared" si="425"/>
        <v>0</v>
      </c>
      <c r="AN367" s="34">
        <f t="shared" si="426"/>
        <v>0</v>
      </c>
    </row>
    <row r="368" spans="1:40" ht="13.25" customHeight="1" x14ac:dyDescent="0.45">
      <c r="A368" s="13" t="str">
        <f t="shared" si="445"/>
        <v>C</v>
      </c>
      <c r="B368" s="8" t="s">
        <v>150</v>
      </c>
      <c r="C368" s="3" t="s">
        <v>70</v>
      </c>
      <c r="D368" s="3" t="s">
        <v>70</v>
      </c>
      <c r="E368" s="3" t="s">
        <v>132</v>
      </c>
      <c r="F368" s="33" t="s">
        <v>277</v>
      </c>
      <c r="G368" s="33" t="s">
        <v>285</v>
      </c>
      <c r="H368" s="7" t="s">
        <v>139</v>
      </c>
      <c r="I368" s="17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455"/>
        <v>2160</v>
      </c>
      <c r="Q368" s="7" t="s">
        <v>141</v>
      </c>
      <c r="R368" s="7">
        <f t="shared" si="456"/>
        <v>6000</v>
      </c>
      <c r="S368" s="7">
        <f t="shared" si="457"/>
        <v>1080</v>
      </c>
      <c r="T368" s="7">
        <f t="shared" si="458"/>
        <v>1200</v>
      </c>
      <c r="U368" s="7">
        <f t="shared" si="459"/>
        <v>2800.00000000002</v>
      </c>
      <c r="V368" s="5">
        <f t="shared" si="460"/>
        <v>112000</v>
      </c>
      <c r="W368" s="5">
        <f t="shared" si="461"/>
        <v>56000</v>
      </c>
      <c r="X368" s="5">
        <v>28000</v>
      </c>
      <c r="Y368" s="5">
        <f t="shared" si="462"/>
        <v>14000</v>
      </c>
      <c r="Z368" s="5">
        <f t="shared" si="463"/>
        <v>50</v>
      </c>
      <c r="AA368" s="14">
        <f t="shared" si="405"/>
        <v>78400</v>
      </c>
      <c r="AB368" s="14">
        <f t="shared" si="431"/>
        <v>39200</v>
      </c>
      <c r="AC368" s="15">
        <f t="shared" si="403"/>
        <v>19600</v>
      </c>
      <c r="AD368" s="14">
        <f t="shared" si="432"/>
        <v>9800</v>
      </c>
      <c r="AE368" s="15">
        <f t="shared" si="404"/>
        <v>89.87341772151899</v>
      </c>
      <c r="AF368" s="1">
        <v>0</v>
      </c>
      <c r="AG368" s="34">
        <f t="shared" si="419"/>
        <v>33600</v>
      </c>
      <c r="AH368" s="34">
        <f t="shared" si="420"/>
        <v>16800</v>
      </c>
      <c r="AI368" s="34">
        <f t="shared" si="421"/>
        <v>8400</v>
      </c>
      <c r="AJ368" s="34">
        <f t="shared" si="422"/>
        <v>4200</v>
      </c>
      <c r="AK368" s="34">
        <f t="shared" si="423"/>
        <v>0</v>
      </c>
      <c r="AL368" s="34">
        <f t="shared" si="424"/>
        <v>0</v>
      </c>
      <c r="AM368" s="34">
        <f t="shared" si="425"/>
        <v>0</v>
      </c>
      <c r="AN368" s="34">
        <f t="shared" si="426"/>
        <v>0</v>
      </c>
    </row>
    <row r="369" spans="1:40" ht="13.25" customHeight="1" x14ac:dyDescent="0.45">
      <c r="A369" s="13" t="str">
        <f t="shared" si="445"/>
        <v>C++</v>
      </c>
      <c r="B369" s="8" t="s">
        <v>151</v>
      </c>
      <c r="C369" s="3" t="s">
        <v>70</v>
      </c>
      <c r="D369" s="3" t="s">
        <v>70</v>
      </c>
      <c r="E369" s="3" t="s">
        <v>132</v>
      </c>
      <c r="F369" s="33" t="s">
        <v>277</v>
      </c>
      <c r="G369" s="33" t="s">
        <v>285</v>
      </c>
      <c r="H369" s="7" t="s">
        <v>139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455"/>
        <v>2160</v>
      </c>
      <c r="Q369" s="7" t="s">
        <v>141</v>
      </c>
      <c r="R369" s="7">
        <f t="shared" si="456"/>
        <v>6000</v>
      </c>
      <c r="S369" s="7">
        <f t="shared" si="457"/>
        <v>1080</v>
      </c>
      <c r="T369" s="7">
        <f t="shared" si="458"/>
        <v>1200</v>
      </c>
      <c r="U369" s="7">
        <f t="shared" si="459"/>
        <v>2800.00000000002</v>
      </c>
      <c r="V369" s="5">
        <f t="shared" si="460"/>
        <v>112000</v>
      </c>
      <c r="W369" s="5">
        <f t="shared" si="461"/>
        <v>56000</v>
      </c>
      <c r="X369" s="5">
        <v>28000</v>
      </c>
      <c r="Y369" s="5">
        <f t="shared" si="462"/>
        <v>14000</v>
      </c>
      <c r="Z369" s="5">
        <f t="shared" si="463"/>
        <v>50</v>
      </c>
      <c r="AA369" s="14">
        <f t="shared" si="405"/>
        <v>78400</v>
      </c>
      <c r="AB369" s="14">
        <f t="shared" si="431"/>
        <v>39200</v>
      </c>
      <c r="AC369" s="15">
        <f t="shared" si="403"/>
        <v>19600</v>
      </c>
      <c r="AD369" s="14">
        <f t="shared" si="432"/>
        <v>9800</v>
      </c>
      <c r="AE369" s="15">
        <f t="shared" si="404"/>
        <v>89.87341772151899</v>
      </c>
      <c r="AF369" s="1">
        <v>0</v>
      </c>
      <c r="AG369" s="34">
        <f t="shared" si="419"/>
        <v>33600</v>
      </c>
      <c r="AH369" s="34">
        <f t="shared" si="420"/>
        <v>16800</v>
      </c>
      <c r="AI369" s="34">
        <f t="shared" si="421"/>
        <v>8400</v>
      </c>
      <c r="AJ369" s="34">
        <f t="shared" si="422"/>
        <v>4200</v>
      </c>
      <c r="AK369" s="34">
        <f t="shared" si="423"/>
        <v>0</v>
      </c>
      <c r="AL369" s="34">
        <f t="shared" si="424"/>
        <v>0</v>
      </c>
      <c r="AM369" s="34">
        <f t="shared" si="425"/>
        <v>0</v>
      </c>
      <c r="AN369" s="34">
        <f t="shared" si="426"/>
        <v>0</v>
      </c>
    </row>
    <row r="370" spans="1:40" ht="13.25" customHeight="1" x14ac:dyDescent="0.45">
      <c r="A370" s="13" t="str">
        <f t="shared" si="445"/>
        <v>HTML, CSS, JavaScript</v>
      </c>
      <c r="B370" s="8" t="s">
        <v>152</v>
      </c>
      <c r="C370" s="3" t="s">
        <v>70</v>
      </c>
      <c r="D370" s="3" t="s">
        <v>70</v>
      </c>
      <c r="E370" s="3" t="s">
        <v>132</v>
      </c>
      <c r="F370" s="33" t="s">
        <v>277</v>
      </c>
      <c r="G370" s="33" t="s">
        <v>285</v>
      </c>
      <c r="H370" s="7" t="s">
        <v>139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55"/>
        <v>2160</v>
      </c>
      <c r="Q370" s="7" t="s">
        <v>141</v>
      </c>
      <c r="R370" s="7">
        <f t="shared" si="456"/>
        <v>6000</v>
      </c>
      <c r="S370" s="7">
        <f t="shared" si="457"/>
        <v>1080</v>
      </c>
      <c r="T370" s="7">
        <f t="shared" si="458"/>
        <v>1200</v>
      </c>
      <c r="U370" s="7">
        <f t="shared" si="459"/>
        <v>2800.00000000002</v>
      </c>
      <c r="V370" s="5">
        <f t="shared" si="460"/>
        <v>112000</v>
      </c>
      <c r="W370" s="5">
        <f t="shared" si="461"/>
        <v>56000</v>
      </c>
      <c r="X370" s="5">
        <v>28000</v>
      </c>
      <c r="Y370" s="5">
        <f t="shared" si="462"/>
        <v>14000</v>
      </c>
      <c r="Z370" s="5">
        <f t="shared" si="463"/>
        <v>50</v>
      </c>
      <c r="AA370" s="14">
        <f t="shared" si="405"/>
        <v>78400</v>
      </c>
      <c r="AB370" s="14">
        <f t="shared" si="431"/>
        <v>39200</v>
      </c>
      <c r="AC370" s="15">
        <f t="shared" si="403"/>
        <v>19600</v>
      </c>
      <c r="AD370" s="14">
        <f t="shared" si="432"/>
        <v>9800</v>
      </c>
      <c r="AE370" s="15">
        <f t="shared" si="404"/>
        <v>89.87341772151899</v>
      </c>
      <c r="AF370" s="1">
        <v>0</v>
      </c>
      <c r="AG370" s="34">
        <f t="shared" si="419"/>
        <v>33600</v>
      </c>
      <c r="AH370" s="34">
        <f t="shared" si="420"/>
        <v>16800</v>
      </c>
      <c r="AI370" s="34">
        <f t="shared" si="421"/>
        <v>8400</v>
      </c>
      <c r="AJ370" s="34">
        <f t="shared" si="422"/>
        <v>4200</v>
      </c>
      <c r="AK370" s="34">
        <f t="shared" si="423"/>
        <v>0</v>
      </c>
      <c r="AL370" s="34">
        <f t="shared" si="424"/>
        <v>0</v>
      </c>
      <c r="AM370" s="34">
        <f t="shared" si="425"/>
        <v>0</v>
      </c>
      <c r="AN370" s="34">
        <f t="shared" si="426"/>
        <v>0</v>
      </c>
    </row>
    <row r="371" spans="1:40" ht="13.25" customHeight="1" x14ac:dyDescent="0.45">
      <c r="A371" s="13" t="str">
        <f t="shared" si="445"/>
        <v>Java</v>
      </c>
      <c r="B371" s="8" t="s">
        <v>153</v>
      </c>
      <c r="C371" s="3" t="s">
        <v>70</v>
      </c>
      <c r="D371" s="3" t="s">
        <v>70</v>
      </c>
      <c r="E371" s="3" t="s">
        <v>132</v>
      </c>
      <c r="F371" s="33" t="s">
        <v>277</v>
      </c>
      <c r="G371" s="33" t="s">
        <v>285</v>
      </c>
      <c r="H371" s="7" t="s">
        <v>139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55"/>
        <v>2160</v>
      </c>
      <c r="Q371" s="7" t="s">
        <v>141</v>
      </c>
      <c r="R371" s="7">
        <f t="shared" si="456"/>
        <v>6000</v>
      </c>
      <c r="S371" s="7">
        <f t="shared" si="457"/>
        <v>1080</v>
      </c>
      <c r="T371" s="7">
        <f t="shared" si="458"/>
        <v>1200</v>
      </c>
      <c r="U371" s="7">
        <f t="shared" si="459"/>
        <v>2800.00000000002</v>
      </c>
      <c r="V371" s="5">
        <f t="shared" si="460"/>
        <v>112000</v>
      </c>
      <c r="W371" s="5">
        <f t="shared" si="461"/>
        <v>56000</v>
      </c>
      <c r="X371" s="5">
        <v>28000</v>
      </c>
      <c r="Y371" s="5">
        <f t="shared" si="462"/>
        <v>14000</v>
      </c>
      <c r="Z371" s="5">
        <f t="shared" si="463"/>
        <v>50</v>
      </c>
      <c r="AA371" s="14">
        <f t="shared" si="405"/>
        <v>78400</v>
      </c>
      <c r="AB371" s="14">
        <f t="shared" si="431"/>
        <v>39200</v>
      </c>
      <c r="AC371" s="15">
        <f t="shared" si="403"/>
        <v>19600</v>
      </c>
      <c r="AD371" s="14">
        <f t="shared" si="432"/>
        <v>9800</v>
      </c>
      <c r="AE371" s="15">
        <f t="shared" si="404"/>
        <v>89.87341772151899</v>
      </c>
      <c r="AF371" s="1">
        <v>0</v>
      </c>
      <c r="AG371" s="34">
        <f t="shared" si="419"/>
        <v>33600</v>
      </c>
      <c r="AH371" s="34">
        <f t="shared" si="420"/>
        <v>16800</v>
      </c>
      <c r="AI371" s="34">
        <f t="shared" si="421"/>
        <v>8400</v>
      </c>
      <c r="AJ371" s="34">
        <f t="shared" si="422"/>
        <v>4200</v>
      </c>
      <c r="AK371" s="34">
        <f t="shared" si="423"/>
        <v>0</v>
      </c>
      <c r="AL371" s="34">
        <f t="shared" si="424"/>
        <v>0</v>
      </c>
      <c r="AM371" s="34">
        <f t="shared" si="425"/>
        <v>0</v>
      </c>
      <c r="AN371" s="34">
        <f t="shared" si="426"/>
        <v>0</v>
      </c>
    </row>
    <row r="372" spans="1:40" ht="13.25" customHeight="1" x14ac:dyDescent="0.45">
      <c r="A372" s="13" t="str">
        <f t="shared" si="445"/>
        <v>Advanced Java</v>
      </c>
      <c r="B372" s="8" t="s">
        <v>154</v>
      </c>
      <c r="C372" s="3" t="s">
        <v>70</v>
      </c>
      <c r="D372" s="3" t="s">
        <v>70</v>
      </c>
      <c r="E372" s="3" t="s">
        <v>132</v>
      </c>
      <c r="F372" s="33" t="s">
        <v>272</v>
      </c>
      <c r="G372" s="33" t="s">
        <v>285</v>
      </c>
      <c r="H372" s="7" t="s">
        <v>139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55"/>
        <v>2160</v>
      </c>
      <c r="Q372" s="7" t="s">
        <v>141</v>
      </c>
      <c r="R372" s="7">
        <f t="shared" si="456"/>
        <v>6000</v>
      </c>
      <c r="S372" s="7">
        <f t="shared" si="457"/>
        <v>1080</v>
      </c>
      <c r="T372" s="7">
        <f t="shared" si="458"/>
        <v>1200</v>
      </c>
      <c r="U372" s="7">
        <f t="shared" si="459"/>
        <v>2800.00000000002</v>
      </c>
      <c r="V372" s="5">
        <f t="shared" si="460"/>
        <v>112000</v>
      </c>
      <c r="W372" s="5">
        <f t="shared" si="461"/>
        <v>56000</v>
      </c>
      <c r="X372" s="5">
        <v>28000</v>
      </c>
      <c r="Y372" s="5">
        <f t="shared" si="462"/>
        <v>14000</v>
      </c>
      <c r="Z372" s="5">
        <f t="shared" si="463"/>
        <v>50</v>
      </c>
      <c r="AA372" s="14">
        <f t="shared" si="405"/>
        <v>78400</v>
      </c>
      <c r="AB372" s="14">
        <f t="shared" si="431"/>
        <v>39200</v>
      </c>
      <c r="AC372" s="15">
        <f t="shared" si="403"/>
        <v>19600</v>
      </c>
      <c r="AD372" s="14">
        <f t="shared" si="432"/>
        <v>9800</v>
      </c>
      <c r="AE372" s="15">
        <f t="shared" si="404"/>
        <v>89.87341772151899</v>
      </c>
      <c r="AF372" s="1">
        <v>0</v>
      </c>
      <c r="AG372" s="34">
        <f t="shared" si="419"/>
        <v>33600</v>
      </c>
      <c r="AH372" s="34">
        <f t="shared" si="420"/>
        <v>16800</v>
      </c>
      <c r="AI372" s="34">
        <f t="shared" si="421"/>
        <v>8400</v>
      </c>
      <c r="AJ372" s="34">
        <f t="shared" si="422"/>
        <v>4200</v>
      </c>
      <c r="AK372" s="34">
        <f t="shared" si="423"/>
        <v>0</v>
      </c>
      <c r="AL372" s="34">
        <f t="shared" si="424"/>
        <v>0</v>
      </c>
      <c r="AM372" s="34">
        <f t="shared" si="425"/>
        <v>0</v>
      </c>
      <c r="AN372" s="34">
        <f t="shared" si="426"/>
        <v>0</v>
      </c>
    </row>
    <row r="373" spans="1:40" ht="13.25" customHeight="1" x14ac:dyDescent="0.45">
      <c r="A373" s="13" t="str">
        <f t="shared" si="445"/>
        <v>.Net (C#, VB.Net)</v>
      </c>
      <c r="B373" s="8" t="s">
        <v>155</v>
      </c>
      <c r="C373" s="3" t="s">
        <v>70</v>
      </c>
      <c r="D373" s="3" t="s">
        <v>70</v>
      </c>
      <c r="E373" s="3" t="s">
        <v>132</v>
      </c>
      <c r="F373" s="33" t="s">
        <v>272</v>
      </c>
      <c r="G373" s="33" t="s">
        <v>285</v>
      </c>
      <c r="H373" s="7" t="s">
        <v>139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55"/>
        <v>2160</v>
      </c>
      <c r="Q373" s="7" t="s">
        <v>141</v>
      </c>
      <c r="R373" s="7">
        <f t="shared" si="456"/>
        <v>6000</v>
      </c>
      <c r="S373" s="7">
        <f t="shared" si="457"/>
        <v>1080</v>
      </c>
      <c r="T373" s="7">
        <f t="shared" si="458"/>
        <v>1200</v>
      </c>
      <c r="U373" s="7">
        <f t="shared" si="459"/>
        <v>2800.00000000002</v>
      </c>
      <c r="V373" s="5">
        <f t="shared" si="460"/>
        <v>112000</v>
      </c>
      <c r="W373" s="5">
        <f t="shared" si="461"/>
        <v>56000</v>
      </c>
      <c r="X373" s="5">
        <v>28000</v>
      </c>
      <c r="Y373" s="5">
        <f t="shared" si="462"/>
        <v>14000</v>
      </c>
      <c r="Z373" s="5">
        <f t="shared" si="463"/>
        <v>50</v>
      </c>
      <c r="AA373" s="14">
        <f t="shared" si="405"/>
        <v>78400</v>
      </c>
      <c r="AB373" s="14">
        <f t="shared" si="431"/>
        <v>39200</v>
      </c>
      <c r="AC373" s="15">
        <f t="shared" si="403"/>
        <v>19600</v>
      </c>
      <c r="AD373" s="14">
        <f t="shared" si="432"/>
        <v>9800</v>
      </c>
      <c r="AE373" s="15">
        <f t="shared" si="404"/>
        <v>89.87341772151899</v>
      </c>
      <c r="AF373" s="1">
        <v>0</v>
      </c>
      <c r="AG373" s="34">
        <f t="shared" si="419"/>
        <v>33600</v>
      </c>
      <c r="AH373" s="34">
        <f t="shared" si="420"/>
        <v>16800</v>
      </c>
      <c r="AI373" s="34">
        <f t="shared" si="421"/>
        <v>8400</v>
      </c>
      <c r="AJ373" s="34">
        <f t="shared" si="422"/>
        <v>4200</v>
      </c>
      <c r="AK373" s="34">
        <f t="shared" si="423"/>
        <v>0</v>
      </c>
      <c r="AL373" s="34">
        <f t="shared" si="424"/>
        <v>0</v>
      </c>
      <c r="AM373" s="34">
        <f t="shared" si="425"/>
        <v>0</v>
      </c>
      <c r="AN373" s="34">
        <f t="shared" si="426"/>
        <v>0</v>
      </c>
    </row>
    <row r="374" spans="1:40" ht="13.25" customHeight="1" x14ac:dyDescent="0.45">
      <c r="A374" s="13" t="str">
        <f t="shared" si="445"/>
        <v>Advanced .Net</v>
      </c>
      <c r="B374" s="8" t="s">
        <v>156</v>
      </c>
      <c r="C374" s="3" t="s">
        <v>70</v>
      </c>
      <c r="D374" s="3" t="s">
        <v>70</v>
      </c>
      <c r="E374" s="3" t="s">
        <v>132</v>
      </c>
      <c r="F374" s="33" t="s">
        <v>272</v>
      </c>
      <c r="G374" s="33" t="s">
        <v>285</v>
      </c>
      <c r="H374" s="7" t="s">
        <v>139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55"/>
        <v>2160</v>
      </c>
      <c r="Q374" s="7" t="s">
        <v>141</v>
      </c>
      <c r="R374" s="7">
        <f t="shared" si="456"/>
        <v>6000</v>
      </c>
      <c r="S374" s="7">
        <f t="shared" si="457"/>
        <v>1080</v>
      </c>
      <c r="T374" s="7">
        <f t="shared" si="458"/>
        <v>1200</v>
      </c>
      <c r="U374" s="7">
        <f t="shared" si="459"/>
        <v>2800.00000000002</v>
      </c>
      <c r="V374" s="5">
        <f t="shared" si="460"/>
        <v>112000</v>
      </c>
      <c r="W374" s="5">
        <f t="shared" si="461"/>
        <v>56000</v>
      </c>
      <c r="X374" s="5">
        <v>28000</v>
      </c>
      <c r="Y374" s="5">
        <f t="shared" si="462"/>
        <v>14000</v>
      </c>
      <c r="Z374" s="5">
        <f t="shared" si="463"/>
        <v>50</v>
      </c>
      <c r="AA374" s="14">
        <f t="shared" si="405"/>
        <v>78400</v>
      </c>
      <c r="AB374" s="14">
        <f t="shared" si="431"/>
        <v>39200</v>
      </c>
      <c r="AC374" s="15">
        <f t="shared" si="403"/>
        <v>19600</v>
      </c>
      <c r="AD374" s="14">
        <f t="shared" si="432"/>
        <v>9800</v>
      </c>
      <c r="AE374" s="15">
        <f t="shared" si="404"/>
        <v>89.87341772151899</v>
      </c>
      <c r="AF374" s="1">
        <v>0</v>
      </c>
      <c r="AG374" s="34">
        <f t="shared" si="419"/>
        <v>33600</v>
      </c>
      <c r="AH374" s="34">
        <f t="shared" si="420"/>
        <v>16800</v>
      </c>
      <c r="AI374" s="34">
        <f t="shared" si="421"/>
        <v>8400</v>
      </c>
      <c r="AJ374" s="34">
        <f t="shared" si="422"/>
        <v>4200</v>
      </c>
      <c r="AK374" s="34">
        <f t="shared" si="423"/>
        <v>0</v>
      </c>
      <c r="AL374" s="34">
        <f t="shared" si="424"/>
        <v>0</v>
      </c>
      <c r="AM374" s="34">
        <f t="shared" si="425"/>
        <v>0</v>
      </c>
      <c r="AN374" s="34">
        <f t="shared" si="426"/>
        <v>0</v>
      </c>
    </row>
    <row r="375" spans="1:40" ht="13.25" customHeight="1" x14ac:dyDescent="0.45">
      <c r="A375" s="13" t="str">
        <f t="shared" si="445"/>
        <v>Microsoft Azure Cloud</v>
      </c>
      <c r="B375" s="8" t="s">
        <v>157</v>
      </c>
      <c r="C375" s="3" t="s">
        <v>70</v>
      </c>
      <c r="D375" s="3" t="s">
        <v>70</v>
      </c>
      <c r="E375" s="3" t="s">
        <v>132</v>
      </c>
      <c r="F375" s="22" t="s">
        <v>29</v>
      </c>
      <c r="G375" s="22"/>
      <c r="H375" s="7" t="s">
        <v>139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55"/>
        <v>2160</v>
      </c>
      <c r="Q375" s="7" t="s">
        <v>141</v>
      </c>
      <c r="R375" s="7">
        <f t="shared" si="456"/>
        <v>6000</v>
      </c>
      <c r="S375" s="7">
        <f t="shared" si="457"/>
        <v>1080</v>
      </c>
      <c r="T375" s="7">
        <f t="shared" si="458"/>
        <v>1200</v>
      </c>
      <c r="U375" s="7">
        <f t="shared" si="459"/>
        <v>2800.00000000002</v>
      </c>
      <c r="V375" s="5">
        <f t="shared" si="460"/>
        <v>112000</v>
      </c>
      <c r="W375" s="5">
        <f t="shared" si="461"/>
        <v>56000</v>
      </c>
      <c r="X375" s="5">
        <v>28000</v>
      </c>
      <c r="Y375" s="5">
        <f t="shared" si="462"/>
        <v>14000</v>
      </c>
      <c r="Z375" s="5">
        <f t="shared" si="463"/>
        <v>50</v>
      </c>
      <c r="AA375" s="14">
        <f t="shared" si="405"/>
        <v>78400</v>
      </c>
      <c r="AB375" s="14">
        <f t="shared" si="431"/>
        <v>39200</v>
      </c>
      <c r="AC375" s="15">
        <f t="shared" si="403"/>
        <v>19600</v>
      </c>
      <c r="AD375" s="14">
        <f t="shared" si="432"/>
        <v>9800</v>
      </c>
      <c r="AE375" s="15">
        <f t="shared" si="404"/>
        <v>89.87341772151899</v>
      </c>
      <c r="AF375" s="1">
        <v>0</v>
      </c>
      <c r="AG375" s="34">
        <f t="shared" si="419"/>
        <v>33600</v>
      </c>
      <c r="AH375" s="34">
        <f t="shared" si="420"/>
        <v>16800</v>
      </c>
      <c r="AI375" s="34">
        <f t="shared" si="421"/>
        <v>8400</v>
      </c>
      <c r="AJ375" s="34">
        <f t="shared" si="422"/>
        <v>4200</v>
      </c>
      <c r="AK375" s="34">
        <f t="shared" si="423"/>
        <v>0</v>
      </c>
      <c r="AL375" s="34">
        <f t="shared" si="424"/>
        <v>0</v>
      </c>
      <c r="AM375" s="34">
        <f t="shared" si="425"/>
        <v>0</v>
      </c>
      <c r="AN375" s="34">
        <f t="shared" si="426"/>
        <v>0</v>
      </c>
    </row>
    <row r="376" spans="1:40" ht="13.25" customHeight="1" x14ac:dyDescent="0.45">
      <c r="A376" s="13" t="str">
        <f t="shared" si="445"/>
        <v>React, MUI</v>
      </c>
      <c r="B376" s="8" t="s">
        <v>158</v>
      </c>
      <c r="C376" s="3" t="s">
        <v>70</v>
      </c>
      <c r="D376" s="3" t="s">
        <v>70</v>
      </c>
      <c r="E376" s="3" t="s">
        <v>132</v>
      </c>
      <c r="F376" s="33" t="s">
        <v>272</v>
      </c>
      <c r="G376" s="33" t="s">
        <v>285</v>
      </c>
      <c r="H376" s="7" t="s">
        <v>139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55"/>
        <v>2160</v>
      </c>
      <c r="Q376" s="7" t="s">
        <v>141</v>
      </c>
      <c r="R376" s="7">
        <f t="shared" si="456"/>
        <v>6000</v>
      </c>
      <c r="S376" s="7">
        <f t="shared" si="457"/>
        <v>1080</v>
      </c>
      <c r="T376" s="7">
        <f t="shared" si="458"/>
        <v>1200</v>
      </c>
      <c r="U376" s="7">
        <f t="shared" si="459"/>
        <v>2800.00000000002</v>
      </c>
      <c r="V376" s="5">
        <f t="shared" si="460"/>
        <v>112000</v>
      </c>
      <c r="W376" s="5">
        <f t="shared" si="461"/>
        <v>56000</v>
      </c>
      <c r="X376" s="5">
        <v>28000</v>
      </c>
      <c r="Y376" s="5">
        <f t="shared" si="462"/>
        <v>14000</v>
      </c>
      <c r="Z376" s="5">
        <f t="shared" si="463"/>
        <v>50</v>
      </c>
      <c r="AA376" s="14">
        <f t="shared" si="405"/>
        <v>78400</v>
      </c>
      <c r="AB376" s="14">
        <f t="shared" si="431"/>
        <v>39200</v>
      </c>
      <c r="AC376" s="15">
        <f t="shared" si="403"/>
        <v>19600</v>
      </c>
      <c r="AD376" s="14">
        <f t="shared" si="432"/>
        <v>9800</v>
      </c>
      <c r="AE376" s="15">
        <f t="shared" si="404"/>
        <v>89.87341772151899</v>
      </c>
      <c r="AF376" s="1">
        <v>0</v>
      </c>
      <c r="AG376" s="34">
        <f t="shared" si="419"/>
        <v>33600</v>
      </c>
      <c r="AH376" s="34">
        <f t="shared" si="420"/>
        <v>16800</v>
      </c>
      <c r="AI376" s="34">
        <f t="shared" si="421"/>
        <v>8400</v>
      </c>
      <c r="AJ376" s="34">
        <f t="shared" si="422"/>
        <v>4200</v>
      </c>
      <c r="AK376" s="34">
        <f t="shared" si="423"/>
        <v>0</v>
      </c>
      <c r="AL376" s="34">
        <f t="shared" si="424"/>
        <v>0</v>
      </c>
      <c r="AM376" s="34">
        <f t="shared" si="425"/>
        <v>0</v>
      </c>
      <c r="AN376" s="34">
        <f t="shared" si="426"/>
        <v>0</v>
      </c>
    </row>
    <row r="377" spans="1:40" ht="13.25" customHeight="1" x14ac:dyDescent="0.45">
      <c r="A377" s="13" t="str">
        <f t="shared" si="445"/>
        <v>React Native</v>
      </c>
      <c r="B377" s="8" t="s">
        <v>159</v>
      </c>
      <c r="C377" s="3" t="s">
        <v>70</v>
      </c>
      <c r="D377" s="3" t="s">
        <v>70</v>
      </c>
      <c r="E377" s="3" t="s">
        <v>132</v>
      </c>
      <c r="F377" s="33" t="s">
        <v>272</v>
      </c>
      <c r="G377" s="33" t="s">
        <v>285</v>
      </c>
      <c r="H377" s="7" t="s">
        <v>139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55"/>
        <v>2160</v>
      </c>
      <c r="Q377" s="7" t="s">
        <v>141</v>
      </c>
      <c r="R377" s="7">
        <f t="shared" si="456"/>
        <v>6000</v>
      </c>
      <c r="S377" s="7">
        <f t="shared" si="457"/>
        <v>1080</v>
      </c>
      <c r="T377" s="7">
        <f t="shared" si="458"/>
        <v>1200</v>
      </c>
      <c r="U377" s="7">
        <f t="shared" si="459"/>
        <v>2800.00000000002</v>
      </c>
      <c r="V377" s="5">
        <f t="shared" si="460"/>
        <v>112000</v>
      </c>
      <c r="W377" s="5">
        <f t="shared" si="461"/>
        <v>56000</v>
      </c>
      <c r="X377" s="5">
        <v>28000</v>
      </c>
      <c r="Y377" s="5">
        <f t="shared" si="462"/>
        <v>14000</v>
      </c>
      <c r="Z377" s="5">
        <f t="shared" si="463"/>
        <v>50</v>
      </c>
      <c r="AA377" s="14">
        <f t="shared" si="405"/>
        <v>78400</v>
      </c>
      <c r="AB377" s="14">
        <f t="shared" si="431"/>
        <v>39200</v>
      </c>
      <c r="AC377" s="15">
        <f t="shared" si="403"/>
        <v>19600</v>
      </c>
      <c r="AD377" s="14">
        <f t="shared" si="432"/>
        <v>9800</v>
      </c>
      <c r="AE377" s="15">
        <f t="shared" si="404"/>
        <v>89.87341772151899</v>
      </c>
      <c r="AF377" s="1">
        <v>0</v>
      </c>
      <c r="AG377" s="34">
        <f t="shared" si="419"/>
        <v>33600</v>
      </c>
      <c r="AH377" s="34">
        <f t="shared" si="420"/>
        <v>16800</v>
      </c>
      <c r="AI377" s="34">
        <f t="shared" si="421"/>
        <v>8400</v>
      </c>
      <c r="AJ377" s="34">
        <f t="shared" si="422"/>
        <v>4200</v>
      </c>
      <c r="AK377" s="34">
        <f t="shared" si="423"/>
        <v>0</v>
      </c>
      <c r="AL377" s="34">
        <f t="shared" si="424"/>
        <v>0</v>
      </c>
      <c r="AM377" s="34">
        <f t="shared" si="425"/>
        <v>0</v>
      </c>
      <c r="AN377" s="34">
        <f t="shared" si="426"/>
        <v>0</v>
      </c>
    </row>
    <row r="378" spans="1:40" ht="13.25" customHeight="1" x14ac:dyDescent="0.45">
      <c r="A378" s="13" t="str">
        <f t="shared" si="445"/>
        <v>PHP, Wordpress</v>
      </c>
      <c r="B378" s="8" t="s">
        <v>167</v>
      </c>
      <c r="C378" s="3" t="s">
        <v>70</v>
      </c>
      <c r="D378" s="3" t="s">
        <v>70</v>
      </c>
      <c r="E378" s="3" t="s">
        <v>132</v>
      </c>
      <c r="F378" s="33" t="s">
        <v>277</v>
      </c>
      <c r="G378" s="33" t="s">
        <v>285</v>
      </c>
      <c r="H378" s="7" t="s">
        <v>139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55"/>
        <v>2160</v>
      </c>
      <c r="Q378" s="7" t="s">
        <v>141</v>
      </c>
      <c r="R378" s="7">
        <f t="shared" si="456"/>
        <v>6000</v>
      </c>
      <c r="S378" s="7">
        <f t="shared" si="457"/>
        <v>1080</v>
      </c>
      <c r="T378" s="7">
        <f t="shared" si="458"/>
        <v>1200</v>
      </c>
      <c r="U378" s="7">
        <f t="shared" si="459"/>
        <v>2800.00000000002</v>
      </c>
      <c r="V378" s="5">
        <f t="shared" si="460"/>
        <v>112000</v>
      </c>
      <c r="W378" s="5">
        <f t="shared" si="461"/>
        <v>56000</v>
      </c>
      <c r="X378" s="5">
        <v>28000</v>
      </c>
      <c r="Y378" s="5">
        <f t="shared" si="462"/>
        <v>14000</v>
      </c>
      <c r="Z378" s="5">
        <f t="shared" si="463"/>
        <v>50</v>
      </c>
      <c r="AA378" s="14">
        <f t="shared" si="405"/>
        <v>78400</v>
      </c>
      <c r="AB378" s="14">
        <f t="shared" si="431"/>
        <v>39200</v>
      </c>
      <c r="AC378" s="15">
        <f t="shared" si="403"/>
        <v>19600</v>
      </c>
      <c r="AD378" s="14">
        <f t="shared" si="432"/>
        <v>9800</v>
      </c>
      <c r="AE378" s="15">
        <f t="shared" si="404"/>
        <v>89.87341772151899</v>
      </c>
      <c r="AF378" s="1">
        <v>0</v>
      </c>
      <c r="AG378" s="34">
        <f t="shared" si="419"/>
        <v>33600</v>
      </c>
      <c r="AH378" s="34">
        <f t="shared" si="420"/>
        <v>16800</v>
      </c>
      <c r="AI378" s="34">
        <f t="shared" si="421"/>
        <v>8400</v>
      </c>
      <c r="AJ378" s="34">
        <f t="shared" si="422"/>
        <v>4200</v>
      </c>
      <c r="AK378" s="34">
        <f t="shared" si="423"/>
        <v>0</v>
      </c>
      <c r="AL378" s="34">
        <f t="shared" si="424"/>
        <v>0</v>
      </c>
      <c r="AM378" s="34">
        <f t="shared" si="425"/>
        <v>0</v>
      </c>
      <c r="AN378" s="34">
        <f t="shared" si="426"/>
        <v>0</v>
      </c>
    </row>
    <row r="379" spans="1:40" ht="13.25" customHeight="1" x14ac:dyDescent="0.45">
      <c r="A379" s="13" t="str">
        <f t="shared" si="445"/>
        <v>Linux, Shell Script</v>
      </c>
      <c r="B379" s="8" t="s">
        <v>160</v>
      </c>
      <c r="C379" s="3" t="s">
        <v>70</v>
      </c>
      <c r="D379" s="3" t="s">
        <v>70</v>
      </c>
      <c r="E379" s="3" t="s">
        <v>132</v>
      </c>
      <c r="F379" s="33" t="s">
        <v>272</v>
      </c>
      <c r="G379" s="33" t="s">
        <v>285</v>
      </c>
      <c r="H379" s="7" t="s">
        <v>139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55"/>
        <v>2160</v>
      </c>
      <c r="Q379" s="7" t="s">
        <v>141</v>
      </c>
      <c r="R379" s="7">
        <f t="shared" si="456"/>
        <v>6000</v>
      </c>
      <c r="S379" s="7">
        <f t="shared" si="457"/>
        <v>1080</v>
      </c>
      <c r="T379" s="7">
        <f t="shared" si="458"/>
        <v>1200</v>
      </c>
      <c r="U379" s="7">
        <f t="shared" si="459"/>
        <v>2800.00000000002</v>
      </c>
      <c r="V379" s="5">
        <f t="shared" si="460"/>
        <v>112000</v>
      </c>
      <c r="W379" s="5">
        <f t="shared" si="461"/>
        <v>56000</v>
      </c>
      <c r="X379" s="5">
        <v>28000</v>
      </c>
      <c r="Y379" s="5">
        <f t="shared" si="462"/>
        <v>14000</v>
      </c>
      <c r="Z379" s="5">
        <f t="shared" si="463"/>
        <v>50</v>
      </c>
      <c r="AA379" s="14">
        <f t="shared" si="405"/>
        <v>78400</v>
      </c>
      <c r="AB379" s="14">
        <f t="shared" si="431"/>
        <v>39200</v>
      </c>
      <c r="AC379" s="15">
        <f t="shared" si="403"/>
        <v>19600</v>
      </c>
      <c r="AD379" s="14">
        <f t="shared" si="432"/>
        <v>9800</v>
      </c>
      <c r="AE379" s="15">
        <f t="shared" si="404"/>
        <v>89.87341772151899</v>
      </c>
      <c r="AF379" s="1">
        <v>0</v>
      </c>
      <c r="AG379" s="34">
        <f t="shared" si="419"/>
        <v>33600</v>
      </c>
      <c r="AH379" s="34">
        <f t="shared" si="420"/>
        <v>16800</v>
      </c>
      <c r="AI379" s="34">
        <f t="shared" si="421"/>
        <v>8400</v>
      </c>
      <c r="AJ379" s="34">
        <f t="shared" si="422"/>
        <v>4200</v>
      </c>
      <c r="AK379" s="34">
        <f t="shared" si="423"/>
        <v>0</v>
      </c>
      <c r="AL379" s="34">
        <f t="shared" si="424"/>
        <v>0</v>
      </c>
      <c r="AM379" s="34">
        <f t="shared" si="425"/>
        <v>0</v>
      </c>
      <c r="AN379" s="34">
        <f t="shared" si="426"/>
        <v>0</v>
      </c>
    </row>
    <row r="380" spans="1:40" ht="13.25" customHeight="1" x14ac:dyDescent="0.45">
      <c r="A380" s="13" t="str">
        <f t="shared" si="445"/>
        <v>Networking &amp; CCNA</v>
      </c>
      <c r="B380" s="8" t="s">
        <v>61</v>
      </c>
      <c r="C380" s="3" t="s">
        <v>70</v>
      </c>
      <c r="D380" s="3" t="s">
        <v>70</v>
      </c>
      <c r="E380" s="3" t="s">
        <v>132</v>
      </c>
      <c r="F380" s="22" t="s">
        <v>29</v>
      </c>
      <c r="G380" s="22"/>
      <c r="H380" s="7" t="s">
        <v>139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55"/>
        <v>2160</v>
      </c>
      <c r="Q380" s="7" t="s">
        <v>141</v>
      </c>
      <c r="R380" s="7">
        <f t="shared" si="456"/>
        <v>6000</v>
      </c>
      <c r="S380" s="7">
        <f t="shared" si="457"/>
        <v>1080</v>
      </c>
      <c r="T380" s="7">
        <f t="shared" si="458"/>
        <v>1200</v>
      </c>
      <c r="U380" s="7">
        <f t="shared" si="459"/>
        <v>2800.00000000002</v>
      </c>
      <c r="V380" s="5">
        <f t="shared" si="460"/>
        <v>112000</v>
      </c>
      <c r="W380" s="5">
        <f t="shared" si="461"/>
        <v>56000</v>
      </c>
      <c r="X380" s="5">
        <v>28000</v>
      </c>
      <c r="Y380" s="5">
        <f t="shared" si="462"/>
        <v>14000</v>
      </c>
      <c r="Z380" s="5">
        <f t="shared" si="463"/>
        <v>50</v>
      </c>
      <c r="AA380" s="14">
        <f t="shared" si="405"/>
        <v>78400</v>
      </c>
      <c r="AB380" s="14">
        <f t="shared" si="431"/>
        <v>39200</v>
      </c>
      <c r="AC380" s="15">
        <f t="shared" si="403"/>
        <v>19600</v>
      </c>
      <c r="AD380" s="14">
        <f t="shared" si="432"/>
        <v>9800</v>
      </c>
      <c r="AE380" s="15">
        <f t="shared" si="404"/>
        <v>89.87341772151899</v>
      </c>
      <c r="AF380" s="1">
        <v>0</v>
      </c>
      <c r="AG380" s="34">
        <f t="shared" si="419"/>
        <v>33600</v>
      </c>
      <c r="AH380" s="34">
        <f t="shared" si="420"/>
        <v>16800</v>
      </c>
      <c r="AI380" s="34">
        <f t="shared" si="421"/>
        <v>8400</v>
      </c>
      <c r="AJ380" s="34">
        <f t="shared" si="422"/>
        <v>4200</v>
      </c>
      <c r="AK380" s="34">
        <f t="shared" si="423"/>
        <v>0</v>
      </c>
      <c r="AL380" s="34">
        <f t="shared" si="424"/>
        <v>0</v>
      </c>
      <c r="AM380" s="34">
        <f t="shared" si="425"/>
        <v>0</v>
      </c>
      <c r="AN380" s="34">
        <f t="shared" si="426"/>
        <v>0</v>
      </c>
    </row>
    <row r="381" spans="1:40" ht="13.25" customHeight="1" x14ac:dyDescent="0.45">
      <c r="A381" s="13" t="str">
        <f t="shared" si="445"/>
        <v>Hands-on Network H/W</v>
      </c>
      <c r="B381" s="8" t="s">
        <v>68</v>
      </c>
      <c r="C381" s="3" t="s">
        <v>70</v>
      </c>
      <c r="D381" s="3" t="s">
        <v>70</v>
      </c>
      <c r="E381" s="3" t="s">
        <v>132</v>
      </c>
      <c r="F381" s="33" t="s">
        <v>186</v>
      </c>
      <c r="G381" s="33" t="s">
        <v>285</v>
      </c>
      <c r="H381" s="7" t="s">
        <v>139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55"/>
        <v>2160</v>
      </c>
      <c r="Q381" s="7" t="s">
        <v>141</v>
      </c>
      <c r="R381" s="7">
        <f t="shared" si="456"/>
        <v>6000</v>
      </c>
      <c r="S381" s="7">
        <f t="shared" si="457"/>
        <v>1080</v>
      </c>
      <c r="T381" s="7">
        <f t="shared" si="458"/>
        <v>1200</v>
      </c>
      <c r="U381" s="7">
        <f t="shared" si="459"/>
        <v>2800.00000000002</v>
      </c>
      <c r="V381" s="5">
        <f t="shared" si="460"/>
        <v>112000</v>
      </c>
      <c r="W381" s="5">
        <f t="shared" si="461"/>
        <v>56000</v>
      </c>
      <c r="X381" s="5">
        <v>28000</v>
      </c>
      <c r="Y381" s="5">
        <f t="shared" si="462"/>
        <v>14000</v>
      </c>
      <c r="Z381" s="5">
        <f t="shared" si="463"/>
        <v>50</v>
      </c>
      <c r="AA381" s="14">
        <f t="shared" si="405"/>
        <v>78400</v>
      </c>
      <c r="AB381" s="14">
        <f t="shared" si="431"/>
        <v>39200</v>
      </c>
      <c r="AC381" s="15">
        <f t="shared" si="403"/>
        <v>19600</v>
      </c>
      <c r="AD381" s="14">
        <f t="shared" si="432"/>
        <v>9800</v>
      </c>
      <c r="AE381" s="15">
        <f t="shared" si="404"/>
        <v>89.87341772151899</v>
      </c>
      <c r="AF381" s="1">
        <v>0</v>
      </c>
      <c r="AG381" s="34">
        <f t="shared" si="419"/>
        <v>33600</v>
      </c>
      <c r="AH381" s="34">
        <f t="shared" si="420"/>
        <v>16800</v>
      </c>
      <c r="AI381" s="34">
        <f t="shared" si="421"/>
        <v>8400</v>
      </c>
      <c r="AJ381" s="34">
        <f t="shared" si="422"/>
        <v>4200</v>
      </c>
      <c r="AK381" s="34">
        <f t="shared" si="423"/>
        <v>0</v>
      </c>
      <c r="AL381" s="34">
        <f t="shared" si="424"/>
        <v>0</v>
      </c>
      <c r="AM381" s="34">
        <f t="shared" si="425"/>
        <v>0</v>
      </c>
      <c r="AN381" s="34">
        <f t="shared" si="426"/>
        <v>0</v>
      </c>
    </row>
    <row r="382" spans="1:40" ht="13.25" customHeight="1" x14ac:dyDescent="0.45">
      <c r="A382" s="13" t="str">
        <f t="shared" si="445"/>
        <v>Devops</v>
      </c>
      <c r="B382" s="8" t="s">
        <v>161</v>
      </c>
      <c r="C382" s="3" t="s">
        <v>70</v>
      </c>
      <c r="D382" s="3" t="s">
        <v>70</v>
      </c>
      <c r="E382" s="3" t="s">
        <v>132</v>
      </c>
      <c r="F382" s="22" t="s">
        <v>29</v>
      </c>
      <c r="G382" s="22"/>
      <c r="H382" s="7" t="s">
        <v>139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55"/>
        <v>2160</v>
      </c>
      <c r="Q382" s="7" t="s">
        <v>141</v>
      </c>
      <c r="R382" s="7">
        <f t="shared" si="456"/>
        <v>6000</v>
      </c>
      <c r="S382" s="7">
        <f t="shared" si="457"/>
        <v>1080</v>
      </c>
      <c r="T382" s="7">
        <f t="shared" si="458"/>
        <v>1200</v>
      </c>
      <c r="U382" s="7">
        <f t="shared" si="459"/>
        <v>2800.00000000002</v>
      </c>
      <c r="V382" s="5">
        <f t="shared" si="460"/>
        <v>112000</v>
      </c>
      <c r="W382" s="5">
        <f t="shared" si="461"/>
        <v>56000</v>
      </c>
      <c r="X382" s="5">
        <v>28000</v>
      </c>
      <c r="Y382" s="5">
        <f t="shared" si="462"/>
        <v>14000</v>
      </c>
      <c r="Z382" s="5">
        <f t="shared" si="463"/>
        <v>50</v>
      </c>
      <c r="AA382" s="14">
        <f t="shared" si="405"/>
        <v>78400</v>
      </c>
      <c r="AB382" s="14">
        <f t="shared" si="431"/>
        <v>39200</v>
      </c>
      <c r="AC382" s="15">
        <f t="shared" si="403"/>
        <v>19600</v>
      </c>
      <c r="AD382" s="14">
        <f t="shared" si="432"/>
        <v>9800</v>
      </c>
      <c r="AE382" s="15">
        <f t="shared" si="404"/>
        <v>89.87341772151899</v>
      </c>
      <c r="AF382" s="1">
        <v>0</v>
      </c>
      <c r="AG382" s="34">
        <f t="shared" si="419"/>
        <v>33600</v>
      </c>
      <c r="AH382" s="34">
        <f t="shared" si="420"/>
        <v>16800</v>
      </c>
      <c r="AI382" s="34">
        <f t="shared" si="421"/>
        <v>8400</v>
      </c>
      <c r="AJ382" s="34">
        <f t="shared" si="422"/>
        <v>4200</v>
      </c>
      <c r="AK382" s="34">
        <f t="shared" si="423"/>
        <v>0</v>
      </c>
      <c r="AL382" s="34">
        <f t="shared" si="424"/>
        <v>0</v>
      </c>
      <c r="AM382" s="34">
        <f t="shared" si="425"/>
        <v>0</v>
      </c>
      <c r="AN382" s="34">
        <f t="shared" si="426"/>
        <v>0</v>
      </c>
    </row>
    <row r="383" spans="1:40" ht="13.25" customHeight="1" x14ac:dyDescent="0.45">
      <c r="A383" s="13" t="str">
        <f t="shared" si="445"/>
        <v>Docker &amp; Kubernetes</v>
      </c>
      <c r="B383" s="8" t="s">
        <v>162</v>
      </c>
      <c r="C383" s="3" t="s">
        <v>70</v>
      </c>
      <c r="D383" s="3" t="s">
        <v>70</v>
      </c>
      <c r="E383" s="3" t="s">
        <v>132</v>
      </c>
      <c r="F383" s="22" t="s">
        <v>29</v>
      </c>
      <c r="G383" s="22"/>
      <c r="H383" s="7" t="s">
        <v>139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55"/>
        <v>2160</v>
      </c>
      <c r="Q383" s="7" t="s">
        <v>141</v>
      </c>
      <c r="R383" s="7">
        <f t="shared" si="456"/>
        <v>6000</v>
      </c>
      <c r="S383" s="7">
        <f t="shared" si="457"/>
        <v>1080</v>
      </c>
      <c r="T383" s="7">
        <f t="shared" si="458"/>
        <v>1200</v>
      </c>
      <c r="U383" s="7">
        <f t="shared" si="459"/>
        <v>2800.00000000002</v>
      </c>
      <c r="V383" s="5">
        <f t="shared" si="460"/>
        <v>112000</v>
      </c>
      <c r="W383" s="5">
        <f t="shared" si="461"/>
        <v>56000</v>
      </c>
      <c r="X383" s="5">
        <v>28000</v>
      </c>
      <c r="Y383" s="5">
        <f t="shared" si="462"/>
        <v>14000</v>
      </c>
      <c r="Z383" s="5">
        <f t="shared" si="463"/>
        <v>50</v>
      </c>
      <c r="AA383" s="14">
        <f t="shared" si="405"/>
        <v>78400</v>
      </c>
      <c r="AB383" s="14">
        <f t="shared" si="431"/>
        <v>39200</v>
      </c>
      <c r="AC383" s="15">
        <f t="shared" si="403"/>
        <v>19600</v>
      </c>
      <c r="AD383" s="14">
        <f t="shared" si="432"/>
        <v>9800</v>
      </c>
      <c r="AE383" s="15">
        <f t="shared" si="404"/>
        <v>89.87341772151899</v>
      </c>
      <c r="AF383" s="1">
        <v>0</v>
      </c>
      <c r="AG383" s="34">
        <f t="shared" si="419"/>
        <v>33600</v>
      </c>
      <c r="AH383" s="34">
        <f t="shared" si="420"/>
        <v>16800</v>
      </c>
      <c r="AI383" s="34">
        <f t="shared" si="421"/>
        <v>8400</v>
      </c>
      <c r="AJ383" s="34">
        <f t="shared" si="422"/>
        <v>4200</v>
      </c>
      <c r="AK383" s="34">
        <f t="shared" si="423"/>
        <v>0</v>
      </c>
      <c r="AL383" s="34">
        <f t="shared" si="424"/>
        <v>0</v>
      </c>
      <c r="AM383" s="34">
        <f t="shared" si="425"/>
        <v>0</v>
      </c>
      <c r="AN383" s="34">
        <f t="shared" si="426"/>
        <v>0</v>
      </c>
    </row>
    <row r="384" spans="1:40" ht="13.25" customHeight="1" x14ac:dyDescent="0.45">
      <c r="A384" s="13" t="str">
        <f t="shared" si="445"/>
        <v>Cloud, AWS, GCP</v>
      </c>
      <c r="B384" s="8" t="s">
        <v>163</v>
      </c>
      <c r="C384" s="3" t="s">
        <v>70</v>
      </c>
      <c r="D384" s="3" t="s">
        <v>70</v>
      </c>
      <c r="E384" s="3" t="s">
        <v>132</v>
      </c>
      <c r="F384" s="22" t="s">
        <v>29</v>
      </c>
      <c r="G384" s="22"/>
      <c r="H384" s="7" t="s">
        <v>139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55"/>
        <v>2160</v>
      </c>
      <c r="Q384" s="7" t="s">
        <v>141</v>
      </c>
      <c r="R384" s="7">
        <f t="shared" si="456"/>
        <v>6000</v>
      </c>
      <c r="S384" s="7">
        <f t="shared" si="457"/>
        <v>1080</v>
      </c>
      <c r="T384" s="7">
        <f t="shared" si="458"/>
        <v>1200</v>
      </c>
      <c r="U384" s="7">
        <f t="shared" si="459"/>
        <v>2800.00000000002</v>
      </c>
      <c r="V384" s="5">
        <f t="shared" si="460"/>
        <v>112000</v>
      </c>
      <c r="W384" s="5">
        <f t="shared" si="461"/>
        <v>56000</v>
      </c>
      <c r="X384" s="5">
        <v>28000</v>
      </c>
      <c r="Y384" s="5">
        <f t="shared" si="462"/>
        <v>14000</v>
      </c>
      <c r="Z384" s="5">
        <f t="shared" si="463"/>
        <v>50</v>
      </c>
      <c r="AA384" s="14">
        <f t="shared" si="405"/>
        <v>78400</v>
      </c>
      <c r="AB384" s="14">
        <f t="shared" si="431"/>
        <v>39200</v>
      </c>
      <c r="AC384" s="15">
        <f t="shared" si="403"/>
        <v>19600</v>
      </c>
      <c r="AD384" s="14">
        <f t="shared" si="432"/>
        <v>9800</v>
      </c>
      <c r="AE384" s="15">
        <f t="shared" si="404"/>
        <v>89.87341772151899</v>
      </c>
      <c r="AF384" s="1">
        <v>0</v>
      </c>
      <c r="AG384" s="34">
        <f t="shared" si="419"/>
        <v>33600</v>
      </c>
      <c r="AH384" s="34">
        <f t="shared" si="420"/>
        <v>16800</v>
      </c>
      <c r="AI384" s="34">
        <f t="shared" si="421"/>
        <v>8400</v>
      </c>
      <c r="AJ384" s="34">
        <f t="shared" si="422"/>
        <v>4200</v>
      </c>
      <c r="AK384" s="34">
        <f t="shared" si="423"/>
        <v>0</v>
      </c>
      <c r="AL384" s="34">
        <f t="shared" si="424"/>
        <v>0</v>
      </c>
      <c r="AM384" s="34">
        <f t="shared" si="425"/>
        <v>0</v>
      </c>
      <c r="AN384" s="34">
        <f t="shared" si="426"/>
        <v>0</v>
      </c>
    </row>
    <row r="385" spans="1:40" ht="13.25" customHeight="1" x14ac:dyDescent="0.45">
      <c r="A385" s="13" t="str">
        <f t="shared" si="445"/>
        <v>Cyber security Basics</v>
      </c>
      <c r="B385" s="8" t="s">
        <v>164</v>
      </c>
      <c r="C385" s="3" t="s">
        <v>70</v>
      </c>
      <c r="D385" s="3" t="s">
        <v>70</v>
      </c>
      <c r="E385" s="3" t="s">
        <v>132</v>
      </c>
      <c r="F385" s="22" t="s">
        <v>29</v>
      </c>
      <c r="G385" s="22"/>
      <c r="H385" s="7" t="s">
        <v>139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55"/>
        <v>2160</v>
      </c>
      <c r="Q385" s="7" t="s">
        <v>141</v>
      </c>
      <c r="R385" s="7">
        <f t="shared" si="456"/>
        <v>6000</v>
      </c>
      <c r="S385" s="7">
        <f t="shared" si="457"/>
        <v>1080</v>
      </c>
      <c r="T385" s="7">
        <f t="shared" si="458"/>
        <v>1200</v>
      </c>
      <c r="U385" s="7">
        <f t="shared" si="459"/>
        <v>2800.00000000002</v>
      </c>
      <c r="V385" s="5">
        <f t="shared" si="460"/>
        <v>112000</v>
      </c>
      <c r="W385" s="5">
        <f t="shared" si="461"/>
        <v>56000</v>
      </c>
      <c r="X385" s="5">
        <v>28000</v>
      </c>
      <c r="Y385" s="5">
        <f t="shared" si="462"/>
        <v>14000</v>
      </c>
      <c r="Z385" s="5">
        <f t="shared" si="463"/>
        <v>50</v>
      </c>
      <c r="AA385" s="14">
        <f t="shared" si="405"/>
        <v>78400</v>
      </c>
      <c r="AB385" s="14">
        <f t="shared" si="431"/>
        <v>39200</v>
      </c>
      <c r="AC385" s="15">
        <f t="shared" si="403"/>
        <v>19600</v>
      </c>
      <c r="AD385" s="14">
        <f t="shared" si="432"/>
        <v>9800</v>
      </c>
      <c r="AE385" s="15">
        <f t="shared" si="404"/>
        <v>89.87341772151899</v>
      </c>
      <c r="AF385" s="1">
        <v>0</v>
      </c>
      <c r="AG385" s="34">
        <f t="shared" si="419"/>
        <v>33600</v>
      </c>
      <c r="AH385" s="34">
        <f t="shared" si="420"/>
        <v>16800</v>
      </c>
      <c r="AI385" s="34">
        <f t="shared" si="421"/>
        <v>8400</v>
      </c>
      <c r="AJ385" s="34">
        <f t="shared" si="422"/>
        <v>4200</v>
      </c>
      <c r="AK385" s="34">
        <f t="shared" si="423"/>
        <v>0</v>
      </c>
      <c r="AL385" s="34">
        <f t="shared" si="424"/>
        <v>0</v>
      </c>
      <c r="AM385" s="34">
        <f t="shared" si="425"/>
        <v>0</v>
      </c>
      <c r="AN385" s="34">
        <f t="shared" si="426"/>
        <v>0</v>
      </c>
    </row>
    <row r="386" spans="1:40" ht="13.25" customHeight="1" x14ac:dyDescent="0.45">
      <c r="A386" s="13" t="str">
        <f t="shared" si="445"/>
        <v>Cyber security Advanced</v>
      </c>
      <c r="B386" s="8" t="s">
        <v>165</v>
      </c>
      <c r="C386" s="3" t="s">
        <v>70</v>
      </c>
      <c r="D386" s="3" t="s">
        <v>70</v>
      </c>
      <c r="E386" s="3" t="s">
        <v>132</v>
      </c>
      <c r="F386" s="22" t="s">
        <v>29</v>
      </c>
      <c r="G386" s="22"/>
      <c r="H386" s="7" t="s">
        <v>139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55"/>
        <v>2160</v>
      </c>
      <c r="Q386" s="7" t="s">
        <v>141</v>
      </c>
      <c r="R386" s="7">
        <f t="shared" si="456"/>
        <v>6000</v>
      </c>
      <c r="S386" s="7">
        <f t="shared" si="457"/>
        <v>1080</v>
      </c>
      <c r="T386" s="7">
        <f t="shared" si="458"/>
        <v>1200</v>
      </c>
      <c r="U386" s="7">
        <f t="shared" si="459"/>
        <v>2800.00000000002</v>
      </c>
      <c r="V386" s="5">
        <f t="shared" si="460"/>
        <v>112000</v>
      </c>
      <c r="W386" s="5">
        <f t="shared" si="461"/>
        <v>56000</v>
      </c>
      <c r="X386" s="5">
        <v>28000</v>
      </c>
      <c r="Y386" s="5">
        <f t="shared" si="462"/>
        <v>14000</v>
      </c>
      <c r="Z386" s="5">
        <f t="shared" si="463"/>
        <v>50</v>
      </c>
      <c r="AA386" s="14">
        <f t="shared" si="405"/>
        <v>78400</v>
      </c>
      <c r="AB386" s="14">
        <f t="shared" si="431"/>
        <v>39200</v>
      </c>
      <c r="AC386" s="15">
        <f t="shared" si="403"/>
        <v>19600</v>
      </c>
      <c r="AD386" s="14">
        <f t="shared" si="432"/>
        <v>9800</v>
      </c>
      <c r="AE386" s="15">
        <f t="shared" si="404"/>
        <v>89.87341772151899</v>
      </c>
      <c r="AF386" s="1">
        <v>0</v>
      </c>
      <c r="AG386" s="34">
        <f t="shared" si="419"/>
        <v>33600</v>
      </c>
      <c r="AH386" s="34">
        <f t="shared" si="420"/>
        <v>16800</v>
      </c>
      <c r="AI386" s="34">
        <f t="shared" si="421"/>
        <v>8400</v>
      </c>
      <c r="AJ386" s="34">
        <f t="shared" si="422"/>
        <v>4200</v>
      </c>
      <c r="AK386" s="34">
        <f t="shared" si="423"/>
        <v>0</v>
      </c>
      <c r="AL386" s="34">
        <f t="shared" si="424"/>
        <v>0</v>
      </c>
      <c r="AM386" s="34">
        <f t="shared" si="425"/>
        <v>0</v>
      </c>
      <c r="AN386" s="34">
        <f t="shared" si="426"/>
        <v>0</v>
      </c>
    </row>
    <row r="387" spans="1:40" ht="13.25" customHeight="1" x14ac:dyDescent="0.45">
      <c r="A387" s="13" t="str">
        <f t="shared" si="445"/>
        <v>Test Automtn Selenium</v>
      </c>
      <c r="B387" s="8" t="s">
        <v>278</v>
      </c>
      <c r="C387" s="3" t="s">
        <v>70</v>
      </c>
      <c r="D387" s="3" t="s">
        <v>70</v>
      </c>
      <c r="E387" s="3" t="s">
        <v>132</v>
      </c>
      <c r="F387" s="22" t="s">
        <v>29</v>
      </c>
      <c r="G387" s="22"/>
      <c r="H387" s="7" t="s">
        <v>139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55"/>
        <v>2160</v>
      </c>
      <c r="Q387" s="7" t="s">
        <v>141</v>
      </c>
      <c r="R387" s="7">
        <f t="shared" si="456"/>
        <v>6000</v>
      </c>
      <c r="S387" s="7">
        <f t="shared" si="457"/>
        <v>1080</v>
      </c>
      <c r="T387" s="7">
        <f t="shared" si="458"/>
        <v>1200</v>
      </c>
      <c r="U387" s="7">
        <f t="shared" si="459"/>
        <v>2800.00000000002</v>
      </c>
      <c r="V387" s="5">
        <f t="shared" si="460"/>
        <v>112000</v>
      </c>
      <c r="W387" s="5">
        <f t="shared" si="461"/>
        <v>56000</v>
      </c>
      <c r="X387" s="5">
        <v>28000</v>
      </c>
      <c r="Y387" s="5">
        <f t="shared" si="462"/>
        <v>14000</v>
      </c>
      <c r="Z387" s="5">
        <f t="shared" si="463"/>
        <v>50</v>
      </c>
      <c r="AA387" s="14">
        <f t="shared" si="405"/>
        <v>78400</v>
      </c>
      <c r="AB387" s="14">
        <f t="shared" si="431"/>
        <v>39200</v>
      </c>
      <c r="AC387" s="15">
        <f t="shared" ref="AC387:AC403" si="464">X387*70%</f>
        <v>19600</v>
      </c>
      <c r="AD387" s="14">
        <f t="shared" si="432"/>
        <v>9800</v>
      </c>
      <c r="AE387" s="15">
        <f t="shared" ref="AE387:AE403" si="465">(R387-(T387+AC387/10))/(T387+AC387/10)%</f>
        <v>89.87341772151899</v>
      </c>
      <c r="AF387" s="1">
        <v>0</v>
      </c>
      <c r="AG387" s="34">
        <f t="shared" si="419"/>
        <v>33600</v>
      </c>
      <c r="AH387" s="34">
        <f t="shared" si="420"/>
        <v>16800</v>
      </c>
      <c r="AI387" s="34">
        <f t="shared" si="421"/>
        <v>8400</v>
      </c>
      <c r="AJ387" s="34">
        <f t="shared" si="422"/>
        <v>4200</v>
      </c>
      <c r="AK387" s="34">
        <f t="shared" si="423"/>
        <v>0</v>
      </c>
      <c r="AL387" s="34">
        <f t="shared" si="424"/>
        <v>0</v>
      </c>
      <c r="AM387" s="34">
        <f t="shared" si="425"/>
        <v>0</v>
      </c>
      <c r="AN387" s="34">
        <f t="shared" si="426"/>
        <v>0</v>
      </c>
    </row>
    <row r="388" spans="1:40" ht="13.25" customHeight="1" x14ac:dyDescent="0.45">
      <c r="A388" s="13" t="s">
        <v>174</v>
      </c>
      <c r="B388" s="8" t="s">
        <v>174</v>
      </c>
      <c r="C388" s="3" t="s">
        <v>70</v>
      </c>
      <c r="D388" s="3" t="s">
        <v>70</v>
      </c>
      <c r="E388" s="3" t="s">
        <v>132</v>
      </c>
      <c r="F388" s="33" t="s">
        <v>272</v>
      </c>
      <c r="G388" s="33" t="s">
        <v>285</v>
      </c>
      <c r="H388" s="7" t="s">
        <v>139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55"/>
        <v>2160</v>
      </c>
      <c r="Q388" s="7" t="s">
        <v>141</v>
      </c>
      <c r="R388" s="7">
        <f t="shared" si="456"/>
        <v>6000</v>
      </c>
      <c r="S388" s="7">
        <f t="shared" si="457"/>
        <v>1080</v>
      </c>
      <c r="T388" s="7">
        <f t="shared" si="458"/>
        <v>1200</v>
      </c>
      <c r="U388" s="7">
        <f t="shared" si="459"/>
        <v>2800.00000000002</v>
      </c>
      <c r="V388" s="5">
        <f t="shared" si="460"/>
        <v>112000</v>
      </c>
      <c r="W388" s="5">
        <f t="shared" si="461"/>
        <v>56000</v>
      </c>
      <c r="X388" s="5">
        <v>28000</v>
      </c>
      <c r="Y388" s="5">
        <f t="shared" si="462"/>
        <v>14000</v>
      </c>
      <c r="Z388" s="5">
        <f t="shared" si="463"/>
        <v>50</v>
      </c>
      <c r="AA388" s="14">
        <f t="shared" si="405"/>
        <v>78400</v>
      </c>
      <c r="AB388" s="14">
        <f t="shared" si="431"/>
        <v>39200</v>
      </c>
      <c r="AC388" s="15">
        <f t="shared" si="464"/>
        <v>19600</v>
      </c>
      <c r="AD388" s="14">
        <f t="shared" si="432"/>
        <v>9800</v>
      </c>
      <c r="AE388" s="15">
        <f t="shared" si="465"/>
        <v>89.87341772151899</v>
      </c>
      <c r="AF388" s="1">
        <v>0</v>
      </c>
      <c r="AG388" s="34">
        <f t="shared" ref="AG388:AG403" si="466">V388-AA388</f>
        <v>33600</v>
      </c>
      <c r="AH388" s="34">
        <f t="shared" ref="AH388:AH403" si="467">W388-AB388</f>
        <v>16800</v>
      </c>
      <c r="AI388" s="34">
        <f t="shared" ref="AI388:AI403" si="468">X388-AC388</f>
        <v>8400</v>
      </c>
      <c r="AJ388" s="34">
        <f t="shared" ref="AJ388:AJ403" si="469">(Y388-AD388)</f>
        <v>4200</v>
      </c>
      <c r="AK388" s="34">
        <f t="shared" si="423"/>
        <v>0</v>
      </c>
      <c r="AL388" s="34">
        <f t="shared" si="424"/>
        <v>0</v>
      </c>
      <c r="AM388" s="34">
        <f t="shared" si="425"/>
        <v>0</v>
      </c>
      <c r="AN388" s="34">
        <f t="shared" si="426"/>
        <v>0</v>
      </c>
    </row>
    <row r="389" spans="1:40" ht="13.25" customHeight="1" x14ac:dyDescent="0.45">
      <c r="A389" s="13" t="s">
        <v>175</v>
      </c>
      <c r="B389" s="8" t="s">
        <v>175</v>
      </c>
      <c r="C389" s="3" t="s">
        <v>70</v>
      </c>
      <c r="D389" s="3" t="s">
        <v>70</v>
      </c>
      <c r="E389" s="3" t="s">
        <v>132</v>
      </c>
      <c r="F389" s="33" t="s">
        <v>272</v>
      </c>
      <c r="G389" s="33" t="s">
        <v>285</v>
      </c>
      <c r="H389" s="7" t="s">
        <v>139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470">O389*18%</f>
        <v>2160</v>
      </c>
      <c r="Q389" s="7" t="s">
        <v>141</v>
      </c>
      <c r="R389" s="7">
        <f t="shared" si="456"/>
        <v>6000</v>
      </c>
      <c r="S389" s="7">
        <f t="shared" ref="S389:S391" si="471">R389*18%</f>
        <v>1080</v>
      </c>
      <c r="T389" s="7">
        <f t="shared" ref="T389:T391" si="472">R389*20%</f>
        <v>1200</v>
      </c>
      <c r="U389" s="7">
        <f t="shared" ref="U389:U391" si="473">R389*46.666666666667%</f>
        <v>2800.00000000002</v>
      </c>
      <c r="V389" s="5">
        <f t="shared" si="460"/>
        <v>112000</v>
      </c>
      <c r="W389" s="5">
        <f t="shared" ref="W389:W391" si="474">X389*2</f>
        <v>56000</v>
      </c>
      <c r="X389" s="5">
        <v>28000</v>
      </c>
      <c r="Y389" s="5">
        <f t="shared" ref="Y389:Y391" si="475">X389/2</f>
        <v>14000</v>
      </c>
      <c r="Z389" s="5">
        <f t="shared" ref="Z389:Z391" si="476">(R389-(T389+X389/10))/(T389+X389/10)%</f>
        <v>50</v>
      </c>
      <c r="AA389" s="14">
        <f t="shared" ref="AA389:AA391" si="477">AC389*4</f>
        <v>78400</v>
      </c>
      <c r="AB389" s="14">
        <f t="shared" ref="AB389:AB391" si="478">AC389*2</f>
        <v>39200</v>
      </c>
      <c r="AC389" s="15">
        <f t="shared" ref="AC389:AC391" si="479">X389*70%</f>
        <v>19600</v>
      </c>
      <c r="AD389" s="14">
        <f t="shared" ref="AD389:AD391" si="480">AC389/2</f>
        <v>9800</v>
      </c>
      <c r="AE389" s="15">
        <f t="shared" ref="AE389:AE391" si="481">(R389-(T389+AC389/10))/(T389+AC389/10)%</f>
        <v>89.87341772151899</v>
      </c>
      <c r="AF389" s="1">
        <v>0</v>
      </c>
      <c r="AG389" s="34">
        <f t="shared" si="466"/>
        <v>33600</v>
      </c>
      <c r="AH389" s="34">
        <f t="shared" si="467"/>
        <v>16800</v>
      </c>
      <c r="AI389" s="34">
        <f t="shared" si="468"/>
        <v>8400</v>
      </c>
      <c r="AJ389" s="34">
        <f t="shared" si="469"/>
        <v>4200</v>
      </c>
      <c r="AK389" s="34">
        <f t="shared" ref="AK389:AK403" si="482">$AF389/AG389</f>
        <v>0</v>
      </c>
      <c r="AL389" s="34">
        <f t="shared" ref="AL389:AL403" si="483">$AF389/AH389</f>
        <v>0</v>
      </c>
      <c r="AM389" s="34">
        <f t="shared" ref="AM389:AM403" si="484">$AF389/AI389</f>
        <v>0</v>
      </c>
      <c r="AN389" s="34">
        <f t="shared" ref="AN389:AN403" si="485">$AF389/AJ389</f>
        <v>0</v>
      </c>
    </row>
    <row r="390" spans="1:40" ht="13.25" customHeight="1" x14ac:dyDescent="0.45">
      <c r="A390" s="13" t="s">
        <v>176</v>
      </c>
      <c r="B390" s="8" t="s">
        <v>176</v>
      </c>
      <c r="C390" s="3" t="s">
        <v>70</v>
      </c>
      <c r="D390" s="3" t="s">
        <v>70</v>
      </c>
      <c r="E390" s="3" t="s">
        <v>132</v>
      </c>
      <c r="F390" s="33" t="s">
        <v>272</v>
      </c>
      <c r="G390" s="33" t="s">
        <v>285</v>
      </c>
      <c r="H390" s="7" t="s">
        <v>139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70"/>
        <v>2160</v>
      </c>
      <c r="Q390" s="7" t="s">
        <v>141</v>
      </c>
      <c r="R390" s="7">
        <f t="shared" ref="R390" si="486">O390*50%</f>
        <v>6000</v>
      </c>
      <c r="S390" s="7">
        <f t="shared" si="471"/>
        <v>1080</v>
      </c>
      <c r="T390" s="7">
        <f t="shared" si="472"/>
        <v>1200</v>
      </c>
      <c r="U390" s="7">
        <f t="shared" si="473"/>
        <v>2800.00000000002</v>
      </c>
      <c r="V390" s="5">
        <f t="shared" si="460"/>
        <v>112000</v>
      </c>
      <c r="W390" s="5">
        <f t="shared" si="474"/>
        <v>56000</v>
      </c>
      <c r="X390" s="5">
        <v>28000</v>
      </c>
      <c r="Y390" s="5">
        <f t="shared" si="475"/>
        <v>14000</v>
      </c>
      <c r="Z390" s="5">
        <f t="shared" si="476"/>
        <v>50</v>
      </c>
      <c r="AA390" s="14">
        <f t="shared" si="477"/>
        <v>78400</v>
      </c>
      <c r="AB390" s="14">
        <f t="shared" si="478"/>
        <v>39200</v>
      </c>
      <c r="AC390" s="15">
        <f t="shared" si="479"/>
        <v>19600</v>
      </c>
      <c r="AD390" s="14">
        <f t="shared" si="480"/>
        <v>9800</v>
      </c>
      <c r="AE390" s="15">
        <f t="shared" si="481"/>
        <v>89.87341772151899</v>
      </c>
      <c r="AF390" s="1">
        <v>0</v>
      </c>
      <c r="AG390" s="34">
        <f t="shared" si="466"/>
        <v>33600</v>
      </c>
      <c r="AH390" s="34">
        <f t="shared" si="467"/>
        <v>16800</v>
      </c>
      <c r="AI390" s="34">
        <f t="shared" si="468"/>
        <v>8400</v>
      </c>
      <c r="AJ390" s="34">
        <f t="shared" si="469"/>
        <v>4200</v>
      </c>
      <c r="AK390" s="34">
        <f t="shared" si="482"/>
        <v>0</v>
      </c>
      <c r="AL390" s="34">
        <f t="shared" si="483"/>
        <v>0</v>
      </c>
      <c r="AM390" s="34">
        <f t="shared" si="484"/>
        <v>0</v>
      </c>
      <c r="AN390" s="34">
        <f t="shared" si="485"/>
        <v>0</v>
      </c>
    </row>
    <row r="391" spans="1:40" ht="13.25" customHeight="1" x14ac:dyDescent="0.45">
      <c r="A391" s="13" t="s">
        <v>177</v>
      </c>
      <c r="B391" s="8" t="s">
        <v>177</v>
      </c>
      <c r="C391" s="3" t="s">
        <v>70</v>
      </c>
      <c r="D391" s="3" t="s">
        <v>70</v>
      </c>
      <c r="E391" s="3" t="s">
        <v>132</v>
      </c>
      <c r="F391" s="33" t="s">
        <v>272</v>
      </c>
      <c r="G391" s="33" t="s">
        <v>285</v>
      </c>
      <c r="H391" s="7" t="s">
        <v>139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470"/>
        <v>2160</v>
      </c>
      <c r="Q391" s="7" t="s">
        <v>141</v>
      </c>
      <c r="R391" s="7">
        <v>6000</v>
      </c>
      <c r="S391" s="7">
        <f t="shared" si="471"/>
        <v>1080</v>
      </c>
      <c r="T391" s="7">
        <f t="shared" si="472"/>
        <v>1200</v>
      </c>
      <c r="U391" s="7">
        <f t="shared" si="473"/>
        <v>2800.00000000002</v>
      </c>
      <c r="V391" s="5">
        <f t="shared" si="460"/>
        <v>112000</v>
      </c>
      <c r="W391" s="5">
        <f t="shared" si="474"/>
        <v>56000</v>
      </c>
      <c r="X391" s="5">
        <v>28000</v>
      </c>
      <c r="Y391" s="5">
        <f t="shared" si="475"/>
        <v>14000</v>
      </c>
      <c r="Z391" s="5">
        <f t="shared" si="476"/>
        <v>50</v>
      </c>
      <c r="AA391" s="14">
        <f t="shared" si="477"/>
        <v>78400</v>
      </c>
      <c r="AB391" s="14">
        <f t="shared" si="478"/>
        <v>39200</v>
      </c>
      <c r="AC391" s="15">
        <f t="shared" si="479"/>
        <v>19600</v>
      </c>
      <c r="AD391" s="14">
        <f t="shared" si="480"/>
        <v>9800</v>
      </c>
      <c r="AE391" s="15">
        <f t="shared" si="481"/>
        <v>89.87341772151899</v>
      </c>
      <c r="AF391" s="1">
        <v>0</v>
      </c>
      <c r="AG391" s="34">
        <f t="shared" si="466"/>
        <v>33600</v>
      </c>
      <c r="AH391" s="34">
        <f t="shared" si="467"/>
        <v>16800</v>
      </c>
      <c r="AI391" s="34">
        <f t="shared" si="468"/>
        <v>8400</v>
      </c>
      <c r="AJ391" s="34">
        <f t="shared" si="469"/>
        <v>4200</v>
      </c>
      <c r="AK391" s="34">
        <f t="shared" si="482"/>
        <v>0</v>
      </c>
      <c r="AL391" s="34">
        <f t="shared" si="483"/>
        <v>0</v>
      </c>
      <c r="AM391" s="34">
        <f t="shared" si="484"/>
        <v>0</v>
      </c>
      <c r="AN391" s="34">
        <f t="shared" si="485"/>
        <v>0</v>
      </c>
    </row>
    <row r="392" spans="1:40" ht="13.25" customHeight="1" x14ac:dyDescent="0.45">
      <c r="A392" s="13" t="str">
        <f t="shared" si="445"/>
        <v>Tally</v>
      </c>
      <c r="B392" s="8" t="s">
        <v>166</v>
      </c>
      <c r="C392" s="3" t="s">
        <v>70</v>
      </c>
      <c r="D392" s="3" t="s">
        <v>70</v>
      </c>
      <c r="E392" s="3" t="s">
        <v>132</v>
      </c>
      <c r="F392" s="22" t="s">
        <v>29</v>
      </c>
      <c r="G392" s="22"/>
      <c r="H392" s="7" t="s">
        <v>139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55"/>
        <v>2160</v>
      </c>
      <c r="Q392" s="7" t="s">
        <v>141</v>
      </c>
      <c r="R392" s="7">
        <f t="shared" si="456"/>
        <v>6000</v>
      </c>
      <c r="S392" s="7">
        <f t="shared" si="457"/>
        <v>1080</v>
      </c>
      <c r="T392" s="7">
        <f t="shared" si="458"/>
        <v>1200</v>
      </c>
      <c r="U392" s="7">
        <f t="shared" si="459"/>
        <v>2800.00000000002</v>
      </c>
      <c r="V392" s="5">
        <f t="shared" si="460"/>
        <v>112000</v>
      </c>
      <c r="W392" s="5">
        <f t="shared" si="461"/>
        <v>56000</v>
      </c>
      <c r="X392" s="5">
        <v>28000</v>
      </c>
      <c r="Y392" s="5">
        <f t="shared" si="462"/>
        <v>14000</v>
      </c>
      <c r="Z392" s="5">
        <f t="shared" si="463"/>
        <v>50</v>
      </c>
      <c r="AA392" s="14">
        <f t="shared" si="405"/>
        <v>78400</v>
      </c>
      <c r="AB392" s="14">
        <f t="shared" si="431"/>
        <v>39200</v>
      </c>
      <c r="AC392" s="15">
        <f t="shared" si="464"/>
        <v>19600</v>
      </c>
      <c r="AD392" s="14">
        <f t="shared" si="432"/>
        <v>9800</v>
      </c>
      <c r="AE392" s="15">
        <f t="shared" si="465"/>
        <v>89.87341772151899</v>
      </c>
      <c r="AF392" s="1">
        <v>0</v>
      </c>
      <c r="AG392" s="34">
        <f t="shared" si="466"/>
        <v>33600</v>
      </c>
      <c r="AH392" s="34">
        <f t="shared" si="467"/>
        <v>16800</v>
      </c>
      <c r="AI392" s="34">
        <f t="shared" si="468"/>
        <v>8400</v>
      </c>
      <c r="AJ392" s="34">
        <f t="shared" si="469"/>
        <v>4200</v>
      </c>
      <c r="AK392" s="34">
        <f t="shared" si="482"/>
        <v>0</v>
      </c>
      <c r="AL392" s="34">
        <f t="shared" si="483"/>
        <v>0</v>
      </c>
      <c r="AM392" s="34">
        <f t="shared" si="484"/>
        <v>0</v>
      </c>
      <c r="AN392" s="34">
        <f t="shared" si="485"/>
        <v>0</v>
      </c>
    </row>
    <row r="393" spans="1:40" ht="13.25" customHeight="1" x14ac:dyDescent="0.45">
      <c r="A393" s="13" t="str">
        <f>B393</f>
        <v>Advanced Comme Pkg</v>
      </c>
      <c r="B393" s="8" t="s">
        <v>279</v>
      </c>
      <c r="C393" s="3" t="s">
        <v>70</v>
      </c>
      <c r="D393" s="3" t="s">
        <v>70</v>
      </c>
      <c r="E393" s="3" t="s">
        <v>132</v>
      </c>
      <c r="F393" s="22" t="s">
        <v>29</v>
      </c>
      <c r="G393" s="22"/>
      <c r="H393" s="7" t="s">
        <v>139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55"/>
        <v>2160</v>
      </c>
      <c r="Q393" s="7" t="s">
        <v>141</v>
      </c>
      <c r="R393" s="7">
        <f t="shared" si="456"/>
        <v>6000</v>
      </c>
      <c r="S393" s="7">
        <f t="shared" si="457"/>
        <v>1080</v>
      </c>
      <c r="T393" s="7">
        <f t="shared" si="458"/>
        <v>1200</v>
      </c>
      <c r="U393" s="7">
        <f t="shared" si="459"/>
        <v>2800.00000000002</v>
      </c>
      <c r="V393" s="5">
        <f t="shared" si="460"/>
        <v>112000</v>
      </c>
      <c r="W393" s="5">
        <f t="shared" si="461"/>
        <v>56000</v>
      </c>
      <c r="X393" s="5">
        <v>28000</v>
      </c>
      <c r="Y393" s="5">
        <f t="shared" si="462"/>
        <v>14000</v>
      </c>
      <c r="Z393" s="5">
        <f t="shared" si="463"/>
        <v>50</v>
      </c>
      <c r="AA393" s="14">
        <f t="shared" si="405"/>
        <v>78400</v>
      </c>
      <c r="AB393" s="14">
        <f t="shared" si="431"/>
        <v>39200</v>
      </c>
      <c r="AC393" s="15">
        <f t="shared" si="464"/>
        <v>19600</v>
      </c>
      <c r="AD393" s="14">
        <f t="shared" si="432"/>
        <v>9800</v>
      </c>
      <c r="AE393" s="15">
        <f t="shared" si="465"/>
        <v>89.87341772151899</v>
      </c>
      <c r="AF393" s="1">
        <v>0</v>
      </c>
      <c r="AG393" s="34">
        <f t="shared" si="466"/>
        <v>33600</v>
      </c>
      <c r="AH393" s="34">
        <f t="shared" si="467"/>
        <v>16800</v>
      </c>
      <c r="AI393" s="34">
        <f t="shared" si="468"/>
        <v>8400</v>
      </c>
      <c r="AJ393" s="34">
        <f t="shared" si="469"/>
        <v>4200</v>
      </c>
      <c r="AK393" s="34">
        <f t="shared" si="482"/>
        <v>0</v>
      </c>
      <c r="AL393" s="34">
        <f t="shared" si="483"/>
        <v>0</v>
      </c>
      <c r="AM393" s="34">
        <f t="shared" si="484"/>
        <v>0</v>
      </c>
      <c r="AN393" s="34">
        <f t="shared" si="485"/>
        <v>0</v>
      </c>
    </row>
    <row r="394" spans="1:40" ht="13.25" customHeight="1" x14ac:dyDescent="0.45">
      <c r="A394" s="13" t="str">
        <f>B394</f>
        <v>Prince2</v>
      </c>
      <c r="B394" s="8" t="s">
        <v>137</v>
      </c>
      <c r="C394" s="3" t="s">
        <v>70</v>
      </c>
      <c r="D394" s="3" t="s">
        <v>70</v>
      </c>
      <c r="E394" s="3" t="s">
        <v>132</v>
      </c>
      <c r="F394" s="33" t="s">
        <v>277</v>
      </c>
      <c r="G394" s="33" t="s">
        <v>285</v>
      </c>
      <c r="H394" s="7" t="s">
        <v>140</v>
      </c>
      <c r="I394" s="17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487">O394*18%</f>
        <v>720</v>
      </c>
      <c r="Q394" s="7" t="s">
        <v>141</v>
      </c>
      <c r="R394" s="18">
        <f t="shared" ref="R394:R395" si="488">O394*50%</f>
        <v>2000</v>
      </c>
      <c r="S394" s="7">
        <f t="shared" ref="S394:S395" si="489">R394*18%</f>
        <v>360</v>
      </c>
      <c r="T394" s="18">
        <f t="shared" ref="T394:T395" si="490">R394*20%</f>
        <v>400</v>
      </c>
      <c r="U394" s="18">
        <f t="shared" ref="U394:U395" si="491">R394*46.666666666667%</f>
        <v>933.33333333333997</v>
      </c>
      <c r="V394" s="16">
        <f t="shared" ref="V394:V395" si="492">X394*4</f>
        <v>37332</v>
      </c>
      <c r="W394" s="16">
        <f t="shared" ref="W394:W395" si="493">X394*2</f>
        <v>18666</v>
      </c>
      <c r="X394" s="16">
        <v>9333</v>
      </c>
      <c r="Y394" s="16">
        <f t="shared" ref="Y394:Y395" si="494">X394/2</f>
        <v>4666.5</v>
      </c>
      <c r="Z394" s="16">
        <f t="shared" ref="Z394:Z395" si="495">(R394-(T394+X394/10))/(T394+X394/10)%</f>
        <v>50.003750093752345</v>
      </c>
      <c r="AA394" s="15">
        <f t="shared" ref="AA394:AA403" si="496">AC394*4</f>
        <v>26132.399999999998</v>
      </c>
      <c r="AB394" s="15">
        <f t="shared" si="431"/>
        <v>13066.199999999999</v>
      </c>
      <c r="AC394" s="15">
        <f t="shared" si="464"/>
        <v>6533.0999999999995</v>
      </c>
      <c r="AD394" s="15">
        <f t="shared" si="432"/>
        <v>3266.5499999999997</v>
      </c>
      <c r="AE394" s="15">
        <f t="shared" si="465"/>
        <v>89.877623871414883</v>
      </c>
      <c r="AF394" s="1">
        <v>0</v>
      </c>
      <c r="AG394" s="34">
        <f t="shared" si="466"/>
        <v>11199.600000000002</v>
      </c>
      <c r="AH394" s="34">
        <f t="shared" si="467"/>
        <v>5599.8000000000011</v>
      </c>
      <c r="AI394" s="34">
        <f t="shared" si="468"/>
        <v>2799.9000000000005</v>
      </c>
      <c r="AJ394" s="34">
        <f t="shared" si="469"/>
        <v>1399.9500000000003</v>
      </c>
      <c r="AK394" s="34">
        <f t="shared" si="482"/>
        <v>0</v>
      </c>
      <c r="AL394" s="34">
        <f t="shared" si="483"/>
        <v>0</v>
      </c>
      <c r="AM394" s="34">
        <f t="shared" si="484"/>
        <v>0</v>
      </c>
      <c r="AN394" s="34">
        <f t="shared" si="485"/>
        <v>0</v>
      </c>
    </row>
    <row r="395" spans="1:40" ht="13.25" customHeight="1" x14ac:dyDescent="0.45">
      <c r="A395" s="13" t="str">
        <f>B395</f>
        <v>Agile Scrum</v>
      </c>
      <c r="B395" s="8" t="s">
        <v>138</v>
      </c>
      <c r="C395" s="3" t="s">
        <v>70</v>
      </c>
      <c r="D395" s="3" t="s">
        <v>70</v>
      </c>
      <c r="E395" s="3" t="s">
        <v>132</v>
      </c>
      <c r="F395" s="33" t="s">
        <v>64</v>
      </c>
      <c r="G395" s="33" t="s">
        <v>285</v>
      </c>
      <c r="H395" s="7" t="s">
        <v>140</v>
      </c>
      <c r="I395" s="17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487"/>
        <v>720</v>
      </c>
      <c r="Q395" s="7" t="s">
        <v>141</v>
      </c>
      <c r="R395" s="18">
        <f t="shared" si="488"/>
        <v>2000</v>
      </c>
      <c r="S395" s="7">
        <f t="shared" si="489"/>
        <v>360</v>
      </c>
      <c r="T395" s="18">
        <f t="shared" si="490"/>
        <v>400</v>
      </c>
      <c r="U395" s="18">
        <f t="shared" si="491"/>
        <v>933.33333333333997</v>
      </c>
      <c r="V395" s="16">
        <f t="shared" si="492"/>
        <v>37332</v>
      </c>
      <c r="W395" s="16">
        <f t="shared" si="493"/>
        <v>18666</v>
      </c>
      <c r="X395" s="16">
        <v>9333</v>
      </c>
      <c r="Y395" s="16">
        <f t="shared" si="494"/>
        <v>4666.5</v>
      </c>
      <c r="Z395" s="16">
        <f t="shared" si="495"/>
        <v>50.003750093752345</v>
      </c>
      <c r="AA395" s="15">
        <f t="shared" si="496"/>
        <v>26132.399999999998</v>
      </c>
      <c r="AB395" s="15">
        <f t="shared" si="431"/>
        <v>13066.199999999999</v>
      </c>
      <c r="AC395" s="15">
        <f t="shared" si="464"/>
        <v>6533.0999999999995</v>
      </c>
      <c r="AD395" s="15">
        <f t="shared" si="432"/>
        <v>3266.5499999999997</v>
      </c>
      <c r="AE395" s="15">
        <f t="shared" si="465"/>
        <v>89.877623871414883</v>
      </c>
      <c r="AF395" s="1">
        <v>0</v>
      </c>
      <c r="AG395" s="34">
        <f t="shared" si="466"/>
        <v>11199.600000000002</v>
      </c>
      <c r="AH395" s="34">
        <f t="shared" si="467"/>
        <v>5599.8000000000011</v>
      </c>
      <c r="AI395" s="34">
        <f t="shared" si="468"/>
        <v>2799.9000000000005</v>
      </c>
      <c r="AJ395" s="34">
        <f t="shared" si="469"/>
        <v>1399.9500000000003</v>
      </c>
      <c r="AK395" s="34">
        <f t="shared" si="482"/>
        <v>0</v>
      </c>
      <c r="AL395" s="34">
        <f t="shared" si="483"/>
        <v>0</v>
      </c>
      <c r="AM395" s="34">
        <f t="shared" si="484"/>
        <v>0</v>
      </c>
      <c r="AN395" s="34">
        <f t="shared" si="485"/>
        <v>0</v>
      </c>
    </row>
    <row r="396" spans="1:40" ht="13.25" customHeight="1" x14ac:dyDescent="0.45">
      <c r="A396" s="13" t="str">
        <f t="shared" ref="A396:A403" si="497">B396</f>
        <v>Python</v>
      </c>
      <c r="B396" s="8" t="s">
        <v>56</v>
      </c>
      <c r="C396" s="3" t="s">
        <v>70</v>
      </c>
      <c r="D396" s="3" t="s">
        <v>70</v>
      </c>
      <c r="E396" s="3" t="s">
        <v>132</v>
      </c>
      <c r="F396" s="33" t="s">
        <v>64</v>
      </c>
      <c r="G396" s="33" t="s">
        <v>285</v>
      </c>
      <c r="H396" s="7" t="s">
        <v>139</v>
      </c>
      <c r="I396" s="17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498">O396*18%</f>
        <v>3240</v>
      </c>
      <c r="Q396" s="7" t="s">
        <v>141</v>
      </c>
      <c r="R396" s="18">
        <f t="shared" ref="R396:R403" si="499">O396*50%</f>
        <v>9000</v>
      </c>
      <c r="S396" s="7">
        <f t="shared" ref="S396:S403" si="500">R396*18%</f>
        <v>1620</v>
      </c>
      <c r="T396" s="18">
        <f t="shared" ref="T396" si="501">R396*20%</f>
        <v>1800</v>
      </c>
      <c r="U396" s="18">
        <f t="shared" ref="U396" si="502">R396*46.666666666667%</f>
        <v>4200.00000000003</v>
      </c>
      <c r="V396" s="16">
        <f t="shared" ref="V396" si="503">X396*4</f>
        <v>168000</v>
      </c>
      <c r="W396" s="16">
        <f t="shared" ref="W396" si="504">X396*2</f>
        <v>84000</v>
      </c>
      <c r="X396" s="16">
        <v>42000</v>
      </c>
      <c r="Y396" s="16">
        <f t="shared" ref="Y396" si="505">X396/2</f>
        <v>21000</v>
      </c>
      <c r="Z396" s="16">
        <f t="shared" ref="Z396" si="506">(R396-(T396+X396/10))/(T396+X396/10)%</f>
        <v>50</v>
      </c>
      <c r="AA396" s="15">
        <f t="shared" si="496"/>
        <v>117599.99999999999</v>
      </c>
      <c r="AB396" s="15">
        <f t="shared" si="431"/>
        <v>58799.999999999993</v>
      </c>
      <c r="AC396" s="15">
        <f t="shared" si="464"/>
        <v>29399.999999999996</v>
      </c>
      <c r="AD396" s="15">
        <f t="shared" si="432"/>
        <v>14699.999999999998</v>
      </c>
      <c r="AE396" s="15">
        <f t="shared" si="465"/>
        <v>89.87341772151899</v>
      </c>
      <c r="AF396" s="1">
        <v>0</v>
      </c>
      <c r="AG396" s="34">
        <f t="shared" si="466"/>
        <v>50400.000000000015</v>
      </c>
      <c r="AH396" s="34">
        <f t="shared" si="467"/>
        <v>25200.000000000007</v>
      </c>
      <c r="AI396" s="34">
        <f t="shared" si="468"/>
        <v>12600.000000000004</v>
      </c>
      <c r="AJ396" s="34">
        <f t="shared" si="469"/>
        <v>6300.0000000000018</v>
      </c>
      <c r="AK396" s="34">
        <f t="shared" si="482"/>
        <v>0</v>
      </c>
      <c r="AL396" s="34">
        <f t="shared" si="483"/>
        <v>0</v>
      </c>
      <c r="AM396" s="34">
        <f t="shared" si="484"/>
        <v>0</v>
      </c>
      <c r="AN396" s="34">
        <f t="shared" si="485"/>
        <v>0</v>
      </c>
    </row>
    <row r="397" spans="1:40" ht="13.25" customHeight="1" x14ac:dyDescent="0.45">
      <c r="A397" s="13" t="str">
        <f t="shared" si="497"/>
        <v>Data Analytics</v>
      </c>
      <c r="B397" s="8" t="s">
        <v>57</v>
      </c>
      <c r="C397" s="3" t="s">
        <v>70</v>
      </c>
      <c r="D397" s="3" t="s">
        <v>70</v>
      </c>
      <c r="E397" s="3" t="s">
        <v>132</v>
      </c>
      <c r="F397" s="33" t="s">
        <v>64</v>
      </c>
      <c r="G397" s="33" t="s">
        <v>285</v>
      </c>
      <c r="H397" s="7" t="s">
        <v>139</v>
      </c>
      <c r="I397" s="17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498"/>
        <v>3240</v>
      </c>
      <c r="Q397" s="7" t="s">
        <v>141</v>
      </c>
      <c r="R397" s="18">
        <f t="shared" si="499"/>
        <v>9000</v>
      </c>
      <c r="S397" s="7">
        <f t="shared" si="500"/>
        <v>1620</v>
      </c>
      <c r="T397" s="18">
        <f t="shared" ref="T397:T403" si="507">R397*20%</f>
        <v>1800</v>
      </c>
      <c r="U397" s="18">
        <f t="shared" ref="U397:U403" si="508">R397*46.666666666667%</f>
        <v>4200.00000000003</v>
      </c>
      <c r="V397" s="16">
        <f t="shared" ref="V397:V403" si="509">X397*4</f>
        <v>168000</v>
      </c>
      <c r="W397" s="16">
        <f t="shared" ref="W397:W403" si="510">X397*2</f>
        <v>84000</v>
      </c>
      <c r="X397" s="16">
        <v>42000</v>
      </c>
      <c r="Y397" s="16">
        <f t="shared" ref="Y397:Y403" si="511">X397/2</f>
        <v>21000</v>
      </c>
      <c r="Z397" s="16">
        <f t="shared" ref="Z397:Z403" si="512">(R397-(T397+X397/10))/(T397+X397/10)%</f>
        <v>50</v>
      </c>
      <c r="AA397" s="15">
        <f t="shared" si="496"/>
        <v>117599.99999999999</v>
      </c>
      <c r="AB397" s="15">
        <f t="shared" si="431"/>
        <v>58799.999999999993</v>
      </c>
      <c r="AC397" s="15">
        <f t="shared" si="464"/>
        <v>29399.999999999996</v>
      </c>
      <c r="AD397" s="15">
        <f t="shared" si="432"/>
        <v>14699.999999999998</v>
      </c>
      <c r="AE397" s="15">
        <f t="shared" si="465"/>
        <v>89.87341772151899</v>
      </c>
      <c r="AF397" s="1">
        <v>0</v>
      </c>
      <c r="AG397" s="34">
        <f t="shared" si="466"/>
        <v>50400.000000000015</v>
      </c>
      <c r="AH397" s="34">
        <f t="shared" si="467"/>
        <v>25200.000000000007</v>
      </c>
      <c r="AI397" s="34">
        <f t="shared" si="468"/>
        <v>12600.000000000004</v>
      </c>
      <c r="AJ397" s="34">
        <f t="shared" si="469"/>
        <v>6300.0000000000018</v>
      </c>
      <c r="AK397" s="34">
        <f t="shared" si="482"/>
        <v>0</v>
      </c>
      <c r="AL397" s="34">
        <f t="shared" si="483"/>
        <v>0</v>
      </c>
      <c r="AM397" s="34">
        <f t="shared" si="484"/>
        <v>0</v>
      </c>
      <c r="AN397" s="34">
        <f t="shared" si="485"/>
        <v>0</v>
      </c>
    </row>
    <row r="398" spans="1:40" ht="13.25" customHeight="1" x14ac:dyDescent="0.45">
      <c r="A398" s="13" t="str">
        <f t="shared" si="497"/>
        <v>Data Science &amp; AI</v>
      </c>
      <c r="B398" s="8" t="s">
        <v>62</v>
      </c>
      <c r="C398" s="3" t="s">
        <v>70</v>
      </c>
      <c r="D398" s="3" t="s">
        <v>70</v>
      </c>
      <c r="E398" s="3" t="s">
        <v>132</v>
      </c>
      <c r="F398" s="33" t="s">
        <v>64</v>
      </c>
      <c r="G398" s="33" t="s">
        <v>285</v>
      </c>
      <c r="H398" s="7" t="s">
        <v>139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498"/>
        <v>3240</v>
      </c>
      <c r="Q398" s="7" t="s">
        <v>141</v>
      </c>
      <c r="R398" s="18">
        <f t="shared" si="499"/>
        <v>9000</v>
      </c>
      <c r="S398" s="7">
        <f t="shared" si="500"/>
        <v>1620</v>
      </c>
      <c r="T398" s="18">
        <f t="shared" si="507"/>
        <v>1800</v>
      </c>
      <c r="U398" s="18">
        <f t="shared" si="508"/>
        <v>4200.00000000003</v>
      </c>
      <c r="V398" s="16">
        <f t="shared" si="509"/>
        <v>168000</v>
      </c>
      <c r="W398" s="16">
        <f t="shared" si="510"/>
        <v>84000</v>
      </c>
      <c r="X398" s="16">
        <v>42000</v>
      </c>
      <c r="Y398" s="16">
        <f t="shared" si="511"/>
        <v>21000</v>
      </c>
      <c r="Z398" s="16">
        <f t="shared" si="512"/>
        <v>50</v>
      </c>
      <c r="AA398" s="15">
        <f t="shared" si="496"/>
        <v>117599.99999999999</v>
      </c>
      <c r="AB398" s="15">
        <f t="shared" si="431"/>
        <v>58799.999999999993</v>
      </c>
      <c r="AC398" s="15">
        <f t="shared" si="464"/>
        <v>29399.999999999996</v>
      </c>
      <c r="AD398" s="15">
        <f t="shared" si="432"/>
        <v>14699.999999999998</v>
      </c>
      <c r="AE398" s="15">
        <f t="shared" si="465"/>
        <v>89.87341772151899</v>
      </c>
      <c r="AF398" s="1">
        <v>0</v>
      </c>
      <c r="AG398" s="34">
        <f t="shared" si="466"/>
        <v>50400.000000000015</v>
      </c>
      <c r="AH398" s="34">
        <f t="shared" si="467"/>
        <v>25200.000000000007</v>
      </c>
      <c r="AI398" s="34">
        <f t="shared" si="468"/>
        <v>12600.000000000004</v>
      </c>
      <c r="AJ398" s="34">
        <f t="shared" si="469"/>
        <v>6300.0000000000018</v>
      </c>
      <c r="AK398" s="34">
        <f t="shared" si="482"/>
        <v>0</v>
      </c>
      <c r="AL398" s="34">
        <f t="shared" si="483"/>
        <v>0</v>
      </c>
      <c r="AM398" s="34">
        <f t="shared" si="484"/>
        <v>0</v>
      </c>
      <c r="AN398" s="34">
        <f t="shared" si="485"/>
        <v>0</v>
      </c>
    </row>
    <row r="399" spans="1:40" ht="13.25" customHeight="1" x14ac:dyDescent="0.45">
      <c r="A399" s="13" t="str">
        <f t="shared" si="497"/>
        <v>AI - DSP</v>
      </c>
      <c r="B399" s="8" t="s">
        <v>58</v>
      </c>
      <c r="C399" s="3" t="s">
        <v>70</v>
      </c>
      <c r="D399" s="3" t="s">
        <v>70</v>
      </c>
      <c r="E399" s="3" t="s">
        <v>132</v>
      </c>
      <c r="F399" s="33" t="s">
        <v>64</v>
      </c>
      <c r="G399" s="33" t="s">
        <v>285</v>
      </c>
      <c r="H399" s="7" t="s">
        <v>139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498"/>
        <v>3240</v>
      </c>
      <c r="Q399" s="7" t="s">
        <v>141</v>
      </c>
      <c r="R399" s="18">
        <f t="shared" si="499"/>
        <v>9000</v>
      </c>
      <c r="S399" s="7">
        <f t="shared" si="500"/>
        <v>1620</v>
      </c>
      <c r="T399" s="18">
        <f t="shared" si="507"/>
        <v>1800</v>
      </c>
      <c r="U399" s="18">
        <f t="shared" si="508"/>
        <v>4200.00000000003</v>
      </c>
      <c r="V399" s="16">
        <f t="shared" si="509"/>
        <v>168000</v>
      </c>
      <c r="W399" s="16">
        <f t="shared" si="510"/>
        <v>84000</v>
      </c>
      <c r="X399" s="16">
        <v>42000</v>
      </c>
      <c r="Y399" s="16">
        <f t="shared" si="511"/>
        <v>21000</v>
      </c>
      <c r="Z399" s="16">
        <f t="shared" si="512"/>
        <v>50</v>
      </c>
      <c r="AA399" s="15">
        <f t="shared" si="496"/>
        <v>117599.99999999999</v>
      </c>
      <c r="AB399" s="15">
        <f t="shared" si="431"/>
        <v>58799.999999999993</v>
      </c>
      <c r="AC399" s="15">
        <f t="shared" si="464"/>
        <v>29399.999999999996</v>
      </c>
      <c r="AD399" s="15">
        <f t="shared" si="432"/>
        <v>14699.999999999998</v>
      </c>
      <c r="AE399" s="15">
        <f t="shared" si="465"/>
        <v>89.87341772151899</v>
      </c>
      <c r="AF399" s="1">
        <v>0</v>
      </c>
      <c r="AG399" s="34">
        <f t="shared" si="466"/>
        <v>50400.000000000015</v>
      </c>
      <c r="AH399" s="34">
        <f t="shared" si="467"/>
        <v>25200.000000000007</v>
      </c>
      <c r="AI399" s="34">
        <f t="shared" si="468"/>
        <v>12600.000000000004</v>
      </c>
      <c r="AJ399" s="34">
        <f t="shared" si="469"/>
        <v>6300.0000000000018</v>
      </c>
      <c r="AK399" s="34">
        <f t="shared" si="482"/>
        <v>0</v>
      </c>
      <c r="AL399" s="34">
        <f t="shared" si="483"/>
        <v>0</v>
      </c>
      <c r="AM399" s="34">
        <f t="shared" si="484"/>
        <v>0</v>
      </c>
      <c r="AN399" s="34">
        <f t="shared" si="485"/>
        <v>0</v>
      </c>
    </row>
    <row r="400" spans="1:40" ht="13.25" customHeight="1" x14ac:dyDescent="0.45">
      <c r="A400" s="13" t="str">
        <f t="shared" si="497"/>
        <v>AI - NLP (RNN)</v>
      </c>
      <c r="B400" s="8" t="s">
        <v>63</v>
      </c>
      <c r="C400" s="3" t="s">
        <v>70</v>
      </c>
      <c r="D400" s="3" t="s">
        <v>70</v>
      </c>
      <c r="E400" s="3" t="s">
        <v>132</v>
      </c>
      <c r="F400" s="33" t="s">
        <v>64</v>
      </c>
      <c r="G400" s="33" t="s">
        <v>285</v>
      </c>
      <c r="H400" s="7" t="s">
        <v>139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498"/>
        <v>3240</v>
      </c>
      <c r="Q400" s="7" t="s">
        <v>141</v>
      </c>
      <c r="R400" s="18">
        <f t="shared" si="499"/>
        <v>9000</v>
      </c>
      <c r="S400" s="7">
        <f t="shared" si="500"/>
        <v>1620</v>
      </c>
      <c r="T400" s="18">
        <f t="shared" si="507"/>
        <v>1800</v>
      </c>
      <c r="U400" s="18">
        <f t="shared" si="508"/>
        <v>4200.00000000003</v>
      </c>
      <c r="V400" s="16">
        <f t="shared" si="509"/>
        <v>168000</v>
      </c>
      <c r="W400" s="16">
        <f t="shared" si="510"/>
        <v>84000</v>
      </c>
      <c r="X400" s="16">
        <v>42000</v>
      </c>
      <c r="Y400" s="16">
        <f t="shared" si="511"/>
        <v>21000</v>
      </c>
      <c r="Z400" s="16">
        <f t="shared" si="512"/>
        <v>50</v>
      </c>
      <c r="AA400" s="15">
        <f t="shared" si="496"/>
        <v>117599.99999999999</v>
      </c>
      <c r="AB400" s="15">
        <f t="shared" si="431"/>
        <v>58799.999999999993</v>
      </c>
      <c r="AC400" s="15">
        <f t="shared" si="464"/>
        <v>29399.999999999996</v>
      </c>
      <c r="AD400" s="15">
        <f t="shared" si="432"/>
        <v>14699.999999999998</v>
      </c>
      <c r="AE400" s="15">
        <f t="shared" si="465"/>
        <v>89.87341772151899</v>
      </c>
      <c r="AF400" s="1">
        <v>0</v>
      </c>
      <c r="AG400" s="34">
        <f t="shared" si="466"/>
        <v>50400.000000000015</v>
      </c>
      <c r="AH400" s="34">
        <f t="shared" si="467"/>
        <v>25200.000000000007</v>
      </c>
      <c r="AI400" s="34">
        <f t="shared" si="468"/>
        <v>12600.000000000004</v>
      </c>
      <c r="AJ400" s="34">
        <f t="shared" si="469"/>
        <v>6300.0000000000018</v>
      </c>
      <c r="AK400" s="34">
        <f t="shared" si="482"/>
        <v>0</v>
      </c>
      <c r="AL400" s="34">
        <f t="shared" si="483"/>
        <v>0</v>
      </c>
      <c r="AM400" s="34">
        <f t="shared" si="484"/>
        <v>0</v>
      </c>
      <c r="AN400" s="34">
        <f t="shared" si="485"/>
        <v>0</v>
      </c>
    </row>
    <row r="401" spans="1:40" ht="13.25" customHeight="1" x14ac:dyDescent="0.45">
      <c r="A401" s="13" t="str">
        <f t="shared" si="497"/>
        <v>AI - Comp Vision (CNN)</v>
      </c>
      <c r="B401" s="8" t="s">
        <v>280</v>
      </c>
      <c r="C401" s="3" t="s">
        <v>70</v>
      </c>
      <c r="D401" s="3" t="s">
        <v>70</v>
      </c>
      <c r="E401" s="3" t="s">
        <v>132</v>
      </c>
      <c r="F401" s="33" t="s">
        <v>64</v>
      </c>
      <c r="G401" s="33" t="s">
        <v>285</v>
      </c>
      <c r="H401" s="7" t="s">
        <v>139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498"/>
        <v>3240</v>
      </c>
      <c r="Q401" s="7" t="s">
        <v>141</v>
      </c>
      <c r="R401" s="18">
        <f t="shared" si="499"/>
        <v>9000</v>
      </c>
      <c r="S401" s="7">
        <f t="shared" si="500"/>
        <v>1620</v>
      </c>
      <c r="T401" s="18">
        <f t="shared" si="507"/>
        <v>1800</v>
      </c>
      <c r="U401" s="18">
        <f t="shared" si="508"/>
        <v>4200.00000000003</v>
      </c>
      <c r="V401" s="16">
        <f t="shared" si="509"/>
        <v>168000</v>
      </c>
      <c r="W401" s="16">
        <f t="shared" si="510"/>
        <v>84000</v>
      </c>
      <c r="X401" s="16">
        <v>42000</v>
      </c>
      <c r="Y401" s="16">
        <f t="shared" si="511"/>
        <v>21000</v>
      </c>
      <c r="Z401" s="16">
        <f t="shared" si="512"/>
        <v>50</v>
      </c>
      <c r="AA401" s="15">
        <f t="shared" si="496"/>
        <v>117599.99999999999</v>
      </c>
      <c r="AB401" s="15">
        <f t="shared" si="431"/>
        <v>58799.999999999993</v>
      </c>
      <c r="AC401" s="15">
        <f t="shared" si="464"/>
        <v>29399.999999999996</v>
      </c>
      <c r="AD401" s="15">
        <f t="shared" si="432"/>
        <v>14699.999999999998</v>
      </c>
      <c r="AE401" s="15">
        <f t="shared" si="465"/>
        <v>89.87341772151899</v>
      </c>
      <c r="AF401" s="1">
        <v>0</v>
      </c>
      <c r="AG401" s="34">
        <f t="shared" si="466"/>
        <v>50400.000000000015</v>
      </c>
      <c r="AH401" s="34">
        <f t="shared" si="467"/>
        <v>25200.000000000007</v>
      </c>
      <c r="AI401" s="34">
        <f t="shared" si="468"/>
        <v>12600.000000000004</v>
      </c>
      <c r="AJ401" s="34">
        <f t="shared" si="469"/>
        <v>6300.0000000000018</v>
      </c>
      <c r="AK401" s="34">
        <f t="shared" si="482"/>
        <v>0</v>
      </c>
      <c r="AL401" s="34">
        <f t="shared" si="483"/>
        <v>0</v>
      </c>
      <c r="AM401" s="34">
        <f t="shared" si="484"/>
        <v>0</v>
      </c>
      <c r="AN401" s="34">
        <f t="shared" si="485"/>
        <v>0</v>
      </c>
    </row>
    <row r="402" spans="1:40" ht="13.25" customHeight="1" x14ac:dyDescent="0.45">
      <c r="A402" s="13" t="str">
        <f t="shared" si="497"/>
        <v>IoT, Robotics</v>
      </c>
      <c r="B402" s="8" t="s">
        <v>59</v>
      </c>
      <c r="C402" s="3" t="s">
        <v>70</v>
      </c>
      <c r="D402" s="3" t="s">
        <v>70</v>
      </c>
      <c r="E402" s="3" t="s">
        <v>132</v>
      </c>
      <c r="F402" s="33" t="s">
        <v>65</v>
      </c>
      <c r="G402" s="33" t="s">
        <v>285</v>
      </c>
      <c r="H402" s="7" t="s">
        <v>139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498"/>
        <v>3240</v>
      </c>
      <c r="Q402" s="7" t="s">
        <v>141</v>
      </c>
      <c r="R402" s="18">
        <f t="shared" si="499"/>
        <v>9000</v>
      </c>
      <c r="S402" s="7">
        <f t="shared" si="500"/>
        <v>1620</v>
      </c>
      <c r="T402" s="18">
        <f t="shared" si="507"/>
        <v>1800</v>
      </c>
      <c r="U402" s="18">
        <f t="shared" si="508"/>
        <v>4200.00000000003</v>
      </c>
      <c r="V402" s="16">
        <f t="shared" si="509"/>
        <v>168000</v>
      </c>
      <c r="W402" s="16">
        <f t="shared" si="510"/>
        <v>84000</v>
      </c>
      <c r="X402" s="16">
        <v>42000</v>
      </c>
      <c r="Y402" s="16">
        <f t="shared" si="511"/>
        <v>21000</v>
      </c>
      <c r="Z402" s="16">
        <f t="shared" si="512"/>
        <v>50</v>
      </c>
      <c r="AA402" s="15">
        <f t="shared" si="496"/>
        <v>117599.99999999999</v>
      </c>
      <c r="AB402" s="15">
        <f t="shared" si="431"/>
        <v>58799.999999999993</v>
      </c>
      <c r="AC402" s="15">
        <f t="shared" si="464"/>
        <v>29399.999999999996</v>
      </c>
      <c r="AD402" s="15">
        <f t="shared" si="432"/>
        <v>14699.999999999998</v>
      </c>
      <c r="AE402" s="15">
        <f t="shared" si="465"/>
        <v>89.87341772151899</v>
      </c>
      <c r="AF402" s="1">
        <v>0</v>
      </c>
      <c r="AG402" s="34">
        <f t="shared" si="466"/>
        <v>50400.000000000015</v>
      </c>
      <c r="AH402" s="34">
        <f t="shared" si="467"/>
        <v>25200.000000000007</v>
      </c>
      <c r="AI402" s="34">
        <f t="shared" si="468"/>
        <v>12600.000000000004</v>
      </c>
      <c r="AJ402" s="34">
        <f t="shared" si="469"/>
        <v>6300.0000000000018</v>
      </c>
      <c r="AK402" s="34">
        <f t="shared" si="482"/>
        <v>0</v>
      </c>
      <c r="AL402" s="34">
        <f t="shared" si="483"/>
        <v>0</v>
      </c>
      <c r="AM402" s="34">
        <f t="shared" si="484"/>
        <v>0</v>
      </c>
      <c r="AN402" s="34">
        <f t="shared" si="485"/>
        <v>0</v>
      </c>
    </row>
    <row r="403" spans="1:40" ht="13.25" customHeight="1" x14ac:dyDescent="0.45">
      <c r="A403" s="13" t="str">
        <f t="shared" si="497"/>
        <v>Advanced IoT, Robotics</v>
      </c>
      <c r="B403" s="8" t="s">
        <v>60</v>
      </c>
      <c r="C403" s="3" t="s">
        <v>70</v>
      </c>
      <c r="D403" s="3" t="s">
        <v>70</v>
      </c>
      <c r="E403" s="3" t="s">
        <v>132</v>
      </c>
      <c r="F403" s="33" t="s">
        <v>65</v>
      </c>
      <c r="G403" s="33" t="s">
        <v>285</v>
      </c>
      <c r="H403" s="7" t="s">
        <v>139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498"/>
        <v>3240</v>
      </c>
      <c r="Q403" s="7" t="s">
        <v>141</v>
      </c>
      <c r="R403" s="18">
        <f t="shared" si="499"/>
        <v>9000</v>
      </c>
      <c r="S403" s="7">
        <f t="shared" si="500"/>
        <v>1620</v>
      </c>
      <c r="T403" s="18">
        <f t="shared" si="507"/>
        <v>1800</v>
      </c>
      <c r="U403" s="18">
        <f t="shared" si="508"/>
        <v>4200.00000000003</v>
      </c>
      <c r="V403" s="16">
        <f t="shared" si="509"/>
        <v>168000</v>
      </c>
      <c r="W403" s="16">
        <f t="shared" si="510"/>
        <v>84000</v>
      </c>
      <c r="X403" s="16">
        <v>42000</v>
      </c>
      <c r="Y403" s="16">
        <f t="shared" si="511"/>
        <v>21000</v>
      </c>
      <c r="Z403" s="16">
        <f t="shared" si="512"/>
        <v>50</v>
      </c>
      <c r="AA403" s="15">
        <f t="shared" si="496"/>
        <v>117599.99999999999</v>
      </c>
      <c r="AB403" s="15">
        <f t="shared" si="431"/>
        <v>58799.999999999993</v>
      </c>
      <c r="AC403" s="15">
        <f t="shared" si="464"/>
        <v>29399.999999999996</v>
      </c>
      <c r="AD403" s="15">
        <f t="shared" si="432"/>
        <v>14699.999999999998</v>
      </c>
      <c r="AE403" s="15">
        <f t="shared" si="465"/>
        <v>89.87341772151899</v>
      </c>
      <c r="AF403" s="1">
        <v>0</v>
      </c>
      <c r="AG403" s="34">
        <f t="shared" si="466"/>
        <v>50400.000000000015</v>
      </c>
      <c r="AH403" s="34">
        <f t="shared" si="467"/>
        <v>25200.000000000007</v>
      </c>
      <c r="AI403" s="34">
        <f t="shared" si="468"/>
        <v>12600.000000000004</v>
      </c>
      <c r="AJ403" s="34">
        <f t="shared" si="469"/>
        <v>6300.0000000000018</v>
      </c>
      <c r="AK403" s="34">
        <f t="shared" si="482"/>
        <v>0</v>
      </c>
      <c r="AL403" s="34">
        <f t="shared" si="483"/>
        <v>0</v>
      </c>
      <c r="AM403" s="34">
        <f t="shared" si="484"/>
        <v>0</v>
      </c>
      <c r="AN403" s="34">
        <f t="shared" si="485"/>
        <v>0</v>
      </c>
    </row>
  </sheetData>
  <autoFilter ref="A3:AE403" xr:uid="{00000000-0009-0000-0000-000000000000}"/>
  <mergeCells count="43"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  <mergeCell ref="A2:A3"/>
    <mergeCell ref="B2:B3"/>
    <mergeCell ref="C2:C3"/>
    <mergeCell ref="D2:D3"/>
    <mergeCell ref="F2:F3"/>
    <mergeCell ref="E2:E3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L2:M2"/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6640625" defaultRowHeight="13.5" x14ac:dyDescent="0.45"/>
  <cols>
    <col min="1" max="1" width="6.6640625" style="2"/>
    <col min="2" max="16384" width="6.6640625" style="1"/>
  </cols>
  <sheetData>
    <row r="1" spans="1:22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ht="12.75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ht="12.75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ht="12.75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ht="12.75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ht="12.75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ht="12.75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ht="12.75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ht="12.75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ht="12.75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ht="12.75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ht="12.75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2.75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ht="12.75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ht="12.75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ht="12.75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ht="12.75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ht="12.75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ht="12.75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ht="12.75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ht="12.75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2023-07-18T16:47:39Z</dcterms:modified>
</cp:coreProperties>
</file>