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atetime format"/>
    <sheet r:id="rId2" sheetId="2" name="List identifiers"/>
    <sheet r:id="rId3" sheetId="3" name="List instruments"/>
    <sheet r:id="rId4" sheetId="4" name="Get instrument definition"/>
    <sheet r:id="rId5" sheetId="5" name="Edit instrument"/>
    <sheet r:id="rId6" sheetId="6" name="Add instrument"/>
    <sheet r:id="rId7" sheetId="7" name="Add property definition"/>
    <sheet r:id="rId8" sheetId="8" name="List prices 1"/>
    <sheet r:id="rId9" sheetId="9" name="List prices 2"/>
    <sheet r:id="rId10" sheetId="10" name="Update prices"/>
    <sheet r:id="rId11" sheetId="11" name="Create prices"/>
    <sheet r:id="rId12" sheetId="12" name="Inputs"/>
  </sheets>
  <definedNames>
    <definedName name="AsAtDate" localSheetId="5">#REF!</definedName>
    <definedName name="AsAtDate" localSheetId="6">#REF!</definedName>
    <definedName name="AsAtDate" localSheetId="10">#REF!</definedName>
    <definedName name="AsAtDate" localSheetId="0">'[1]View Portfolios'!$F$23</definedName>
    <definedName name="AsAtDate" localSheetId="4">#REF!</definedName>
    <definedName name="AsAtDate" localSheetId="3">#REF!</definedName>
    <definedName name="AsAtDate" localSheetId="1">#REF!</definedName>
    <definedName name="AsAtDate" localSheetId="7">#REF!</definedName>
    <definedName name="AsAtDate" localSheetId="8">#REF!</definedName>
    <definedName name="AsAtDate" localSheetId="9">#REF!</definedName>
    <definedName name="AsAtDate">#REF!</definedName>
    <definedName name="EffectiveDate" localSheetId="5">#REF!</definedName>
    <definedName name="EffectiveDate" localSheetId="6">#REF!</definedName>
    <definedName name="EffectiveDate" localSheetId="10">#REF!</definedName>
    <definedName name="EffectiveDate" localSheetId="0">'[1]View Portfolios'!$F$21</definedName>
    <definedName name="EffectiveDate" localSheetId="4">#REF!</definedName>
    <definedName name="EffectiveDate" localSheetId="3">#REF!</definedName>
    <definedName name="EffectiveDate" localSheetId="1">#REF!</definedName>
    <definedName name="EffectiveDate" localSheetId="7">#REF!</definedName>
    <definedName name="EffectiveDate" localSheetId="8">#REF!</definedName>
    <definedName name="EffectiveDate" localSheetId="9">#REF!</definedName>
    <definedName name="EffectiveDate">#REF!</definedName>
    <definedName name="fbnAggregationParameters_Template_ref" localSheetId="5">'Add instrument'!#REF!</definedName>
    <definedName name="fbnAggregationParameters_Template_ref" localSheetId="6">'Add property definition'!#REF!</definedName>
    <definedName name="fbnAggregationParameters_Template_ref" localSheetId="10">'Create prices'!#REF!</definedName>
    <definedName name="fbnAggregationParameters_Template_ref" localSheetId="4">'Edit instrument'!#REF!</definedName>
    <definedName name="fbnAggregationParameters_Template_ref" localSheetId="3">'Get instrument definition'!#REF!</definedName>
    <definedName name="fbnAggregationParameters_Template_ref" localSheetId="1">'List identifiers'!#REF!</definedName>
    <definedName name="fbnAggregationParameters_Template_ref" localSheetId="2">'List instruments'!#REF!</definedName>
    <definedName name="fbnAggregationParameters_Template_ref" localSheetId="7">'List prices 1'!#REF!</definedName>
    <definedName name="fbnAggregationParameters_Template_ref" localSheetId="8">'List prices 2'!#REF!</definedName>
    <definedName name="fbnAggregationParameters_Template_ref" localSheetId="9">'Update prices'!#REF!</definedName>
    <definedName name="fbnHoldings_Template_ref" localSheetId="5">'Add instrument'!#REF!</definedName>
    <definedName name="fbnHoldings_Template_ref" localSheetId="6">'Add property definition'!#REF!</definedName>
    <definedName name="fbnHoldings_Template_ref" localSheetId="10">'Create prices'!$E$21:$L$21</definedName>
    <definedName name="fbnHoldings_Template_ref" localSheetId="4">'Edit instrument'!#REF!</definedName>
    <definedName name="fbnHoldings_Template_ref" localSheetId="3">'Get instrument definition'!#REF!</definedName>
    <definedName name="fbnHoldings_Template_ref" localSheetId="1">'List identifiers'!#REF!</definedName>
    <definedName name="fbnHoldings_Template_ref" localSheetId="2">'List instruments'!#REF!</definedName>
    <definedName name="fbnHoldings_Template_ref" localSheetId="7">'List prices 1'!#REF!</definedName>
    <definedName name="fbnHoldings_Template_ref" localSheetId="8">'List prices 2'!#REF!</definedName>
    <definedName name="fbnHoldings_Template_ref" localSheetId="9">'Update prices'!$E$20:$L$20</definedName>
    <definedName name="fbnInstrumentProperties_Template_ref" localSheetId="5">'Add instrument'!$G$42:$H$42</definedName>
    <definedName name="fbnInstrumentProperties_Template_ref" localSheetId="6">'Add property definition'!$G$23:$H$23</definedName>
    <definedName name="fbnInstrumentProperties_Template_ref" localSheetId="4">'Edit instrument'!$E$44:$F$44</definedName>
    <definedName name="fbnInstrumentProperties_Template_ref" localSheetId="3">'Get instrument definition'!#REF!</definedName>
    <definedName name="fbnInstrumentProperties_Template_ref" localSheetId="1">'List identifiers'!#REF!</definedName>
    <definedName name="fbnInstrumentProperties_Template_ref" localSheetId="2">'List instruments'!#REF!</definedName>
    <definedName name="fbnInstruments_Template_ref" localSheetId="5">'Add instrument'!$O$17:$U$17</definedName>
    <definedName name="fbnInstruments_Template_ref" localSheetId="6">'Add property definition'!#REF!</definedName>
    <definedName name="fbnInstruments_Template_ref" localSheetId="4">'Edit instrument'!$E$23:$J$23</definedName>
    <definedName name="fbnInstruments_Template_ref" localSheetId="3">'Get instrument definition'!#REF!</definedName>
    <definedName name="fbnInstruments_Template_ref" localSheetId="1">'List identifiers'!#REF!</definedName>
    <definedName name="fbnInstruments_Template_ref" localSheetId="2">'List instruments'!#REF!</definedName>
    <definedName name="fbnPropertiesAdd_Template_ref" localSheetId="5">'Add instrument'!$G$38:$M$38</definedName>
    <definedName name="fbnPropertiesAdd_Template_ref" localSheetId="6">'Add property definition'!$G$19:$M$19</definedName>
    <definedName name="fbnPropertiesAdd_Template_ref" localSheetId="4">'Edit instrument'!#REF!</definedName>
    <definedName name="fbnPropertiesAdd_Template_ref" localSheetId="3">'Get instrument definition'!$N$32:$U$32</definedName>
    <definedName name="fbnPropertiesAdd_Template_ref" localSheetId="1">'List identifiers'!$N$28:$U$28</definedName>
    <definedName name="fbnPropertiesAdd_Template_ref" localSheetId="2">'List instruments'!#REF!</definedName>
    <definedName name="fbnQuoteAdd_Template_ref" localSheetId="9">'Update prices'!$R$24:$AB$24</definedName>
    <definedName name="fbnQuoteId_Template_ref" localSheetId="10">'Create prices'!$O$46:$T$46</definedName>
    <definedName name="fbnQuoteId_Template_ref" localSheetId="7">'List prices 1'!#REF!</definedName>
    <definedName name="fbnQuoteId_Template_ref" localSheetId="8">'List prices 2'!#REF!</definedName>
    <definedName name="fbnQuoteId_Template_ref" localSheetId="9">'Update prices'!$O$42:$U$42</definedName>
    <definedName name="fbnQuotesAdd_Template_ref" localSheetId="10">'Create prices'!$O$42:$R$42</definedName>
    <definedName name="fbnQuotesAdd_Template_ref" localSheetId="7">'List prices 1'!#REF!</definedName>
    <definedName name="fbnQuotesAdd_Template_ref" localSheetId="8">'List prices 2'!#REF!</definedName>
    <definedName name="fbnQuotesAdd_Template_ref" localSheetId="9">'Update prices'!$O$38:$S$38</definedName>
    <definedName name="fbnSecurities_Template_ref" localSheetId="5">'Add instrument'!#REF!</definedName>
    <definedName name="fbnSecurities_Template_ref" localSheetId="6">'Add property definition'!#REF!</definedName>
    <definedName name="fbnSecurities_Template_ref" localSheetId="10">'Create prices'!$E$55:$K$55</definedName>
    <definedName name="fbnSecurities_Template_ref" localSheetId="4">'Edit instrument'!#REF!</definedName>
    <definedName name="fbnSecurities_Template_ref" localSheetId="3">'Get instrument definition'!#REF!</definedName>
    <definedName name="fbnSecurities_Template_ref" localSheetId="1">'List identifiers'!#REF!</definedName>
    <definedName name="fbnSecurities_Template_ref" localSheetId="2">'List instruments'!#REF!</definedName>
    <definedName name="fbnSecurities_Template_ref" localSheetId="7">'List prices 1'!#REF!</definedName>
    <definedName name="fbnSecurities_Template_ref" localSheetId="8">'List prices 2'!#REF!</definedName>
    <definedName name="fbnSecurities_Template_ref" localSheetId="9">'Update prices'!$E$51:$K$51</definedName>
    <definedName name="Portfolio" localSheetId="5">#REF!</definedName>
    <definedName name="Portfolio" localSheetId="6">#REF!</definedName>
    <definedName name="Portfolio" localSheetId="10">#REF!</definedName>
    <definedName name="Portfolio" localSheetId="4">#REF!</definedName>
    <definedName name="Portfolio" localSheetId="3">#REF!</definedName>
    <definedName name="Portfolio" localSheetId="1">#REF!</definedName>
    <definedName name="Portfolio" localSheetId="7">#REF!</definedName>
    <definedName name="Portfolio" localSheetId="8">#REF!</definedName>
    <definedName name="Portfolio" localSheetId="9">#REF!</definedName>
    <definedName name="Portfolio">#REF!</definedName>
  </definedNames>
  <calcPr fullCalcOnLoad="1"/>
</workbook>
</file>

<file path=xl/sharedStrings.xml><?xml version="1.0" encoding="utf-8"?>
<sst xmlns="http://schemas.openxmlformats.org/spreadsheetml/2006/main" count="755" uniqueCount="394">
  <si>
    <t>Base Currency</t>
  </si>
  <si>
    <t>Type</t>
  </si>
  <si>
    <t>AFN</t>
  </si>
  <si>
    <t>Transaction</t>
  </si>
  <si>
    <t>EUR</t>
  </si>
  <si>
    <t>Reference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</si>
  <si>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</si>
  <si>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</si>
  <si>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</si>
  <si>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</si>
  <si>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</si>
  <si>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</si>
  <si>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</si>
  <si>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</si>
  <si>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</si>
  <si>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</si>
  <si>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</si>
  <si>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</si>
  <si>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</si>
  <si>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</si>
  <si>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</si>
  <si>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</si>
  <si>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XOF</t>
  </si>
  <si>
    <t>BMD</t>
  </si>
  <si>
    <t>INR</t>
  </si>
  <si>
    <t>BTN</t>
  </si>
  <si>
    <t>BOB</t>
  </si>
  <si>
    <t>BOV</t>
  </si>
  <si>
    <t>BAM</t>
  </si>
  <si>
    <t>BWP</t>
  </si>
  <si>
    <t>NOK</t>
  </si>
  <si>
    <t>BRL</t>
  </si>
  <si>
    <t>BND</t>
  </si>
  <si>
    <t>BGN</t>
  </si>
  <si>
    <t>BIF</t>
  </si>
  <si>
    <t>CVE</t>
  </si>
  <si>
    <t>KHR</t>
  </si>
  <si>
    <t>XAF</t>
  </si>
  <si>
    <t>CAD</t>
  </si>
  <si>
    <t>KYD</t>
  </si>
  <si>
    <t>CLP</t>
  </si>
  <si>
    <t>CLF</t>
  </si>
  <si>
    <t>CNY</t>
  </si>
  <si>
    <t>COP</t>
  </si>
  <si>
    <t>COU</t>
  </si>
  <si>
    <t>KMF</t>
  </si>
  <si>
    <t>CDF</t>
  </si>
  <si>
    <t>NZD</t>
  </si>
  <si>
    <t>CRC</t>
  </si>
  <si>
    <t>HRK</t>
  </si>
  <si>
    <t>CUP</t>
  </si>
  <si>
    <t>CUC</t>
  </si>
  <si>
    <t>ANG</t>
  </si>
  <si>
    <t>CZK</t>
  </si>
  <si>
    <t>DKK</t>
  </si>
  <si>
    <t>DJF</t>
  </si>
  <si>
    <t>DOP</t>
  </si>
  <si>
    <t>EGP</t>
  </si>
  <si>
    <t>SVC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</si>
  <si>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</si>
  <si>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</si>
  <si>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</si>
  <si>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</si>
  <si>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</si>
  <si>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</si>
  <si>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</si>
  <si>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</si>
  <si>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</si>
  <si>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</si>
  <si>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</si>
  <si>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</si>
  <si>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</si>
  <si>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</si>
  <si>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</si>
  <si>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</si>
  <si>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</si>
  <si>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</si>
  <si>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</si>
  <si>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XDR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</si>
  <si>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</si>
  <si>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</si>
  <si>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</si>
  <si>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</si>
  <si>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</si>
  <si>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</si>
  <si>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</si>
  <si>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</si>
  <si>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</si>
  <si>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</si>
  <si>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</si>
  <si>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</si>
  <si>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</si>
  <si>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</si>
  <si>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</si>
  <si>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ZAR</t>
  </si>
  <si>
    <t>LRD</t>
  </si>
  <si>
    <t>LYD</t>
  </si>
  <si>
    <t>CHF</t>
  </si>
  <si>
    <t>MOP</t>
  </si>
  <si>
    <t>MKD</t>
  </si>
  <si>
    <t>MGA</t>
  </si>
  <si>
    <t>MWK</t>
  </si>
  <si>
    <t>MYR</t>
  </si>
  <si>
    <t>MVR</t>
  </si>
  <si>
    <t>MRU</t>
  </si>
  <si>
    <t>MUR</t>
  </si>
  <si>
    <t>XUA</t>
  </si>
  <si>
    <t>MXN</t>
  </si>
  <si>
    <t>MXV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</si>
  <si>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</si>
  <si>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</si>
  <si>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</si>
  <si>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</si>
  <si>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</si>
  <si>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</si>
  <si>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</si>
  <si>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</si>
  <si>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</si>
  <si>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</si>
  <si>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</si>
  <si>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</si>
  <si>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</si>
  <si>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</si>
  <si>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</si>
  <si>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</si>
  <si>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</si>
  <si>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</si>
  <si>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</si>
  <si>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</si>
  <si>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</si>
  <si>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</si>
  <si>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</si>
  <si>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STN</t>
  </si>
  <si>
    <t>SAR</t>
  </si>
  <si>
    <t>RSD</t>
  </si>
  <si>
    <t>SCR</t>
  </si>
  <si>
    <t>SLL</t>
  </si>
  <si>
    <t>SGD</t>
  </si>
  <si>
    <t>XSU</t>
  </si>
  <si>
    <t>SBD</t>
  </si>
  <si>
    <t>SOS</t>
  </si>
  <si>
    <t>SSP</t>
  </si>
  <si>
    <t>LKR</t>
  </si>
  <si>
    <t>SDG</t>
  </si>
  <si>
    <t>SRD</t>
  </si>
  <si>
    <t>SZL</t>
  </si>
  <si>
    <t>SEK</t>
  </si>
  <si>
    <t>CHE</t>
  </si>
  <si>
    <t>CHW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</si>
  <si>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</si>
  <si>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</si>
  <si>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</si>
  <si>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</si>
  <si>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</si>
  <si>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</si>
  <si>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</si>
  <si>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</si>
  <si>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</si>
  <si>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</si>
  <si>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</si>
  <si>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</si>
  <si>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</si>
  <si>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USN</t>
  </si>
  <si>
    <t>UYU</t>
  </si>
  <si>
    <t>UYI</t>
  </si>
  <si>
    <t>UZS</t>
  </si>
  <si>
    <t>VUV</t>
  </si>
  <si>
    <t>VEF</t>
  </si>
  <si>
    <t>VND</t>
  </si>
  <si>
    <t>YER</t>
  </si>
  <si>
    <t>ZMW</t>
  </si>
  <si>
    <t>ZWL</t>
  </si>
  <si>
    <t>XBA</t>
  </si>
  <si>
    <t>XBB</t>
  </si>
  <si>
    <t>XBC</t>
  </si>
  <si>
    <t>XBD</t>
  </si>
  <si>
    <t>XTS</t>
  </si>
  <si>
    <t>XXX</t>
  </si>
  <si>
    <t>XAU</t>
  </si>
  <si>
    <t>XPD</t>
  </si>
  <si>
    <t>XPT</t>
  </si>
  <si>
    <t>XAG</t>
  </si>
  <si>
    <t>Create market data</t>
  </si>
  <si>
    <t xml:space="preserve"> This sheet allows you to add in your own market data in LUSID</t>
  </si>
  <si>
    <t xml:space="preserve"> If you have any questions please visit our:</t>
  </si>
  <si>
    <t>Getting Started tutorials</t>
  </si>
  <si>
    <t>Knowledge Base articles</t>
  </si>
  <si>
    <t>or Contact us</t>
  </si>
  <si>
    <t>Step 1: Specify the scope</t>
  </si>
  <si>
    <t xml:space="preserve">   Scope: </t>
  </si>
  <si>
    <t>FinbourneMarketData</t>
  </si>
  <si>
    <r>
      <t xml:space="preserve">   To view a list of existing scopes, please see the "</t>
    </r>
    <r>
      <rPr>
        <b/>
        <u/>
        <sz val="11"/>
        <color rgb="FF000000"/>
        <rFont val="Calibri"/>
        <family val="2"/>
        <scheme val="minor"/>
      </rPr>
      <t>View Scopes</t>
    </r>
    <r>
      <rPr>
        <sz val="11"/>
        <color rgb="FF000000"/>
        <rFont val="Calibri"/>
        <family val="2"/>
        <scheme val="minor"/>
      </rPr>
      <t>" tab.</t>
    </r>
  </si>
  <si>
    <t>Step 2: Add in your own market data</t>
  </si>
  <si>
    <t>The function fbnQuotesAdd allows for a table of quotes to be added with one call</t>
  </si>
  <si>
    <t>Mandatory fields</t>
  </si>
  <si>
    <t>balance</t>
  </si>
  <si>
    <t>forward</t>
  </si>
  <si>
    <t>commitment</t>
  </si>
  <si>
    <t>Provider</t>
  </si>
  <si>
    <t>PriceSource</t>
  </si>
  <si>
    <t>InstrumentType</t>
  </si>
  <si>
    <t>InstrumentId</t>
  </si>
  <si>
    <t>QuoteType</t>
  </si>
  <si>
    <t>PriceSide</t>
  </si>
  <si>
    <t>Value</t>
  </si>
  <si>
    <t>Currency</t>
  </si>
  <si>
    <t>EffectiveAt</t>
  </si>
  <si>
    <t>AsAt</t>
  </si>
  <si>
    <t>Lineage</t>
  </si>
  <si>
    <t>AddQuote</t>
  </si>
  <si>
    <t>Client</t>
  </si>
  <si>
    <t>LiveSource</t>
  </si>
  <si>
    <t>CurrencyPair</t>
  </si>
  <si>
    <t>GBP/USD</t>
  </si>
  <si>
    <t>Price</t>
  </si>
  <si>
    <t>mid</t>
  </si>
  <si>
    <t>Amend market data</t>
  </si>
  <si>
    <t xml:space="preserve"> This sheet allows you to amend market data in LUSID</t>
  </si>
  <si>
    <t>Step 2: Amend some of the quotes from previous tabs</t>
  </si>
  <si>
    <t>DataScope</t>
  </si>
  <si>
    <t>Excel</t>
  </si>
  <si>
    <t>Figi</t>
  </si>
  <si>
    <t>BBG000B9XRY4</t>
  </si>
  <si>
    <t>View market quotes</t>
  </si>
  <si>
    <t xml:space="preserve"> This sheet shows you how to view quotes on a date for various instruments</t>
  </si>
  <si>
    <t>Step 2: Get a selection of EDI market quotes by instrument and by date</t>
  </si>
  <si>
    <t>InstrumentIdType</t>
  </si>
  <si>
    <t>EffectiveDate</t>
  </si>
  <si>
    <t>AsAtDate</t>
  </si>
  <si>
    <t>Prices</t>
  </si>
  <si>
    <t>BBG000DMBXR2</t>
  </si>
  <si>
    <t>BBG00DQ4YZ36</t>
  </si>
  <si>
    <t>BBG000BCH458</t>
  </si>
  <si>
    <t>BBG000BS1MT4</t>
  </si>
  <si>
    <t>BBG000BH4R78</t>
  </si>
  <si>
    <t>BBG000BPH459</t>
  </si>
  <si>
    <t>BBG000BCM915</t>
  </si>
  <si>
    <t>BBG000C059M6</t>
  </si>
  <si>
    <t>BBG000CLY2D3</t>
  </si>
  <si>
    <t xml:space="preserve"> This sheet shows you how to view quotes on an instrument by date</t>
  </si>
  <si>
    <t>Add a property definition</t>
  </si>
  <si>
    <t>This sheet allows you to create and add a property definition to LUSID, add it to an instrument (to extend its definition), set its value and then view the result</t>
  </si>
  <si>
    <t>Then populate the property, before recovering the property</t>
  </si>
  <si>
    <t>If you have any questions please visit our:</t>
  </si>
  <si>
    <t>In this case we are adding instrument and transaction properties. Don’t forget you can use the template to see a list of the required fields. Click on the returned cells to see tooltips</t>
  </si>
  <si>
    <t>Domain</t>
  </si>
  <si>
    <t>Scope</t>
  </si>
  <si>
    <t>Code</t>
  </si>
  <si>
    <t>ValueRequired</t>
  </si>
  <si>
    <t>DisplayName</t>
  </si>
  <si>
    <t>DataTypeId</t>
  </si>
  <si>
    <t>LifeTime</t>
  </si>
  <si>
    <t>Step 1: Add property definitions</t>
  </si>
  <si>
    <t>In this step we create new property definitions and add them to LUSID</t>
  </si>
  <si>
    <t>Instrument</t>
  </si>
  <si>
    <t>FinbourneBondVillains</t>
  </si>
  <si>
    <t>PlanType</t>
  </si>
  <si>
    <t>false</t>
  </si>
  <si>
    <t>system:string</t>
  </si>
  <si>
    <t>TimeVariant</t>
  </si>
  <si>
    <t>Entity already exists</t>
  </si>
  <si>
    <t>TakeOverWorldDate</t>
  </si>
  <si>
    <t>TakeOverDate</t>
  </si>
  <si>
    <t>system:date</t>
  </si>
  <si>
    <t>Finbourne-Examples</t>
  </si>
  <si>
    <t>IsThisATestTrade</t>
  </si>
  <si>
    <t>Perpetual</t>
  </si>
  <si>
    <t>In this case we are adding instrument properties. Don’t forget you can use the template to see a list of the required fields. Click on the returned cells to see tooltips</t>
  </si>
  <si>
    <t>IdentifierType</t>
  </si>
  <si>
    <t>Identifier</t>
  </si>
  <si>
    <t>Effective From</t>
  </si>
  <si>
    <t>Properties...</t>
  </si>
  <si>
    <t>Step 2: Add properties to instrument</t>
  </si>
  <si>
    <t>In this step we add the property definitions to the instrument and set values</t>
  </si>
  <si>
    <t>Instrument/FinbourneBondVillains/PlanType</t>
  </si>
  <si>
    <t>Instrument/FinbourneBondVillains/TakeOverWorldDate</t>
  </si>
  <si>
    <t>LusidInstrumentId</t>
  </si>
  <si>
    <t>Laser from satellite</t>
  </si>
  <si>
    <t>2028/12/01T00:00:00.00</t>
  </si>
  <si>
    <t>Step 3: View created instrument</t>
  </si>
  <si>
    <t>Here we load back our instrument, specifically asking to decorate our property definitions</t>
  </si>
  <si>
    <t>Instrument ID type</t>
  </si>
  <si>
    <t>Instrument ID</t>
  </si>
  <si>
    <t>Name</t>
  </si>
  <si>
    <t>Isin</t>
  </si>
  <si>
    <t>Active</t>
  </si>
  <si>
    <t>LUID_8VIVIFMY</t>
  </si>
  <si>
    <t>Spectre</t>
  </si>
  <si>
    <t>BBG007FAKECO</t>
  </si>
  <si>
    <t>GB007007007B</t>
  </si>
  <si>
    <t>Add a new instrument</t>
  </si>
  <si>
    <t xml:space="preserve"> This sheet allows you to create and add an instrument</t>
  </si>
  <si>
    <t>Step 1: Add an instrument</t>
  </si>
  <si>
    <t>In this step we are adding a new instrument</t>
  </si>
  <si>
    <t xml:space="preserve">Scope: </t>
  </si>
  <si>
    <t>Instrument Id Types</t>
  </si>
  <si>
    <t>Instrument Ids</t>
  </si>
  <si>
    <t>LookThroughPortfolioId</t>
  </si>
  <si>
    <t>Definition - InstrumentFormat</t>
  </si>
  <si>
    <t>Definition - Content</t>
  </si>
  <si>
    <t>Figi,Isin</t>
  </si>
  <si>
    <t>BBG007FAKECO, GB007007007B</t>
  </si>
  <si>
    <t>Step 2: View created instrument</t>
  </si>
  <si>
    <t>Here we can load our created instrument from LUSID</t>
  </si>
  <si>
    <t>Ticker</t>
  </si>
  <si>
    <t>Amend instruments</t>
  </si>
  <si>
    <t xml:space="preserve"> This sheet allows you to amend your instrument data</t>
  </si>
  <si>
    <t>Step 1: Amend an instrument</t>
  </si>
  <si>
    <t>In this case we are adding an instrument definition format. Don’t forget you can use the flInstrumentsAdd_Template to see a list of the required fields. Click on the returned cells to see tooltips</t>
  </si>
  <si>
    <t>Apple</t>
  </si>
  <si>
    <t>some-format</t>
  </si>
  <si>
    <t>Walt Disney</t>
  </si>
  <si>
    <t>Step 2: View amended instrument</t>
  </si>
  <si>
    <t>Here we can load back our created instrument from LUSID</t>
  </si>
  <si>
    <t>LUID_JENBWO5H</t>
  </si>
  <si>
    <t>LUID_58EHIPFX</t>
  </si>
  <si>
    <t>View instrument reference data</t>
  </si>
  <si>
    <t xml:space="preserve"> This sheet allows you to view instrument reference data</t>
  </si>
  <si>
    <t>Get a selection of instruments and their reference data</t>
  </si>
  <si>
    <t>As part of the instrument mastering, the name of the instrument has been added as</t>
  </si>
  <si>
    <t>an instrument property, as a Instrument/default/Ticker. This is recoverable when you ask for instruments</t>
  </si>
  <si>
    <t>We will add more instrument properties here as they are available</t>
  </si>
  <si>
    <t>LUID_6IOL49Q5</t>
  </si>
  <si>
    <t>JPMorgan Chase</t>
  </si>
  <si>
    <t>LUID_AHX7SPIA</t>
  </si>
  <si>
    <t>BP</t>
  </si>
  <si>
    <t>LUID_LNXBDXBB</t>
  </si>
  <si>
    <t>Anheuser-Busch InBev</t>
  </si>
  <si>
    <t>LUID_OQEOT1JY</t>
  </si>
  <si>
    <t>Toyota Motor</t>
  </si>
  <si>
    <t>LUID_L5UE01IN</t>
  </si>
  <si>
    <t>Volkswagen</t>
  </si>
  <si>
    <t>LUID_V9OX6CRE</t>
  </si>
  <si>
    <t>HSBC Holdings</t>
  </si>
  <si>
    <t>LUID_230PNNYD</t>
  </si>
  <si>
    <t>Microsoft</t>
  </si>
  <si>
    <t>LUID_JL12HZYH</t>
  </si>
  <si>
    <t>Softbank</t>
  </si>
  <si>
    <t>View instruments</t>
  </si>
  <si>
    <t xml:space="preserve"> This sheet allows you to view all mastered instruments</t>
  </si>
  <si>
    <t>Get all instruments from your LUSID domain</t>
  </si>
  <si>
    <t>This function returns all instruments created before a specified AsAt or EffectiveDate</t>
  </si>
  <si>
    <t>N.B AsAt is the system datetime when you last changed an instrument, EffectiveDate needs to have been specified at the instrument level to be searchable</t>
  </si>
  <si>
    <t>A limit to the size of the results set will be available soon</t>
  </si>
  <si>
    <t>Limit</t>
  </si>
  <si>
    <t>CCY_AED</t>
  </si>
  <si>
    <t>CCY_AFN</t>
  </si>
  <si>
    <t>CCY_ALL</t>
  </si>
  <si>
    <t>CCY_AMD</t>
  </si>
  <si>
    <t>CCY_ANG</t>
  </si>
  <si>
    <t>Instrument identifiers</t>
  </si>
  <si>
    <t xml:space="preserve"> This sheet allows you to view instrument identifiers</t>
  </si>
  <si>
    <t xml:space="preserve"> Get a list of instrument identifiers</t>
  </si>
  <si>
    <t>PropertyKey</t>
  </si>
  <si>
    <t>IsUniqueIdentifierType</t>
  </si>
  <si>
    <t>Sedol</t>
  </si>
  <si>
    <t>Instrument/default/Sedol</t>
  </si>
  <si>
    <t>EdiKey</t>
  </si>
  <si>
    <t>Instrument/default/EdiKey</t>
  </si>
  <si>
    <t>true</t>
  </si>
  <si>
    <t>ShareClassFigi</t>
  </si>
  <si>
    <t>Instrument/default/ShareClassFigi</t>
  </si>
  <si>
    <t>Instrument/default/Isin</t>
  </si>
  <si>
    <t>Instrument/default/Ticker</t>
  </si>
  <si>
    <t>Instrument/default/Figi</t>
  </si>
  <si>
    <t>RIC</t>
  </si>
  <si>
    <t>Instrument/default/RIC</t>
  </si>
  <si>
    <t>Instrument/default/LusidInstrumentId</t>
  </si>
  <si>
    <t>ClientInternal</t>
  </si>
  <si>
    <t>Instrument/default/ClientInternal</t>
  </si>
  <si>
    <t>Instrument/default/Currency</t>
  </si>
  <si>
    <t>QuotePermId</t>
  </si>
  <si>
    <t>Instrument/default/QuotePermId</t>
  </si>
  <si>
    <t>[More...]</t>
  </si>
  <si>
    <t>Datetimes in LUSID</t>
  </si>
  <si>
    <t xml:space="preserve"> This sheet allows you to format datetimes for use with LUSID</t>
  </si>
  <si>
    <t>LUSID accepts datetimes in any recognised Excel format</t>
  </si>
  <si>
    <t>LUSID also accepts UTC, UTS offsets and cutlabels</t>
  </si>
  <si>
    <t>Excel formats to show datetime</t>
  </si>
  <si>
    <t>Additional formats</t>
  </si>
  <si>
    <t>Enter the date to convert</t>
  </si>
  <si>
    <t>Standard UTC timestamp:</t>
  </si>
  <si>
    <t>"YYYY-MM-DDTHH:MM:SS.00Z"</t>
  </si>
  <si>
    <t>Where Z indicates Zulu time (UTC+0), and is equivalent to +00:00</t>
  </si>
  <si>
    <t>This date has no time component</t>
  </si>
  <si>
    <t>Convert date into a string</t>
  </si>
  <si>
    <t>Specify time component</t>
  </si>
  <si>
    <t>UTC offset (not recognised as an excel date)</t>
  </si>
  <si>
    <t>2019-04-10T13:30:45+04:00</t>
  </si>
  <si>
    <t>Add to your date and display the complete datetime</t>
  </si>
  <si>
    <t>Cutlabel</t>
  </si>
  <si>
    <t>Although the date can still appears without time</t>
  </si>
  <si>
    <t>Add an hour to your datetime</t>
  </si>
  <si>
    <t>Subtract a minute from your 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</si>
</sst>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00"/>
    <numFmt numFmtId="165" formatCode="ddd-dd-mmm-yy hh:mm:ss"/>
    <numFmt numFmtId="166" formatCode="h:mm:ss Am/Pm"/>
    <numFmt numFmtId="167" formatCode="dd/mm/yyyy hh:mm:ss.ff"/>
    <numFmt numFmtId="168" formatCode="ddd-dd-mmm-yy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22"/>
      <color rgb="FFffffff"/>
      <name val="Calibri"/>
      <family val="2"/>
    </font>
    <font>
      <sz val="11"/>
      <color rgb="FFffffff"/>
      <name val="Calibri"/>
      <family val="2"/>
    </font>
    <font>
      <u/>
      <sz val="11"/>
      <color rgb="FFff5100"/>
      <name val="Calibri"/>
      <family val="2"/>
    </font>
    <font>
      <b/>
      <u/>
      <sz val="16"/>
      <color rgb="FF000000"/>
      <name val="Calibri"/>
      <family val="2"/>
    </font>
    <font>
      <b/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b4b58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5100"/>
      </patternFill>
    </fill>
    <fill>
      <patternFill patternType="solid">
        <fgColor rgb="FFffe5d9"/>
      </patternFill>
    </fill>
    <fill>
      <patternFill patternType="solid">
        <fgColor rgb="FFff926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f5100"/>
      </left>
      <right style="medium">
        <color rgb="FFff5100"/>
      </right>
      <top style="medium">
        <color rgb="FFff5100"/>
      </top>
      <bottom style="medium">
        <color rgb="FFff51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9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left"/>
    </xf>
    <xf xfId="0" numFmtId="1" applyNumberFormat="1" borderId="2" applyBorder="1" fontId="2" applyFont="1" fillId="3" applyFill="1" applyAlignment="1">
      <alignment horizontal="left"/>
    </xf>
    <xf xfId="0" numFmtId="0" borderId="2" applyBorder="1" fontId="7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3" applyBorder="1" fontId="2" applyFont="1" fillId="4" applyFill="1" applyAlignment="1">
      <alignment horizontal="center"/>
    </xf>
    <xf xfId="0" numFmtId="0" borderId="4" applyBorder="1" fontId="8" applyFont="1" fillId="5" applyFill="1" applyAlignment="1">
      <alignment horizontal="center"/>
    </xf>
    <xf xfId="0" numFmtId="0" borderId="5" applyBorder="1" fontId="8" applyFont="1" fillId="5" applyFill="1" applyAlignment="1">
      <alignment horizontal="center"/>
    </xf>
    <xf xfId="0" numFmtId="4" applyNumberFormat="1" borderId="4" applyBorder="1" fontId="8" applyFont="1" fillId="5" applyFill="1" applyAlignment="1">
      <alignment horizontal="center"/>
    </xf>
    <xf xfId="0" numFmtId="0" borderId="2" applyBorder="1" fontId="8" applyFont="1" fillId="5" applyFill="1" applyAlignment="1">
      <alignment horizontal="center"/>
    </xf>
    <xf xfId="0" numFmtId="1" applyNumberFormat="1" borderId="2" applyBorder="1" fontId="8" applyFont="1" fillId="5" applyFill="1" applyAlignment="1">
      <alignment horizontal="center"/>
    </xf>
    <xf xfId="0" numFmtId="0" borderId="4" applyBorder="1" fontId="2" applyFont="1" fillId="6" applyFill="1" applyAlignment="1">
      <alignment horizontal="center"/>
    </xf>
    <xf xfId="0" numFmtId="0" borderId="4" applyBorder="1" fontId="2" applyFont="1" fillId="6" applyFill="1" applyAlignment="1">
      <alignment horizontal="left"/>
    </xf>
    <xf xfId="0" numFmtId="0" borderId="5" applyBorder="1" fontId="2" applyFont="1" fillId="6" applyFill="1" applyAlignment="1">
      <alignment horizontal="center"/>
    </xf>
    <xf xfId="0" numFmtId="4" applyNumberFormat="1" borderId="5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center"/>
    </xf>
    <xf xfId="0" numFmtId="15" applyNumberFormat="1" borderId="5" applyBorder="1" fontId="2" applyFont="1" fillId="6" applyFill="1" applyAlignment="1">
      <alignment horizontal="center"/>
    </xf>
    <xf xfId="0" numFmtId="1" applyNumberFormat="1" borderId="2" applyBorder="1" fontId="2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1" applyNumberFormat="1" borderId="2" applyBorder="1" fontId="2" applyFont="1" fillId="6" applyFill="1" applyAlignment="1">
      <alignment horizontal="center"/>
    </xf>
    <xf xfId="0" numFmtId="4" applyNumberFormat="1" borderId="2" applyBorder="1" fontId="2" applyFont="1" fillId="7" applyFill="1" applyAlignment="1">
      <alignment horizontal="left"/>
    </xf>
    <xf xfId="0" numFmtId="3" applyNumberFormat="1" borderId="5" applyBorder="1" fontId="2" applyFont="1" fillId="6" applyFill="1" applyAlignment="1">
      <alignment horizontal="center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5" applyNumberFormat="1" borderId="2" applyBorder="1" fontId="2" applyFont="1" fillId="6" applyFill="1" applyAlignment="1">
      <alignment horizontal="left"/>
    </xf>
    <xf xfId="0" numFmtId="0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center"/>
    </xf>
    <xf xfId="0" numFmtId="1" applyNumberFormat="1" borderId="4" applyBorder="1" fontId="8" applyFont="1" fillId="5" applyFill="1" applyAlignment="1">
      <alignment horizontal="center"/>
    </xf>
    <xf xfId="0" numFmtId="4" applyNumberFormat="1" borderId="2" applyBorder="1" fontId="2" applyFont="1" fillId="7" applyFill="1" applyAlignment="1">
      <alignment horizontal="center"/>
    </xf>
    <xf xfId="0" numFmtId="164" applyNumberFormat="1" borderId="5" applyBorder="1" fontId="2" applyFont="1" fillId="6" applyFill="1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3" applyNumberFormat="1" borderId="2" applyBorder="1" fontId="5" applyFont="1" fillId="2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0" borderId="4" applyBorder="1" fontId="8" applyFont="1" fillId="5" applyFill="1" applyAlignment="1">
      <alignment horizontal="center"/>
    </xf>
    <xf xfId="0" numFmtId="1" applyNumberFormat="1" borderId="5" applyBorder="1" fontId="8" applyFont="1" fillId="5" applyFill="1" applyAlignment="1">
      <alignment horizontal="center"/>
    </xf>
    <xf xfId="0" numFmtId="3" applyNumberFormat="1" borderId="2" applyBorder="1" fontId="2" applyFont="1" fillId="3" applyFill="1" applyAlignment="1">
      <alignment horizontal="left"/>
    </xf>
    <xf xfId="0" numFmtId="0" borderId="2" applyBorder="1" fontId="8" applyFont="1" fillId="5" applyFill="1" applyAlignment="1">
      <alignment horizontal="center"/>
    </xf>
    <xf xfId="0" numFmtId="1" applyNumberFormat="1" borderId="4" applyBorder="1" fontId="2" applyFont="1" fillId="6" applyFill="1" applyAlignment="1">
      <alignment horizontal="center"/>
    </xf>
    <xf xfId="0" numFmtId="0" borderId="5" applyBorder="1" fontId="2" applyFont="1" fillId="6" applyFill="1" applyAlignment="1">
      <alignment horizontal="center"/>
    </xf>
    <xf xfId="0" numFmtId="0" borderId="2" applyBorder="1" fontId="2" applyFont="1" fillId="7" applyFill="1" applyAlignment="1">
      <alignment horizontal="left"/>
    </xf>
    <xf xfId="0" numFmtId="0" borderId="2" applyBorder="1" fontId="2" applyFont="1" fillId="7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4" applyNumberFormat="1" borderId="2" applyBorder="1" fontId="2" applyFont="1" fillId="6" applyFill="1" applyAlignment="1">
      <alignment horizontal="center"/>
    </xf>
    <xf xfId="0" numFmtId="0" borderId="4" applyBorder="1" fontId="8" applyFont="1" fillId="5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left"/>
    </xf>
    <xf xfId="0" numFmtId="15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6" applyFill="1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4" applyBorder="1" fontId="8" applyFont="1" fillId="5" applyFill="1" applyAlignment="1">
      <alignment horizontal="center"/>
    </xf>
    <xf xfId="0" numFmtId="3" applyNumberFormat="1" borderId="5" applyBorder="1" fontId="8" applyFont="1" fillId="5" applyFill="1" applyAlignment="1">
      <alignment horizontal="center"/>
    </xf>
    <xf xfId="0" numFmtId="0" borderId="4" applyBorder="1" fontId="2" applyFont="1" fillId="6" applyFill="1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4" applyBorder="1" fontId="8" applyFont="1" fillId="5" applyFill="1" applyAlignment="1">
      <alignment horizontal="left"/>
    </xf>
    <xf xfId="0" numFmtId="0" borderId="5" applyBorder="1" fontId="8" applyFont="1" fillId="5" applyFill="1" applyAlignment="1">
      <alignment horizontal="left"/>
    </xf>
    <xf xfId="0" numFmtId="0" borderId="5" applyBorder="1" fontId="2" applyFont="1" fillId="6" applyFill="1" applyAlignment="1">
      <alignment horizontal="left"/>
    </xf>
    <xf xfId="0" numFmtId="1" applyNumberFormat="1" borderId="2" applyBorder="1" fontId="6" applyFont="1" fillId="2" applyFill="1" applyAlignment="1">
      <alignment horizontal="left"/>
    </xf>
    <xf xfId="0" numFmtId="1" applyNumberFormat="1" borderId="2" applyBorder="1" fontId="1" applyFont="1" fillId="3" applyFill="1" applyAlignment="1">
      <alignment horizontal="left"/>
    </xf>
    <xf xfId="0" numFmtId="1" applyNumberFormat="1" borderId="4" applyBorder="1" fontId="8" applyFont="1" fillId="5" applyFill="1" applyAlignment="1">
      <alignment horizontal="left"/>
    </xf>
    <xf xfId="0" numFmtId="4" applyNumberFormat="1" borderId="4" applyBorder="1" fontId="8" applyFont="1" fillId="5" applyFill="1" applyAlignment="1">
      <alignment horizontal="left"/>
    </xf>
    <xf xfId="0" numFmtId="15" applyNumberFormat="1" borderId="3" applyBorder="1" fontId="2" applyFont="1" fillId="4" applyFill="1" applyAlignment="1">
      <alignment horizontal="center"/>
    </xf>
    <xf xfId="0" numFmtId="4" applyNumberFormat="1" borderId="3" applyBorder="1" fontId="2" applyFont="1" fillId="4" applyFill="1" applyAlignment="1">
      <alignment horizontal="center"/>
    </xf>
    <xf xfId="0" numFmtId="3" applyNumberFormat="1" borderId="2" applyBorder="1" fontId="2" applyFont="1" fillId="3" applyFill="1" applyAlignment="1">
      <alignment horizontal="right"/>
    </xf>
    <xf xfId="0" numFmtId="1" applyNumberFormat="1" borderId="4" applyBorder="1" fontId="2" applyFont="1" fillId="6" applyFill="1" applyAlignment="1">
      <alignment horizontal="left"/>
    </xf>
    <xf xfId="0" numFmtId="4" applyNumberFormat="1" borderId="4" applyBorder="1" fontId="2" applyFont="1" fillId="6" applyFill="1" applyAlignment="1">
      <alignment horizontal="left"/>
    </xf>
    <xf xfId="0" numFmtId="1" applyNumberFormat="1" borderId="5" applyBorder="1" fontId="2" applyFont="1" fillId="6" applyFill="1" applyAlignment="1">
      <alignment horizontal="left"/>
    </xf>
    <xf xfId="0" numFmtId="4" applyNumberFormat="1" borderId="0" fontId="0" fillId="0" applyAlignment="1">
      <alignment horizontal="left"/>
    </xf>
    <xf xfId="0" numFmtId="15" applyNumberFormat="1" borderId="1" applyBorder="1" fontId="2" applyFont="1" fillId="0" applyAlignment="1">
      <alignment horizontal="left"/>
    </xf>
    <xf xfId="0" numFmtId="165" applyNumberFormat="1" borderId="3" applyBorder="1" fontId="2" applyFont="1" fillId="4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166" applyNumberFormat="1" borderId="3" applyBorder="1" fontId="2" applyFont="1" fillId="4" applyFill="1" applyAlignment="1">
      <alignment horizontal="center"/>
    </xf>
    <xf xfId="0" numFmtId="4" applyNumberFormat="1" borderId="2" applyBorder="1" fontId="2" applyFont="1" fillId="3" applyFill="1" applyAlignment="1">
      <alignment horizontal="right"/>
    </xf>
    <xf xfId="0" numFmtId="167" applyNumberFormat="1" borderId="3" applyBorder="1" fontId="2" applyFont="1" fillId="4" applyFill="1" applyAlignment="1">
      <alignment horizontal="center"/>
    </xf>
    <xf xfId="0" numFmtId="168" applyNumberFormat="1" borderId="3" applyBorder="1" fontId="2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1"/>
  <sheetViews>
    <sheetView workbookViewId="0"/>
  </sheetViews>
  <sheetFormatPr defaultRowHeight="15" x14ac:dyDescent="0.25"/>
  <cols>
    <col min="1" max="1" style="3" width="6.576428571428571" customWidth="1" bestFit="1"/>
    <col min="2" max="2" style="37" width="2.5764285714285715" customWidth="1" bestFit="1"/>
    <col min="3" max="3" style="37" width="1.005" customWidth="1" bestFit="1"/>
    <col min="4" max="4" style="37" width="3.2907142857142855" customWidth="1" bestFit="1"/>
    <col min="5" max="5" style="37" width="50.43357142857143" customWidth="1" bestFit="1"/>
    <col min="6" max="6" style="36" width="24.719285714285714" customWidth="1" bestFit="1"/>
    <col min="7" max="7" style="37" width="22.005" customWidth="1" bestFit="1"/>
    <col min="8" max="8" style="37" width="40.71928571428572" customWidth="1" bestFit="1"/>
    <col min="9" max="9" style="37" width="28.576428571428572" customWidth="1" bestFit="1"/>
    <col min="10" max="10" style="37" width="21.576428571428572" customWidth="1" bestFit="1"/>
    <col min="11" max="11" style="37" width="22.005" customWidth="1" bestFit="1"/>
    <col min="12" max="12" style="37" width="24.290714285714284" customWidth="1" bestFit="1"/>
    <col min="13" max="13" style="37" width="24.290714285714284" customWidth="1" bestFit="1"/>
    <col min="14" max="14" style="37" width="24.290714285714284" customWidth="1" bestFit="1"/>
    <col min="15" max="15" style="37" width="3.4335714285714283" customWidth="1" bestFit="1"/>
    <col min="16" max="16" style="3" width="23.576428571428572" customWidth="1" bestFit="1"/>
    <col min="17" max="17" style="3" width="29.719285714285714" customWidth="1" bestFit="1"/>
    <col min="18" max="18" style="3" width="24.719285714285714" customWidth="1" bestFit="1"/>
    <col min="19" max="19" style="3" width="11.719285714285713" customWidth="1" bestFit="1"/>
    <col min="20" max="20" style="3" width="9.862142857142858" customWidth="1" bestFit="1"/>
  </cols>
  <sheetData>
    <row x14ac:dyDescent="0.25" r="1" customHeight="1" ht="27.75">
      <c r="A1" s="1"/>
      <c r="B1" s="6"/>
      <c r="C1" s="6"/>
      <c r="D1" s="6"/>
      <c r="E1" s="6"/>
      <c r="F1" s="5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</row>
    <row x14ac:dyDescent="0.25" r="2" customHeight="1" ht="18.75">
      <c r="A2" s="1"/>
      <c r="B2" s="7"/>
      <c r="C2" s="7"/>
      <c r="D2" s="7"/>
      <c r="E2" s="7"/>
      <c r="F2" s="9"/>
      <c r="G2" s="7"/>
      <c r="H2" s="7"/>
      <c r="I2" s="7"/>
      <c r="J2" s="7"/>
      <c r="K2" s="7"/>
      <c r="L2" s="7"/>
      <c r="M2" s="7"/>
      <c r="N2" s="7"/>
      <c r="O2" s="7"/>
      <c r="P2" s="1"/>
      <c r="Q2" s="1"/>
      <c r="R2" s="1"/>
      <c r="S2" s="1"/>
      <c r="T2" s="1"/>
    </row>
    <row x14ac:dyDescent="0.25" r="3" customHeight="1" ht="27">
      <c r="A3" s="1"/>
      <c r="B3" s="7"/>
      <c r="C3" s="7"/>
      <c r="D3" s="10" t="s">
        <v>374</v>
      </c>
      <c r="E3" s="7"/>
      <c r="F3" s="9"/>
      <c r="G3" s="7"/>
      <c r="H3" s="7"/>
      <c r="I3" s="7"/>
      <c r="J3" s="7"/>
      <c r="K3" s="7"/>
      <c r="L3" s="7"/>
      <c r="M3" s="7"/>
      <c r="N3" s="7"/>
      <c r="O3" s="7"/>
      <c r="P3" s="1"/>
      <c r="Q3" s="1"/>
      <c r="R3" s="1"/>
      <c r="S3" s="1"/>
      <c r="T3" s="1"/>
    </row>
    <row x14ac:dyDescent="0.25" r="4" customHeight="1" ht="8.25">
      <c r="A4" s="1"/>
      <c r="B4" s="7"/>
      <c r="C4" s="7"/>
      <c r="D4" s="7"/>
      <c r="E4" s="7"/>
      <c r="F4" s="9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</row>
    <row x14ac:dyDescent="0.25" r="5" customHeight="1" ht="18.75">
      <c r="A5" s="1"/>
      <c r="B5" s="7"/>
      <c r="C5" s="7"/>
      <c r="D5" s="11" t="s">
        <v>375</v>
      </c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1"/>
      <c r="Q5" s="1"/>
      <c r="R5" s="1"/>
      <c r="S5" s="1"/>
      <c r="T5" s="1"/>
    </row>
    <row x14ac:dyDescent="0.25" r="6" customHeight="1" ht="18.75">
      <c r="A6" s="1"/>
      <c r="B6" s="7"/>
      <c r="C6" s="7"/>
      <c r="D6" s="11" t="s">
        <v>184</v>
      </c>
      <c r="E6" s="7"/>
      <c r="F6" s="9"/>
      <c r="G6" s="7"/>
      <c r="H6" s="7"/>
      <c r="I6" s="7"/>
      <c r="J6" s="7"/>
      <c r="K6" s="7"/>
      <c r="L6" s="7"/>
      <c r="M6" s="7"/>
      <c r="N6" s="7"/>
      <c r="O6" s="7"/>
      <c r="P6" s="1"/>
      <c r="Q6" s="1"/>
      <c r="R6" s="1"/>
      <c r="S6" s="1"/>
      <c r="T6" s="1"/>
    </row>
    <row x14ac:dyDescent="0.25" r="7" customHeight="1" ht="18.75">
      <c r="A7" s="1"/>
      <c r="B7" s="7"/>
      <c r="C7" s="7"/>
      <c r="D7" s="7"/>
      <c r="E7" s="12" t="s">
        <v>185</v>
      </c>
      <c r="F7" s="9"/>
      <c r="G7" s="7"/>
      <c r="H7" s="7"/>
      <c r="I7" s="7"/>
      <c r="J7" s="7"/>
      <c r="K7" s="7"/>
      <c r="L7" s="7"/>
      <c r="M7" s="7"/>
      <c r="N7" s="7"/>
      <c r="O7" s="7"/>
      <c r="P7" s="1"/>
      <c r="Q7" s="1"/>
      <c r="R7" s="1"/>
      <c r="S7" s="1"/>
      <c r="T7" s="1"/>
    </row>
    <row x14ac:dyDescent="0.25" r="8" customHeight="1" ht="18.75">
      <c r="A8" s="1"/>
      <c r="B8" s="7"/>
      <c r="C8" s="7"/>
      <c r="D8" s="7"/>
      <c r="E8" s="12" t="s">
        <v>186</v>
      </c>
      <c r="F8" s="9"/>
      <c r="G8" s="7"/>
      <c r="H8" s="7"/>
      <c r="I8" s="7"/>
      <c r="J8" s="7"/>
      <c r="K8" s="7"/>
      <c r="L8" s="7"/>
      <c r="M8" s="7"/>
      <c r="N8" s="7"/>
      <c r="O8" s="7"/>
      <c r="P8" s="1"/>
      <c r="Q8" s="1"/>
      <c r="R8" s="1"/>
      <c r="S8" s="1"/>
      <c r="T8" s="1"/>
    </row>
    <row x14ac:dyDescent="0.25" r="9" customHeight="1" ht="18.75">
      <c r="A9" s="1"/>
      <c r="B9" s="7"/>
      <c r="C9" s="7"/>
      <c r="D9" s="7"/>
      <c r="E9" s="12" t="s">
        <v>187</v>
      </c>
      <c r="F9" s="9"/>
      <c r="G9" s="7"/>
      <c r="H9" s="7"/>
      <c r="I9" s="7"/>
      <c r="J9" s="7"/>
      <c r="K9" s="7"/>
      <c r="L9" s="7"/>
      <c r="M9" s="7"/>
      <c r="N9" s="7"/>
      <c r="O9" s="7"/>
      <c r="P9" s="1"/>
      <c r="Q9" s="1"/>
      <c r="R9" s="1"/>
      <c r="S9" s="1"/>
      <c r="T9" s="1"/>
    </row>
    <row x14ac:dyDescent="0.25" r="10" customHeight="1" ht="18.75">
      <c r="A10" s="1"/>
      <c r="B10" s="7"/>
      <c r="C10" s="7"/>
      <c r="D10" s="7"/>
      <c r="E10" s="7"/>
      <c r="F10" s="9"/>
      <c r="G10" s="7"/>
      <c r="H10" s="7"/>
      <c r="I10" s="7"/>
      <c r="J10" s="7"/>
      <c r="K10" s="7"/>
      <c r="L10" s="7"/>
      <c r="M10" s="7"/>
      <c r="N10" s="7"/>
      <c r="O10" s="7"/>
      <c r="P10" s="1"/>
      <c r="Q10" s="1"/>
      <c r="R10" s="1"/>
      <c r="S10" s="1"/>
      <c r="T10" s="1"/>
    </row>
    <row x14ac:dyDescent="0.25" r="11" customHeight="1" ht="18.75">
      <c r="A11" s="1"/>
      <c r="B11" s="6"/>
      <c r="C11" s="6"/>
      <c r="D11" s="6"/>
      <c r="E11" s="6"/>
      <c r="F11" s="5"/>
      <c r="G11" s="6"/>
      <c r="H11" s="6"/>
      <c r="I11" s="6"/>
      <c r="J11" s="6"/>
      <c r="K11" s="6"/>
      <c r="L11" s="6"/>
      <c r="M11" s="6"/>
      <c r="N11" s="6"/>
      <c r="O11" s="6"/>
      <c r="P11" s="1"/>
      <c r="Q11" s="1"/>
      <c r="R11" s="1"/>
      <c r="S11" s="1"/>
      <c r="T11" s="1"/>
    </row>
    <row x14ac:dyDescent="0.25" r="12" customHeight="1" ht="18.75">
      <c r="A12" s="1"/>
      <c r="B12" s="6"/>
      <c r="C12" s="6"/>
      <c r="D12" s="6"/>
      <c r="E12" s="6"/>
      <c r="F12" s="5"/>
      <c r="G12" s="6"/>
      <c r="H12" s="6"/>
      <c r="I12" s="6"/>
      <c r="J12" s="6"/>
      <c r="K12" s="6"/>
      <c r="L12" s="6"/>
      <c r="M12" s="6"/>
      <c r="N12" s="6"/>
      <c r="O12" s="6"/>
      <c r="P12" s="1"/>
      <c r="Q12" s="1"/>
      <c r="R12" s="1"/>
      <c r="S12" s="1"/>
      <c r="T12" s="1"/>
    </row>
    <row x14ac:dyDescent="0.25" r="13" customHeight="1" ht="18.75">
      <c r="A13" s="1"/>
      <c r="B13" s="13"/>
      <c r="C13" s="13"/>
      <c r="D13" s="13"/>
      <c r="E13" s="17" t="s">
        <v>376</v>
      </c>
      <c r="F13" s="77"/>
      <c r="G13" s="17"/>
      <c r="H13" s="17" t="s">
        <v>377</v>
      </c>
      <c r="I13" s="13"/>
      <c r="J13" s="13"/>
      <c r="K13" s="13"/>
      <c r="L13" s="13"/>
      <c r="M13" s="13"/>
      <c r="N13" s="13"/>
      <c r="O13" s="13"/>
      <c r="P13" s="1"/>
      <c r="Q13" s="1"/>
      <c r="R13" s="1"/>
      <c r="S13" s="1"/>
      <c r="T13" s="1"/>
    </row>
    <row x14ac:dyDescent="0.25" r="14" customHeight="1" ht="18.75">
      <c r="A14" s="1"/>
      <c r="B14" s="13"/>
      <c r="C14" s="13"/>
      <c r="D14" s="13"/>
      <c r="E14" s="17"/>
      <c r="F14" s="77"/>
      <c r="G14" s="17"/>
      <c r="H14" s="17"/>
      <c r="I14" s="13"/>
      <c r="J14" s="13"/>
      <c r="K14" s="13"/>
      <c r="L14" s="13"/>
      <c r="M14" s="13"/>
      <c r="N14" s="13"/>
      <c r="O14" s="13"/>
      <c r="P14" s="1"/>
      <c r="Q14" s="1"/>
      <c r="R14" s="1"/>
      <c r="S14" s="1"/>
      <c r="T14" s="1"/>
    </row>
    <row x14ac:dyDescent="0.25" r="15" customHeight="1" ht="18.75">
      <c r="A15" s="1"/>
      <c r="B15" s="13"/>
      <c r="C15" s="13"/>
      <c r="D15" s="13"/>
      <c r="E15" s="17" t="s">
        <v>378</v>
      </c>
      <c r="F15" s="77"/>
      <c r="G15" s="17"/>
      <c r="H15" s="17" t="s">
        <v>379</v>
      </c>
      <c r="I15" s="13"/>
      <c r="J15" s="13"/>
      <c r="K15" s="13"/>
      <c r="L15" s="13"/>
      <c r="M15" s="13"/>
      <c r="N15" s="13"/>
      <c r="O15" s="13"/>
      <c r="P15" s="1"/>
      <c r="Q15" s="1"/>
      <c r="R15" s="1"/>
      <c r="S15" s="1"/>
      <c r="T15" s="87"/>
    </row>
    <row x14ac:dyDescent="0.25" r="16" customHeight="1" ht="18.75">
      <c r="A16" s="1"/>
      <c r="B16" s="13"/>
      <c r="C16" s="13"/>
      <c r="D16" s="13"/>
      <c r="E16" s="17"/>
      <c r="F16" s="77"/>
      <c r="G16" s="17"/>
      <c r="H16" s="17"/>
      <c r="I16" s="13"/>
      <c r="J16" s="13"/>
      <c r="K16" s="13"/>
      <c r="L16" s="13"/>
      <c r="M16" s="13"/>
      <c r="N16" s="13"/>
      <c r="O16" s="13"/>
      <c r="P16" s="1"/>
      <c r="Q16" s="1"/>
      <c r="R16" s="1"/>
      <c r="S16" s="1"/>
      <c r="T16" s="87"/>
    </row>
    <row x14ac:dyDescent="0.25" r="17" customHeight="1" ht="12.75">
      <c r="A17" s="1"/>
      <c r="B17" s="13"/>
      <c r="C17" s="13"/>
      <c r="D17" s="13"/>
      <c r="E17" s="13" t="s">
        <v>380</v>
      </c>
      <c r="F17" s="80">
        <v>43565</v>
      </c>
      <c r="G17" s="13"/>
      <c r="H17" s="13" t="s">
        <v>381</v>
      </c>
      <c r="I17" s="18" t="s">
        <v>382</v>
      </c>
      <c r="J17" s="13" t="s">
        <v>383</v>
      </c>
      <c r="K17" s="13"/>
      <c r="L17" s="13"/>
      <c r="M17" s="13"/>
      <c r="N17" s="13"/>
      <c r="O17" s="13"/>
      <c r="P17" s="1"/>
      <c r="Q17" s="1"/>
      <c r="R17" s="1"/>
      <c r="S17" s="1"/>
      <c r="T17" s="87"/>
    </row>
    <row x14ac:dyDescent="0.25" r="18" customHeight="1" ht="18.75">
      <c r="A18" s="1"/>
      <c r="B18" s="13"/>
      <c r="C18" s="13"/>
      <c r="D18" s="13"/>
      <c r="E18" s="13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"/>
      <c r="Q18" s="1"/>
      <c r="R18" s="1"/>
      <c r="S18" s="1"/>
      <c r="T18" s="87"/>
    </row>
    <row x14ac:dyDescent="0.25" r="19" customHeight="1" ht="18.75">
      <c r="A19" s="1"/>
      <c r="B19" s="13"/>
      <c r="C19" s="13"/>
      <c r="D19" s="13"/>
      <c r="E19" s="13" t="s">
        <v>384</v>
      </c>
      <c r="F19" s="88">
        <f>F17</f>
        <v>25569.229166666668</v>
      </c>
      <c r="G19" s="13"/>
      <c r="H19" s="13" t="s">
        <v>385</v>
      </c>
      <c r="I19" s="89">
        <f>TEXT(F23,"yyyy-mm-dd")&amp;"T"&amp;TEXT(F23," hh:mm:ss.00Z")</f>
      </c>
      <c r="J19" s="13"/>
      <c r="K19" s="13"/>
      <c r="L19" s="13"/>
      <c r="M19" s="13"/>
      <c r="N19" s="13"/>
      <c r="O19" s="13"/>
      <c r="P19" s="1"/>
      <c r="Q19" s="1"/>
      <c r="R19" s="1"/>
      <c r="S19" s="1"/>
      <c r="T19" s="87"/>
    </row>
    <row x14ac:dyDescent="0.25" r="20" customHeight="1" ht="18.75">
      <c r="A20" s="1"/>
      <c r="B20" s="13"/>
      <c r="C20" s="13"/>
      <c r="D20" s="13"/>
      <c r="E20" s="13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"/>
      <c r="Q20" s="1"/>
      <c r="R20" s="1"/>
      <c r="S20" s="1"/>
      <c r="T20" s="87"/>
    </row>
    <row x14ac:dyDescent="0.25" r="21" customHeight="1" ht="14.25">
      <c r="A21" s="1"/>
      <c r="B21" s="13"/>
      <c r="C21" s="13"/>
      <c r="D21" s="13"/>
      <c r="E21" s="13" t="s">
        <v>386</v>
      </c>
      <c r="F21" s="90">
        <v>3.562685185185185</v>
      </c>
      <c r="G21" s="13"/>
      <c r="H21" s="13" t="s">
        <v>387</v>
      </c>
      <c r="I21" s="18" t="s">
        <v>388</v>
      </c>
      <c r="J21" s="91"/>
      <c r="K21" s="13"/>
      <c r="L21" s="13"/>
      <c r="M21" s="13"/>
      <c r="N21" s="13"/>
      <c r="O21" s="13"/>
      <c r="P21" s="1"/>
      <c r="Q21" s="1"/>
      <c r="R21" s="1"/>
      <c r="S21" s="1"/>
      <c r="T21" s="87"/>
    </row>
    <row x14ac:dyDescent="0.25" r="22" customHeight="1" ht="14.25">
      <c r="A22" s="1"/>
      <c r="B22" s="13"/>
      <c r="C22" s="13"/>
      <c r="D22" s="13"/>
      <c r="E22" s="13"/>
      <c r="F22" s="15"/>
      <c r="G22" s="13"/>
      <c r="H22" s="13"/>
      <c r="I22" s="13"/>
      <c r="J22" s="13"/>
      <c r="K22" s="13"/>
      <c r="L22" s="13"/>
      <c r="M22" s="13"/>
      <c r="N22" s="13"/>
      <c r="O22" s="13"/>
      <c r="P22" s="1"/>
      <c r="Q22" s="1"/>
      <c r="R22" s="1"/>
      <c r="S22" s="1"/>
      <c r="T22" s="87"/>
    </row>
    <row x14ac:dyDescent="0.25" r="23" customHeight="1" ht="14.25">
      <c r="A23" s="1"/>
      <c r="B23" s="13"/>
      <c r="C23" s="13"/>
      <c r="D23" s="13"/>
      <c r="E23" s="13" t="s">
        <v>389</v>
      </c>
      <c r="F23" s="92">
        <f>F17 + F21</f>
        <v>25569.229166666668</v>
      </c>
      <c r="G23" s="13"/>
      <c r="H23" s="13" t="s">
        <v>390</v>
      </c>
      <c r="I23" s="89">
        <f>TEXT(F23,"yyyy-mm-dd")&amp;"NSingaporeClose"</f>
      </c>
      <c r="J23" s="13"/>
      <c r="K23" s="13"/>
      <c r="L23" s="13"/>
      <c r="M23" s="13"/>
      <c r="N23" s="13"/>
      <c r="O23" s="13"/>
      <c r="P23" s="1"/>
      <c r="Q23" s="1"/>
      <c r="R23" s="1"/>
      <c r="S23" s="1"/>
      <c r="T23" s="1"/>
    </row>
    <row x14ac:dyDescent="0.25" r="24" customHeight="1" ht="14.25">
      <c r="A24" s="1"/>
      <c r="B24" s="13"/>
      <c r="C24" s="13"/>
      <c r="D24" s="13"/>
      <c r="E24" s="13"/>
      <c r="F24" s="15"/>
      <c r="G24" s="13"/>
      <c r="H24" s="13"/>
      <c r="I24" s="13"/>
      <c r="J24" s="13"/>
      <c r="K24" s="13"/>
      <c r="L24" s="13"/>
      <c r="M24" s="13"/>
      <c r="N24" s="13"/>
      <c r="O24" s="13"/>
      <c r="P24" s="1"/>
      <c r="Q24" s="1"/>
      <c r="R24" s="1"/>
      <c r="S24" s="1"/>
      <c r="T24" s="1"/>
    </row>
    <row x14ac:dyDescent="0.25" r="25" customHeight="1" ht="14.25">
      <c r="A25" s="1"/>
      <c r="B25" s="13"/>
      <c r="C25" s="13"/>
      <c r="D25" s="13"/>
      <c r="E25" s="13" t="s">
        <v>391</v>
      </c>
      <c r="F25" s="93">
        <f>F23</f>
        <v>25569.229166666668</v>
      </c>
      <c r="G25" s="13"/>
      <c r="H25" s="13"/>
      <c r="I25" s="13"/>
      <c r="J25" s="13"/>
      <c r="K25" s="13"/>
      <c r="L25" s="13"/>
      <c r="M25" s="13"/>
      <c r="N25" s="13"/>
      <c r="O25" s="13"/>
      <c r="P25" s="1"/>
      <c r="Q25" s="1"/>
      <c r="R25" s="1"/>
      <c r="S25" s="1"/>
      <c r="T25" s="1"/>
    </row>
    <row x14ac:dyDescent="0.25" r="26" customHeight="1" ht="18.75">
      <c r="A26" s="1"/>
      <c r="B26" s="13"/>
      <c r="C26" s="13"/>
      <c r="D26" s="13"/>
      <c r="E26" s="13"/>
      <c r="F26" s="15"/>
      <c r="G26" s="13"/>
      <c r="H26" s="13"/>
      <c r="I26" s="13"/>
      <c r="J26" s="13"/>
      <c r="K26" s="13"/>
      <c r="L26" s="13"/>
      <c r="M26" s="13"/>
      <c r="N26" s="13"/>
      <c r="O26" s="13"/>
      <c r="P26" s="1"/>
      <c r="Q26" s="1"/>
      <c r="R26" s="1"/>
      <c r="S26" s="1"/>
      <c r="T26" s="1"/>
    </row>
    <row x14ac:dyDescent="0.25" r="27" customHeight="1" ht="12.75">
      <c r="A27" s="1"/>
      <c r="B27" s="13"/>
      <c r="C27" s="13"/>
      <c r="D27" s="13"/>
      <c r="E27" s="13" t="s">
        <v>392</v>
      </c>
      <c r="F27" s="92">
        <f>F23+1/24</f>
        <v>25569.229166666668</v>
      </c>
      <c r="G27" s="13"/>
      <c r="H27" s="13"/>
      <c r="I27" s="13"/>
      <c r="J27" s="13"/>
      <c r="K27" s="13"/>
      <c r="L27" s="13"/>
      <c r="M27" s="13"/>
      <c r="N27" s="13"/>
      <c r="O27" s="13"/>
      <c r="P27" s="1"/>
      <c r="Q27" s="1"/>
      <c r="R27" s="1"/>
      <c r="S27" s="1"/>
      <c r="T27" s="1"/>
    </row>
    <row x14ac:dyDescent="0.25" r="28" customHeight="1" ht="18.75">
      <c r="A28" s="1"/>
      <c r="B28" s="13"/>
      <c r="C28" s="13"/>
      <c r="D28" s="13"/>
      <c r="E28" s="13"/>
      <c r="F28" s="15"/>
      <c r="G28" s="13"/>
      <c r="H28" s="13"/>
      <c r="I28" s="13"/>
      <c r="J28" s="13"/>
      <c r="K28" s="13"/>
      <c r="L28" s="13"/>
      <c r="M28" s="13"/>
      <c r="N28" s="13"/>
      <c r="O28" s="13"/>
      <c r="P28" s="1"/>
      <c r="Q28" s="1"/>
      <c r="R28" s="1"/>
      <c r="S28" s="1"/>
      <c r="T28" s="1"/>
    </row>
    <row x14ac:dyDescent="0.25" r="29" customHeight="1" ht="18.75">
      <c r="A29" s="1"/>
      <c r="B29" s="13"/>
      <c r="C29" s="13"/>
      <c r="D29" s="13"/>
      <c r="E29" s="13" t="s">
        <v>393</v>
      </c>
      <c r="F29" s="92">
        <f>F27-1/1440</f>
        <v>25569.229166666668</v>
      </c>
      <c r="G29" s="13"/>
      <c r="H29" s="13"/>
      <c r="I29" s="13"/>
      <c r="J29" s="13"/>
      <c r="K29" s="13"/>
      <c r="L29" s="13"/>
      <c r="M29" s="13"/>
      <c r="N29" s="13"/>
      <c r="O29" s="13"/>
      <c r="P29" s="1"/>
      <c r="Q29" s="1"/>
      <c r="R29" s="1"/>
      <c r="S29" s="1"/>
      <c r="T29" s="1"/>
    </row>
    <row x14ac:dyDescent="0.25" r="30" customHeight="1" ht="18.75">
      <c r="A30" s="1"/>
      <c r="B30" s="13"/>
      <c r="C30" s="13"/>
      <c r="D30" s="13"/>
      <c r="E30" s="13"/>
      <c r="F30" s="15"/>
      <c r="G30" s="13"/>
      <c r="H30" s="13"/>
      <c r="I30" s="13"/>
      <c r="J30" s="13"/>
      <c r="K30" s="13"/>
      <c r="L30" s="13"/>
      <c r="M30" s="13"/>
      <c r="N30" s="13"/>
      <c r="O30" s="13"/>
      <c r="P30" s="1"/>
      <c r="Q30" s="1"/>
      <c r="R30" s="1"/>
      <c r="S30" s="1"/>
      <c r="T30" s="1"/>
    </row>
    <row x14ac:dyDescent="0.25" r="31" customHeight="1" ht="18.75">
      <c r="A31" s="1"/>
      <c r="B31" s="13"/>
      <c r="C31" s="13"/>
      <c r="D31" s="13"/>
      <c r="E31" s="13"/>
      <c r="F31" s="15"/>
      <c r="G31" s="13"/>
      <c r="H31" s="13"/>
      <c r="I31" s="13"/>
      <c r="J31" s="13"/>
      <c r="K31" s="13"/>
      <c r="L31" s="13"/>
      <c r="M31" s="13"/>
      <c r="N31" s="13"/>
      <c r="O31" s="13"/>
      <c r="P31" s="1"/>
      <c r="Q31" s="1"/>
      <c r="R31" s="1"/>
      <c r="S31" s="1"/>
      <c r="T3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55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2.433571428571426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5" width="18.290714285714284" customWidth="1" bestFit="1"/>
    <col min="12" max="12" style="3" width="13.576428571428572" customWidth="1" bestFit="1"/>
    <col min="13" max="13" style="36" width="22.005" customWidth="1" bestFit="1"/>
    <col min="14" max="14" style="3" width="15.43357142857143" customWidth="1" bestFit="1"/>
    <col min="15" max="15" style="3" width="6.005" customWidth="1" bestFit="1"/>
    <col min="16" max="16" style="3" width="17.433571428571426" customWidth="1" bestFit="1"/>
    <col min="17" max="17" style="3" width="17.433571428571426" customWidth="1" bestFit="1"/>
    <col min="18" max="18" style="3" width="19.433571428571426" customWidth="1" bestFit="1"/>
    <col min="19" max="19" style="3" width="19.433571428571426" customWidth="1" bestFit="1"/>
    <col min="20" max="20" style="3" width="15.43357142857143" customWidth="1" bestFit="1"/>
    <col min="21" max="21" style="3" width="13.43357142857143" customWidth="1" bestFit="1"/>
    <col min="22" max="22" style="3" width="9.290714285714287" customWidth="1" bestFit="1"/>
    <col min="23" max="23" style="3" width="9.290714285714287" customWidth="1" bestFit="1"/>
    <col min="24" max="24" style="3" width="9.290714285714287" customWidth="1" bestFit="1"/>
    <col min="25" max="25" style="3" width="9.290714285714287" customWidth="1" bestFit="1"/>
    <col min="26" max="26" style="3" width="9.576428571428572" customWidth="1" bestFit="1"/>
    <col min="27" max="27" style="3" width="13.576428571428572" customWidth="1" bestFit="1"/>
    <col min="28" max="28" style="3" width="13.576428571428572" customWidth="1" bestFit="1"/>
    <col min="29" max="29" style="3" width="13.576428571428572" customWidth="1" bestFit="1"/>
    <col min="30" max="30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1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9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x14ac:dyDescent="0.25" r="3" customHeight="1" ht="27">
      <c r="A3" s="1"/>
      <c r="B3" s="7"/>
      <c r="C3" s="7"/>
      <c r="D3" s="10" t="s">
        <v>216</v>
      </c>
      <c r="E3" s="7"/>
      <c r="F3" s="7"/>
      <c r="G3" s="7"/>
      <c r="H3" s="7"/>
      <c r="I3" s="7"/>
      <c r="J3" s="7"/>
      <c r="K3" s="8"/>
      <c r="L3" s="7"/>
      <c r="M3" s="9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7"/>
      <c r="K4" s="8"/>
      <c r="L4" s="7"/>
      <c r="M4" s="9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x14ac:dyDescent="0.25" r="5" customHeight="1" ht="18.75">
      <c r="A5" s="1"/>
      <c r="B5" s="7"/>
      <c r="C5" s="7"/>
      <c r="D5" s="11" t="s">
        <v>217</v>
      </c>
      <c r="E5" s="7"/>
      <c r="F5" s="7"/>
      <c r="G5" s="7"/>
      <c r="H5" s="7"/>
      <c r="I5" s="7"/>
      <c r="J5" s="7"/>
      <c r="K5" s="8"/>
      <c r="L5" s="7"/>
      <c r="M5" s="9"/>
      <c r="N5" s="7"/>
      <c r="O5" s="7"/>
      <c r="P5" s="7"/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8"/>
      <c r="L6" s="7"/>
      <c r="M6" s="9"/>
      <c r="N6" s="7"/>
      <c r="O6" s="7"/>
      <c r="P6" s="7"/>
      <c r="Q6" s="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8"/>
      <c r="L7" s="7"/>
      <c r="M7" s="9"/>
      <c r="N7" s="7"/>
      <c r="O7" s="7"/>
      <c r="P7" s="7"/>
      <c r="Q7" s="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8"/>
      <c r="L8" s="7"/>
      <c r="M8" s="9"/>
      <c r="N8" s="7"/>
      <c r="O8" s="7"/>
      <c r="P8" s="7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8"/>
      <c r="L9" s="7"/>
      <c r="M9" s="9"/>
      <c r="N9" s="7"/>
      <c r="O9" s="7"/>
      <c r="P9" s="7"/>
      <c r="Q9" s="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  <c r="M10" s="9"/>
      <c r="N10" s="7"/>
      <c r="O10" s="7"/>
      <c r="P10" s="7"/>
      <c r="Q10" s="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  <c r="L11" s="1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3"/>
      <c r="M12" s="15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x14ac:dyDescent="0.25" r="13" customHeight="1" ht="18.75">
      <c r="A13" s="1"/>
      <c r="B13" s="13"/>
      <c r="C13" s="16" t="s">
        <v>188</v>
      </c>
      <c r="D13" s="16"/>
      <c r="E13" s="13"/>
      <c r="F13" s="13"/>
      <c r="G13" s="13"/>
      <c r="H13" s="13"/>
      <c r="I13" s="13"/>
      <c r="J13" s="13"/>
      <c r="K13" s="14"/>
      <c r="L13" s="13"/>
      <c r="M13" s="15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x14ac:dyDescent="0.25" r="14" customHeight="1" ht="14.25">
      <c r="A14" s="1"/>
      <c r="B14" s="13"/>
      <c r="C14" s="13"/>
      <c r="D14" s="13"/>
      <c r="E14" s="17"/>
      <c r="F14" s="13"/>
      <c r="G14" s="13"/>
      <c r="H14" s="13"/>
      <c r="I14" s="13"/>
      <c r="J14" s="13"/>
      <c r="K14" s="14"/>
      <c r="L14" s="13"/>
      <c r="M14" s="15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x14ac:dyDescent="0.25" r="15" customHeight="1" ht="18.75">
      <c r="A15" s="1"/>
      <c r="B15" s="13"/>
      <c r="C15" s="13"/>
      <c r="D15" s="13"/>
      <c r="E15" s="17" t="s">
        <v>189</v>
      </c>
      <c r="F15" s="18" t="s">
        <v>190</v>
      </c>
      <c r="G15" s="13" t="s">
        <v>191</v>
      </c>
      <c r="H15" s="13"/>
      <c r="I15" s="13"/>
      <c r="J15" s="13"/>
      <c r="K15" s="14"/>
      <c r="L15" s="13"/>
      <c r="M15" s="15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x14ac:dyDescent="0.25" r="16" customHeight="1" ht="18.7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13"/>
      <c r="M16" s="15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  <c r="L17" s="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x14ac:dyDescent="0.25" r="18" customHeight="1" ht="18.75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13"/>
      <c r="M18" s="15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x14ac:dyDescent="0.25" r="19" customHeight="1" ht="18.75">
      <c r="A19" s="1"/>
      <c r="B19" s="13"/>
      <c r="C19" s="16" t="s">
        <v>218</v>
      </c>
      <c r="D19" s="13"/>
      <c r="E19" s="13"/>
      <c r="F19" s="13"/>
      <c r="G19" s="13"/>
      <c r="H19" s="13"/>
      <c r="I19" s="13"/>
      <c r="J19" s="13"/>
      <c r="K19" s="14"/>
      <c r="L19" s="13"/>
      <c r="M19" s="15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x14ac:dyDescent="0.25" r="20" customHeight="1" ht="18.75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4"/>
      <c r="L20" s="13"/>
      <c r="M20" s="15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x14ac:dyDescent="0.25" r="21" customHeight="1" ht="18.75">
      <c r="A21" s="1"/>
      <c r="B21" s="13"/>
      <c r="C21" s="13"/>
      <c r="D21" s="13"/>
      <c r="E21" s="17" t="s">
        <v>194</v>
      </c>
      <c r="F21" s="13"/>
      <c r="G21" s="13" t="s">
        <v>195</v>
      </c>
      <c r="H21" s="13" t="s">
        <v>196</v>
      </c>
      <c r="I21" s="13" t="s">
        <v>197</v>
      </c>
      <c r="J21" s="13"/>
      <c r="K21" s="14"/>
      <c r="L21" s="13"/>
      <c r="M21" s="15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x14ac:dyDescent="0.25" r="22" customHeight="1" ht="18.75">
      <c r="A22" s="1"/>
      <c r="B22" s="13"/>
      <c r="C22" s="13"/>
      <c r="D22" s="13"/>
      <c r="E22" s="19" t="s">
        <v>198</v>
      </c>
      <c r="F22" s="19" t="s">
        <v>199</v>
      </c>
      <c r="G22" s="19" t="s">
        <v>200</v>
      </c>
      <c r="H22" s="20" t="s">
        <v>201</v>
      </c>
      <c r="I22" s="19" t="s">
        <v>202</v>
      </c>
      <c r="J22" s="19" t="s">
        <v>203</v>
      </c>
      <c r="K22" s="21" t="s">
        <v>204</v>
      </c>
      <c r="L22" s="22" t="s">
        <v>205</v>
      </c>
      <c r="M22" s="23" t="s">
        <v>206</v>
      </c>
      <c r="N22" s="22" t="s">
        <v>207</v>
      </c>
      <c r="O22" s="22" t="s">
        <v>208</v>
      </c>
      <c r="P22" s="22" t="s">
        <v>209</v>
      </c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x14ac:dyDescent="0.25" r="23" customHeight="1" ht="18.75">
      <c r="A23" s="1"/>
      <c r="B23" s="13"/>
      <c r="C23" s="13"/>
      <c r="D23" s="17"/>
      <c r="E23" s="24" t="s">
        <v>219</v>
      </c>
      <c r="F23" s="25" t="s">
        <v>220</v>
      </c>
      <c r="G23" s="24" t="s">
        <v>221</v>
      </c>
      <c r="H23" s="24" t="s">
        <v>222</v>
      </c>
      <c r="I23" s="26" t="s">
        <v>214</v>
      </c>
      <c r="J23" s="26" t="s">
        <v>215</v>
      </c>
      <c r="K23" s="27">
        <v>100</v>
      </c>
      <c r="L23" s="28" t="s">
        <v>8</v>
      </c>
      <c r="M23" s="29">
        <v>43570</v>
      </c>
      <c r="N23" s="38"/>
      <c r="O23" s="30"/>
      <c r="P23" s="31">
        <f>_xll.flQuotesAdd(F15,E22:O23)</f>
      </c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x14ac:dyDescent="0.25" r="24" customHeight="1" ht="18.75">
      <c r="A24" s="1"/>
      <c r="B24" s="13"/>
      <c r="C24" s="13"/>
      <c r="D24" s="17"/>
      <c r="E24" s="26"/>
      <c r="F24" s="25"/>
      <c r="G24" s="24"/>
      <c r="H24" s="34"/>
      <c r="I24" s="34"/>
      <c r="J24" s="34"/>
      <c r="K24" s="27"/>
      <c r="L24" s="32"/>
      <c r="M24" s="32"/>
      <c r="N24" s="32"/>
      <c r="O24" s="32"/>
      <c r="P24" s="3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x14ac:dyDescent="0.25" r="25" customHeight="1" ht="18.75">
      <c r="A25" s="1"/>
      <c r="B25" s="13"/>
      <c r="C25" s="13"/>
      <c r="D25" s="17"/>
      <c r="E25" s="26"/>
      <c r="F25" s="25"/>
      <c r="G25" s="24"/>
      <c r="H25" s="34"/>
      <c r="I25" s="34"/>
      <c r="J25" s="34"/>
      <c r="K25" s="27"/>
      <c r="L25" s="32"/>
      <c r="M25" s="32"/>
      <c r="N25" s="32"/>
      <c r="O25" s="32"/>
      <c r="P25" s="3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x14ac:dyDescent="0.25" r="26" customHeight="1" ht="18.75">
      <c r="A26" s="1"/>
      <c r="B26" s="13"/>
      <c r="C26" s="13"/>
      <c r="D26" s="17"/>
      <c r="E26" s="26"/>
      <c r="F26" s="25"/>
      <c r="G26" s="24"/>
      <c r="H26" s="34"/>
      <c r="I26" s="34"/>
      <c r="J26" s="34"/>
      <c r="K26" s="27"/>
      <c r="L26" s="32"/>
      <c r="M26" s="32"/>
      <c r="N26" s="32"/>
      <c r="O26" s="32"/>
      <c r="P26" s="3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x14ac:dyDescent="0.25" r="27" customHeight="1" ht="18.75">
      <c r="A27" s="1"/>
      <c r="B27" s="13"/>
      <c r="C27" s="13"/>
      <c r="D27" s="17"/>
      <c r="E27" s="26"/>
      <c r="F27" s="25"/>
      <c r="G27" s="24"/>
      <c r="H27" s="34"/>
      <c r="I27" s="34"/>
      <c r="J27" s="34"/>
      <c r="K27" s="27"/>
      <c r="L27" s="32"/>
      <c r="M27" s="32"/>
      <c r="N27" s="32"/>
      <c r="O27" s="32"/>
      <c r="P27" s="33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x14ac:dyDescent="0.25" r="28" customHeight="1" ht="18.75">
      <c r="A28" s="1"/>
      <c r="B28" s="13"/>
      <c r="C28" s="13"/>
      <c r="D28" s="17"/>
      <c r="E28" s="26"/>
      <c r="F28" s="25"/>
      <c r="G28" s="24"/>
      <c r="H28" s="34"/>
      <c r="I28" s="34"/>
      <c r="J28" s="34"/>
      <c r="K28" s="27"/>
      <c r="L28" s="32"/>
      <c r="M28" s="32"/>
      <c r="N28" s="32"/>
      <c r="O28" s="32"/>
      <c r="P28" s="3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x14ac:dyDescent="0.25" r="29" customHeight="1" ht="18.75">
      <c r="A29" s="1"/>
      <c r="B29" s="13"/>
      <c r="C29" s="13"/>
      <c r="D29" s="17"/>
      <c r="E29" s="26"/>
      <c r="F29" s="25"/>
      <c r="G29" s="24"/>
      <c r="H29" s="34"/>
      <c r="I29" s="34"/>
      <c r="J29" s="34"/>
      <c r="K29" s="27"/>
      <c r="L29" s="32"/>
      <c r="M29" s="32"/>
      <c r="N29" s="32"/>
      <c r="O29" s="32"/>
      <c r="P29" s="3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x14ac:dyDescent="0.25" r="30" customHeight="1" ht="18.75">
      <c r="A30" s="1"/>
      <c r="B30" s="13"/>
      <c r="C30" s="13"/>
      <c r="D30" s="13"/>
      <c r="E30" s="13"/>
      <c r="F30" s="13"/>
      <c r="G30" s="13"/>
      <c r="H30" s="13"/>
      <c r="I30" s="13"/>
      <c r="J30" s="13"/>
      <c r="K30" s="14"/>
      <c r="L30" s="13"/>
      <c r="M30" s="15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x14ac:dyDescent="0.25" r="31" customHeight="1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x14ac:dyDescent="0.25" r="32" customHeight="1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  <c r="L33" s="1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4"/>
      <c r="L34" s="1"/>
      <c r="M34" s="5"/>
      <c r="N34" s="39"/>
      <c r="O34" s="40"/>
      <c r="P34" s="41"/>
      <c r="Q34" s="4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x14ac:dyDescent="0.25" r="38" customHeight="1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x14ac:dyDescent="0.25" r="39" customHeight="1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x14ac:dyDescent="0.25" r="40" customHeight="1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x14ac:dyDescent="0.25" r="42" customHeight="1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x14ac:dyDescent="0.25" r="43" customHeight="1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x14ac:dyDescent="0.25" r="44" customHeight="1" ht="18.75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1"/>
      <c r="M44" s="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x14ac:dyDescent="0.25" r="45" customHeight="1" ht="18.75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  <c r="L45" s="1"/>
      <c r="M45" s="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x14ac:dyDescent="0.25" r="46" customHeight="1" ht="18.75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  <c r="L46" s="1"/>
      <c r="M46" s="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x14ac:dyDescent="0.25" r="47" customHeight="1" ht="18.75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  <c r="L47" s="1"/>
      <c r="M47" s="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x14ac:dyDescent="0.25" r="48" customHeight="1" ht="18.75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  <c r="L48" s="1"/>
      <c r="M48" s="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x14ac:dyDescent="0.25" r="49" customHeight="1" ht="18.75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  <c r="L49" s="1"/>
      <c r="M49" s="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x14ac:dyDescent="0.25" r="50" customHeight="1" ht="18.7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  <c r="M50" s="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x14ac:dyDescent="0.25" r="51" customHeight="1" ht="18.75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x14ac:dyDescent="0.25" r="52" customHeight="1" ht="18.75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x14ac:dyDescent="0.25" r="53" customHeight="1" ht="18.75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1"/>
      <c r="M53" s="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x14ac:dyDescent="0.25" r="54" customHeight="1" ht="18.75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1"/>
      <c r="M54" s="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x14ac:dyDescent="0.25" r="55" customHeight="1" ht="18.75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1"/>
      <c r="M55" s="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43"/>
  <sheetViews>
    <sheetView workbookViewId="0" tabSelected="1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19.576428571428572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5" width="18.290714285714284" customWidth="1" bestFit="1"/>
    <col min="12" max="12" style="3" width="13.576428571428572" customWidth="1" bestFit="1"/>
    <col min="13" max="13" style="36" width="22.005" customWidth="1" bestFit="1"/>
    <col min="14" max="14" style="3" width="15.43357142857143" customWidth="1" bestFit="1"/>
    <col min="15" max="15" style="3" width="5.576428571428571" customWidth="1" bestFit="1"/>
    <col min="16" max="16" style="3" width="17.433571428571426" customWidth="1" bestFit="1"/>
    <col min="17" max="17" style="37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9.290714285714287" customWidth="1" bestFit="1"/>
    <col min="22" max="22" style="3" width="9.290714285714287" customWidth="1" bestFit="1"/>
    <col min="23" max="23" style="3" width="9.290714285714287" customWidth="1" bestFit="1"/>
    <col min="24" max="24" style="3" width="9.290714285714287" customWidth="1" bestFit="1"/>
    <col min="25" max="25" style="3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1"/>
      <c r="M1" s="5"/>
      <c r="N1" s="1"/>
      <c r="O1" s="1"/>
      <c r="P1" s="1"/>
      <c r="Q1" s="6"/>
      <c r="R1" s="1"/>
      <c r="S1" s="1"/>
      <c r="T1" s="1"/>
      <c r="U1" s="1"/>
      <c r="V1" s="1"/>
      <c r="W1" s="1"/>
      <c r="X1" s="1"/>
      <c r="Y1" s="1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9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</row>
    <row x14ac:dyDescent="0.25" r="3" customHeight="1" ht="33">
      <c r="A3" s="1"/>
      <c r="B3" s="7"/>
      <c r="C3" s="7"/>
      <c r="D3" s="10" t="s">
        <v>182</v>
      </c>
      <c r="E3" s="7"/>
      <c r="F3" s="7"/>
      <c r="G3" s="7"/>
      <c r="H3" s="7"/>
      <c r="I3" s="7"/>
      <c r="J3" s="7"/>
      <c r="K3" s="8"/>
      <c r="L3" s="7"/>
      <c r="M3" s="9"/>
      <c r="N3" s="7"/>
      <c r="O3" s="7"/>
      <c r="P3" s="7"/>
      <c r="Q3" s="7"/>
      <c r="R3" s="1"/>
      <c r="S3" s="1"/>
      <c r="T3" s="1"/>
      <c r="U3" s="1"/>
      <c r="V3" s="1"/>
      <c r="W3" s="1"/>
      <c r="X3" s="1"/>
      <c r="Y3" s="1"/>
    </row>
    <row x14ac:dyDescent="0.25" r="4" customHeight="1" ht="19.5">
      <c r="A4" s="1"/>
      <c r="B4" s="7"/>
      <c r="C4" s="7"/>
      <c r="D4" s="7"/>
      <c r="E4" s="7"/>
      <c r="F4" s="7"/>
      <c r="G4" s="7"/>
      <c r="H4" s="7"/>
      <c r="I4" s="7"/>
      <c r="J4" s="7"/>
      <c r="K4" s="8"/>
      <c r="L4" s="7"/>
      <c r="M4" s="9"/>
      <c r="N4" s="7"/>
      <c r="O4" s="7"/>
      <c r="P4" s="7"/>
      <c r="Q4" s="7"/>
      <c r="R4" s="1"/>
      <c r="S4" s="1"/>
      <c r="T4" s="1"/>
      <c r="U4" s="1"/>
      <c r="V4" s="1"/>
      <c r="W4" s="1"/>
      <c r="X4" s="1"/>
      <c r="Y4" s="1"/>
    </row>
    <row x14ac:dyDescent="0.25" r="5" customHeight="1" ht="19.5">
      <c r="A5" s="1"/>
      <c r="B5" s="7"/>
      <c r="C5" s="7"/>
      <c r="D5" s="11" t="s">
        <v>183</v>
      </c>
      <c r="E5" s="7"/>
      <c r="F5" s="7"/>
      <c r="G5" s="7"/>
      <c r="H5" s="7"/>
      <c r="I5" s="7"/>
      <c r="J5" s="7"/>
      <c r="K5" s="8"/>
      <c r="L5" s="7"/>
      <c r="M5" s="9"/>
      <c r="N5" s="7"/>
      <c r="O5" s="7"/>
      <c r="P5" s="7"/>
      <c r="Q5" s="7"/>
      <c r="R5" s="1"/>
      <c r="S5" s="1"/>
      <c r="T5" s="1"/>
      <c r="U5" s="1"/>
      <c r="V5" s="1"/>
      <c r="W5" s="1"/>
      <c r="X5" s="1"/>
      <c r="Y5" s="1"/>
    </row>
    <row x14ac:dyDescent="0.25" r="6" customHeight="1" ht="19.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8"/>
      <c r="L6" s="7"/>
      <c r="M6" s="9"/>
      <c r="N6" s="7"/>
      <c r="O6" s="7"/>
      <c r="P6" s="7"/>
      <c r="Q6" s="7"/>
      <c r="R6" s="1"/>
      <c r="S6" s="1"/>
      <c r="T6" s="1"/>
      <c r="U6" s="1"/>
      <c r="V6" s="1"/>
      <c r="W6" s="1"/>
      <c r="X6" s="1"/>
      <c r="Y6" s="1"/>
    </row>
    <row x14ac:dyDescent="0.25" r="7" customHeight="1" ht="19.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8"/>
      <c r="L7" s="7"/>
      <c r="M7" s="9"/>
      <c r="N7" s="7"/>
      <c r="O7" s="7"/>
      <c r="P7" s="7"/>
      <c r="Q7" s="7"/>
      <c r="R7" s="1"/>
      <c r="S7" s="1"/>
      <c r="T7" s="1"/>
      <c r="U7" s="1"/>
      <c r="V7" s="1"/>
      <c r="W7" s="1"/>
      <c r="X7" s="1"/>
      <c r="Y7" s="1"/>
    </row>
    <row x14ac:dyDescent="0.25" r="8" customHeight="1" ht="19.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8"/>
      <c r="L8" s="7"/>
      <c r="M8" s="9"/>
      <c r="N8" s="7"/>
      <c r="O8" s="7"/>
      <c r="P8" s="7"/>
      <c r="Q8" s="7"/>
      <c r="R8" s="1"/>
      <c r="S8" s="1"/>
      <c r="T8" s="1"/>
      <c r="U8" s="1"/>
      <c r="V8" s="1"/>
      <c r="W8" s="1"/>
      <c r="X8" s="1"/>
      <c r="Y8" s="1"/>
    </row>
    <row x14ac:dyDescent="0.25" r="9" customHeight="1" ht="19.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8"/>
      <c r="L9" s="7"/>
      <c r="M9" s="9"/>
      <c r="N9" s="7"/>
      <c r="O9" s="7"/>
      <c r="P9" s="7"/>
      <c r="Q9" s="7"/>
      <c r="R9" s="1"/>
      <c r="S9" s="1"/>
      <c r="T9" s="1"/>
      <c r="U9" s="1"/>
      <c r="V9" s="1"/>
      <c r="W9" s="1"/>
      <c r="X9" s="1"/>
      <c r="Y9" s="1"/>
    </row>
    <row x14ac:dyDescent="0.25" r="10" customHeight="1" ht="19.5">
      <c r="A10" s="1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  <c r="M10" s="9"/>
      <c r="N10" s="7"/>
      <c r="O10" s="7"/>
      <c r="P10" s="7"/>
      <c r="Q10" s="7"/>
      <c r="R10" s="1"/>
      <c r="S10" s="1"/>
      <c r="T10" s="1"/>
      <c r="U10" s="1"/>
      <c r="V10" s="1"/>
      <c r="W10" s="1"/>
      <c r="X10" s="1"/>
      <c r="Y10" s="1"/>
    </row>
    <row x14ac:dyDescent="0.25" r="11" customHeight="1" ht="19.5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  <c r="L11" s="1"/>
      <c r="M11" s="5"/>
      <c r="N11" s="1"/>
      <c r="O11" s="1"/>
      <c r="P11" s="1"/>
      <c r="Q11" s="6"/>
      <c r="R11" s="1"/>
      <c r="S11" s="1"/>
      <c r="T11" s="1"/>
      <c r="U11" s="1"/>
      <c r="V11" s="1"/>
      <c r="W11" s="1"/>
      <c r="X11" s="1"/>
      <c r="Y11" s="1"/>
    </row>
    <row x14ac:dyDescent="0.25" r="12" customHeight="1" ht="19.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3"/>
      <c r="M12" s="15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</row>
    <row x14ac:dyDescent="0.25" r="13" customHeight="1" ht="24.75">
      <c r="A13" s="1"/>
      <c r="B13" s="13"/>
      <c r="C13" s="16" t="s">
        <v>188</v>
      </c>
      <c r="D13" s="16"/>
      <c r="E13" s="13"/>
      <c r="F13" s="13"/>
      <c r="G13" s="13"/>
      <c r="H13" s="13"/>
      <c r="I13" s="13"/>
      <c r="J13" s="13"/>
      <c r="K13" s="14"/>
      <c r="L13" s="13"/>
      <c r="M13" s="15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</row>
    <row x14ac:dyDescent="0.25" r="14" customHeight="1" ht="19.5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4"/>
      <c r="L14" s="13"/>
      <c r="M14" s="15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</row>
    <row x14ac:dyDescent="0.25" r="15" customHeight="1" ht="20.25">
      <c r="A15" s="1"/>
      <c r="B15" s="13"/>
      <c r="C15" s="13"/>
      <c r="D15" s="13"/>
      <c r="E15" s="17" t="s">
        <v>189</v>
      </c>
      <c r="F15" s="18" t="s">
        <v>190</v>
      </c>
      <c r="G15" s="13" t="s">
        <v>191</v>
      </c>
      <c r="H15" s="13"/>
      <c r="I15" s="13"/>
      <c r="J15" s="13"/>
      <c r="K15" s="14"/>
      <c r="L15" s="13"/>
      <c r="M15" s="15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</row>
    <row x14ac:dyDescent="0.25" r="16" customHeight="1" ht="20.2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13"/>
      <c r="M16" s="15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</row>
    <row x14ac:dyDescent="0.25" r="17" customHeight="1" ht="19.5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  <c r="L17" s="1"/>
      <c r="M17" s="5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</row>
    <row x14ac:dyDescent="0.25" r="18" customHeight="1" ht="19.5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13"/>
      <c r="M18" s="15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</row>
    <row x14ac:dyDescent="0.25" r="19" customHeight="1" ht="24.75">
      <c r="A19" s="1"/>
      <c r="B19" s="13"/>
      <c r="C19" s="16" t="s">
        <v>192</v>
      </c>
      <c r="D19" s="13"/>
      <c r="E19" s="13"/>
      <c r="F19" s="13"/>
      <c r="G19" s="13"/>
      <c r="H19" s="13"/>
      <c r="I19" s="13"/>
      <c r="J19" s="13"/>
      <c r="K19" s="14"/>
      <c r="L19" s="13"/>
      <c r="M19" s="15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</row>
    <row x14ac:dyDescent="0.25" r="20" customHeight="1" ht="24.75">
      <c r="A20" s="1"/>
      <c r="B20" s="13"/>
      <c r="C20" s="16"/>
      <c r="D20" s="13"/>
      <c r="E20" s="13"/>
      <c r="F20" s="13"/>
      <c r="G20" s="13"/>
      <c r="H20" s="13"/>
      <c r="I20" s="13"/>
      <c r="J20" s="13"/>
      <c r="K20" s="14"/>
      <c r="L20" s="13"/>
      <c r="M20" s="15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</row>
    <row x14ac:dyDescent="0.25" r="21" customHeight="1" ht="19.5">
      <c r="A21" s="1"/>
      <c r="B21" s="13"/>
      <c r="C21" s="13"/>
      <c r="D21" s="13"/>
      <c r="E21" s="13" t="s">
        <v>193</v>
      </c>
      <c r="F21" s="13"/>
      <c r="G21" s="13"/>
      <c r="H21" s="13"/>
      <c r="I21" s="13"/>
      <c r="J21" s="13"/>
      <c r="K21" s="14"/>
      <c r="L21" s="13"/>
      <c r="M21" s="15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</row>
    <row x14ac:dyDescent="0.25" r="22" customHeight="1" ht="19.5">
      <c r="A22" s="1"/>
      <c r="B22" s="13"/>
      <c r="C22" s="13"/>
      <c r="D22" s="13"/>
      <c r="E22" s="17" t="s">
        <v>194</v>
      </c>
      <c r="F22" s="13"/>
      <c r="G22" s="13" t="s">
        <v>195</v>
      </c>
      <c r="H22" s="13" t="s">
        <v>196</v>
      </c>
      <c r="I22" s="13" t="s">
        <v>197</v>
      </c>
      <c r="J22" s="13"/>
      <c r="K22" s="14"/>
      <c r="L22" s="13"/>
      <c r="M22" s="15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</row>
    <row x14ac:dyDescent="0.25" r="23" customHeight="1" ht="19.5">
      <c r="A23" s="1"/>
      <c r="B23" s="13"/>
      <c r="C23" s="13"/>
      <c r="D23" s="13"/>
      <c r="E23" s="19" t="s">
        <v>198</v>
      </c>
      <c r="F23" s="19" t="s">
        <v>199</v>
      </c>
      <c r="G23" s="19" t="s">
        <v>200</v>
      </c>
      <c r="H23" s="20" t="s">
        <v>201</v>
      </c>
      <c r="I23" s="19" t="s">
        <v>202</v>
      </c>
      <c r="J23" s="19" t="s">
        <v>203</v>
      </c>
      <c r="K23" s="21" t="s">
        <v>204</v>
      </c>
      <c r="L23" s="22" t="s">
        <v>205</v>
      </c>
      <c r="M23" s="23" t="s">
        <v>206</v>
      </c>
      <c r="N23" s="22" t="s">
        <v>207</v>
      </c>
      <c r="O23" s="22" t="s">
        <v>208</v>
      </c>
      <c r="P23" s="22" t="s">
        <v>209</v>
      </c>
      <c r="Q23" s="13"/>
      <c r="R23" s="1"/>
      <c r="S23" s="1"/>
      <c r="T23" s="1"/>
      <c r="U23" s="1"/>
      <c r="V23" s="1"/>
      <c r="W23" s="1"/>
      <c r="X23" s="1"/>
      <c r="Y23" s="1"/>
    </row>
    <row x14ac:dyDescent="0.25" r="24" customHeight="1" ht="19.5">
      <c r="A24" s="1"/>
      <c r="B24" s="13"/>
      <c r="C24" s="13"/>
      <c r="D24" s="17"/>
      <c r="E24" s="24" t="s">
        <v>210</v>
      </c>
      <c r="F24" s="25" t="s">
        <v>211</v>
      </c>
      <c r="G24" s="24" t="s">
        <v>212</v>
      </c>
      <c r="H24" s="24" t="s">
        <v>213</v>
      </c>
      <c r="I24" s="26" t="s">
        <v>214</v>
      </c>
      <c r="J24" s="26" t="s">
        <v>215</v>
      </c>
      <c r="K24" s="27">
        <v>1.3</v>
      </c>
      <c r="L24" s="28" t="s">
        <v>69</v>
      </c>
      <c r="M24" s="29">
        <v>43617</v>
      </c>
      <c r="N24" s="30"/>
      <c r="O24" s="30"/>
      <c r="P24" s="31">
        <f>_xll.flQuotesAdd(F15,E23:O27)</f>
      </c>
      <c r="Q24" s="13"/>
      <c r="R24" s="1"/>
      <c r="S24" s="1"/>
      <c r="T24" s="1"/>
      <c r="U24" s="1"/>
      <c r="V24" s="1"/>
      <c r="W24" s="1"/>
      <c r="X24" s="1"/>
      <c r="Y24" s="1"/>
    </row>
    <row x14ac:dyDescent="0.25" r="25" customHeight="1" ht="19.5">
      <c r="A25" s="1"/>
      <c r="B25" s="13"/>
      <c r="C25" s="13"/>
      <c r="D25" s="17"/>
      <c r="E25" s="24" t="s">
        <v>210</v>
      </c>
      <c r="F25" s="25" t="s">
        <v>211</v>
      </c>
      <c r="G25" s="24" t="s">
        <v>212</v>
      </c>
      <c r="H25" s="24" t="s">
        <v>213</v>
      </c>
      <c r="I25" s="26" t="s">
        <v>214</v>
      </c>
      <c r="J25" s="26" t="s">
        <v>215</v>
      </c>
      <c r="K25" s="27">
        <v>1.29</v>
      </c>
      <c r="L25" s="28" t="s">
        <v>69</v>
      </c>
      <c r="M25" s="29">
        <f>M24+1</f>
        <v>25569.229166666668</v>
      </c>
      <c r="N25" s="32"/>
      <c r="O25" s="32"/>
      <c r="P25" s="33"/>
      <c r="Q25" s="13"/>
      <c r="R25" s="1"/>
      <c r="S25" s="1"/>
      <c r="T25" s="1"/>
      <c r="U25" s="1"/>
      <c r="V25" s="1"/>
      <c r="W25" s="1"/>
      <c r="X25" s="1"/>
      <c r="Y25" s="1"/>
    </row>
    <row x14ac:dyDescent="0.25" r="26" customHeight="1" ht="19.5">
      <c r="A26" s="1"/>
      <c r="B26" s="13"/>
      <c r="C26" s="13"/>
      <c r="D26" s="17"/>
      <c r="E26" s="24" t="s">
        <v>210</v>
      </c>
      <c r="F26" s="25" t="s">
        <v>211</v>
      </c>
      <c r="G26" s="24" t="s">
        <v>212</v>
      </c>
      <c r="H26" s="24" t="s">
        <v>213</v>
      </c>
      <c r="I26" s="26" t="s">
        <v>214</v>
      </c>
      <c r="J26" s="26" t="s">
        <v>215</v>
      </c>
      <c r="K26" s="27">
        <v>1.28</v>
      </c>
      <c r="L26" s="28" t="s">
        <v>69</v>
      </c>
      <c r="M26" s="29">
        <f>M25+1</f>
        <v>25569.229166666668</v>
      </c>
      <c r="N26" s="32"/>
      <c r="O26" s="32"/>
      <c r="P26" s="33"/>
      <c r="Q26" s="13"/>
      <c r="R26" s="1"/>
      <c r="S26" s="1"/>
      <c r="T26" s="1"/>
      <c r="U26" s="1"/>
      <c r="V26" s="1"/>
      <c r="W26" s="1"/>
      <c r="X26" s="1"/>
      <c r="Y26" s="1"/>
    </row>
    <row x14ac:dyDescent="0.25" r="27" customHeight="1" ht="19.5">
      <c r="A27" s="1"/>
      <c r="B27" s="13"/>
      <c r="C27" s="13"/>
      <c r="D27" s="17"/>
      <c r="E27" s="24" t="s">
        <v>210</v>
      </c>
      <c r="F27" s="25" t="s">
        <v>211</v>
      </c>
      <c r="G27" s="24" t="s">
        <v>212</v>
      </c>
      <c r="H27" s="24" t="s">
        <v>213</v>
      </c>
      <c r="I27" s="26" t="s">
        <v>214</v>
      </c>
      <c r="J27" s="26" t="s">
        <v>215</v>
      </c>
      <c r="K27" s="27">
        <v>1.27</v>
      </c>
      <c r="L27" s="28" t="s">
        <v>69</v>
      </c>
      <c r="M27" s="29">
        <f>M26+1</f>
        <v>25569.229166666668</v>
      </c>
      <c r="N27" s="32"/>
      <c r="O27" s="32"/>
      <c r="P27" s="33"/>
      <c r="Q27" s="13"/>
      <c r="R27" s="1"/>
      <c r="S27" s="1"/>
      <c r="T27" s="1"/>
      <c r="U27" s="1"/>
      <c r="V27" s="1"/>
      <c r="W27" s="1"/>
      <c r="X27" s="1"/>
      <c r="Y27" s="1"/>
    </row>
    <row x14ac:dyDescent="0.25" r="28" customHeight="1" ht="19.5">
      <c r="A28" s="1"/>
      <c r="B28" s="13"/>
      <c r="C28" s="13"/>
      <c r="D28" s="17"/>
      <c r="E28" s="26"/>
      <c r="F28" s="25"/>
      <c r="G28" s="24"/>
      <c r="H28" s="34"/>
      <c r="I28" s="34"/>
      <c r="J28" s="34"/>
      <c r="K28" s="27"/>
      <c r="L28" s="32"/>
      <c r="M28" s="32"/>
      <c r="N28" s="32"/>
      <c r="O28" s="32"/>
      <c r="P28" s="32"/>
      <c r="Q28" s="13"/>
      <c r="R28" s="1"/>
      <c r="S28" s="1"/>
      <c r="T28" s="1"/>
      <c r="U28" s="1"/>
      <c r="V28" s="1"/>
      <c r="W28" s="1"/>
      <c r="X28" s="1"/>
      <c r="Y28" s="1"/>
    </row>
    <row x14ac:dyDescent="0.25" r="29" customHeight="1" ht="19.5">
      <c r="A29" s="1"/>
      <c r="B29" s="13"/>
      <c r="C29" s="13"/>
      <c r="D29" s="17"/>
      <c r="E29" s="26"/>
      <c r="F29" s="25"/>
      <c r="G29" s="24"/>
      <c r="H29" s="34"/>
      <c r="I29" s="34"/>
      <c r="J29" s="34"/>
      <c r="K29" s="27"/>
      <c r="L29" s="32"/>
      <c r="M29" s="32"/>
      <c r="N29" s="32"/>
      <c r="O29" s="32"/>
      <c r="P29" s="32"/>
      <c r="Q29" s="13"/>
      <c r="R29" s="1"/>
      <c r="S29" s="1"/>
      <c r="T29" s="1"/>
      <c r="U29" s="1"/>
      <c r="V29" s="1"/>
      <c r="W29" s="1"/>
      <c r="X29" s="1"/>
      <c r="Y29" s="1"/>
    </row>
    <row x14ac:dyDescent="0.25" r="30" customHeight="1" ht="18.75">
      <c r="A30" s="1"/>
      <c r="B30" s="13"/>
      <c r="C30" s="13"/>
      <c r="D30" s="17"/>
      <c r="E30" s="26"/>
      <c r="F30" s="25"/>
      <c r="G30" s="24"/>
      <c r="H30" s="34"/>
      <c r="I30" s="34"/>
      <c r="J30" s="34"/>
      <c r="K30" s="27"/>
      <c r="L30" s="32"/>
      <c r="M30" s="32"/>
      <c r="N30" s="32"/>
      <c r="O30" s="32"/>
      <c r="P30" s="32"/>
      <c r="Q30" s="13"/>
      <c r="R30" s="1"/>
      <c r="S30" s="1"/>
      <c r="T30" s="1"/>
      <c r="U30" s="1"/>
      <c r="V30" s="1"/>
      <c r="W30" s="1"/>
      <c r="X30" s="1"/>
      <c r="Y30" s="1"/>
    </row>
    <row x14ac:dyDescent="0.25" r="31" customHeight="1" ht="18.75">
      <c r="A31" s="1"/>
      <c r="B31" s="13"/>
      <c r="C31" s="13"/>
      <c r="D31" s="17"/>
      <c r="E31" s="26"/>
      <c r="F31" s="25"/>
      <c r="G31" s="24"/>
      <c r="H31" s="34"/>
      <c r="I31" s="34"/>
      <c r="J31" s="34"/>
      <c r="K31" s="27"/>
      <c r="L31" s="32"/>
      <c r="M31" s="32"/>
      <c r="N31" s="32"/>
      <c r="O31" s="32"/>
      <c r="P31" s="32"/>
      <c r="Q31" s="13"/>
      <c r="R31" s="1"/>
      <c r="S31" s="1"/>
      <c r="T31" s="1"/>
      <c r="U31" s="1"/>
      <c r="V31" s="1"/>
      <c r="W31" s="1"/>
      <c r="X31" s="1"/>
      <c r="Y31" s="1"/>
    </row>
    <row x14ac:dyDescent="0.25" r="32" customHeight="1" ht="18.75">
      <c r="A32" s="1"/>
      <c r="B32" s="13"/>
      <c r="C32" s="13"/>
      <c r="D32" s="17"/>
      <c r="E32" s="26"/>
      <c r="F32" s="25"/>
      <c r="G32" s="24"/>
      <c r="H32" s="34"/>
      <c r="I32" s="34"/>
      <c r="J32" s="34"/>
      <c r="K32" s="27"/>
      <c r="L32" s="32"/>
      <c r="M32" s="32"/>
      <c r="N32" s="32"/>
      <c r="O32" s="32"/>
      <c r="P32" s="32"/>
      <c r="Q32" s="13"/>
      <c r="R32" s="1"/>
      <c r="S32" s="1"/>
      <c r="T32" s="1"/>
      <c r="U32" s="1"/>
      <c r="V32" s="1"/>
      <c r="W32" s="1"/>
      <c r="X32" s="1"/>
      <c r="Y32" s="1"/>
    </row>
    <row x14ac:dyDescent="0.25" r="33" customHeight="1" ht="18.75">
      <c r="A33" s="1"/>
      <c r="B33" s="13"/>
      <c r="C33" s="13"/>
      <c r="D33" s="17"/>
      <c r="E33" s="26"/>
      <c r="F33" s="25"/>
      <c r="G33" s="24"/>
      <c r="H33" s="34"/>
      <c r="I33" s="34"/>
      <c r="J33" s="34"/>
      <c r="K33" s="27"/>
      <c r="L33" s="32"/>
      <c r="M33" s="32"/>
      <c r="N33" s="32"/>
      <c r="O33" s="32"/>
      <c r="P33" s="32"/>
      <c r="Q33" s="13"/>
      <c r="R33" s="1"/>
      <c r="S33" s="1"/>
      <c r="T33" s="1"/>
      <c r="U33" s="1"/>
      <c r="V33" s="1"/>
      <c r="W33" s="1"/>
      <c r="X33" s="1"/>
      <c r="Y33" s="1"/>
    </row>
    <row x14ac:dyDescent="0.25" r="34" customHeight="1" ht="18.75">
      <c r="A34" s="1"/>
      <c r="B34" s="13"/>
      <c r="C34" s="13"/>
      <c r="D34" s="13"/>
      <c r="E34" s="13"/>
      <c r="F34" s="13"/>
      <c r="G34" s="13"/>
      <c r="H34" s="13"/>
      <c r="I34" s="13"/>
      <c r="J34" s="13"/>
      <c r="K34" s="14"/>
      <c r="L34" s="13"/>
      <c r="M34" s="15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5"/>
      <c r="N35" s="1"/>
      <c r="O35" s="1"/>
      <c r="P35" s="1"/>
      <c r="Q35" s="6"/>
      <c r="R35" s="1"/>
      <c r="S35" s="1"/>
      <c r="T35" s="1"/>
      <c r="U35" s="1"/>
      <c r="V35" s="1"/>
      <c r="W35" s="1"/>
      <c r="X35" s="1"/>
      <c r="Y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5"/>
      <c r="N36" s="1"/>
      <c r="O36" s="1"/>
      <c r="P36" s="1"/>
      <c r="Q36" s="6"/>
      <c r="R36" s="1"/>
      <c r="S36" s="1"/>
      <c r="T36" s="1"/>
      <c r="U36" s="1"/>
      <c r="V36" s="1"/>
      <c r="W36" s="1"/>
      <c r="X36" s="1"/>
      <c r="Y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5"/>
      <c r="N37" s="1"/>
      <c r="O37" s="1"/>
      <c r="P37" s="1"/>
      <c r="Q37" s="6"/>
      <c r="R37" s="1"/>
      <c r="S37" s="1"/>
      <c r="T37" s="1"/>
      <c r="U37" s="1"/>
      <c r="V37" s="1"/>
      <c r="W37" s="1"/>
      <c r="X37" s="1"/>
      <c r="Y37" s="1"/>
    </row>
    <row x14ac:dyDescent="0.25" r="38" customHeight="1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5"/>
      <c r="N38" s="1"/>
      <c r="O38" s="1"/>
      <c r="P38" s="1"/>
      <c r="Q38" s="6"/>
      <c r="R38" s="1"/>
      <c r="S38" s="1"/>
      <c r="T38" s="1"/>
      <c r="U38" s="1"/>
      <c r="V38" s="1"/>
      <c r="W38" s="1"/>
      <c r="X38" s="1"/>
      <c r="Y38" s="1"/>
    </row>
    <row x14ac:dyDescent="0.25" r="39" customHeight="1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5"/>
      <c r="N39" s="1"/>
      <c r="O39" s="1"/>
      <c r="P39" s="1"/>
      <c r="Q39" s="6"/>
      <c r="R39" s="1"/>
      <c r="S39" s="1"/>
      <c r="T39" s="1"/>
      <c r="U39" s="1"/>
      <c r="V39" s="1"/>
      <c r="W39" s="1"/>
      <c r="X39" s="1"/>
      <c r="Y39" s="1"/>
    </row>
    <row x14ac:dyDescent="0.25" r="40" customHeight="1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5"/>
      <c r="N40" s="1"/>
      <c r="O40" s="1"/>
      <c r="P40" s="1"/>
      <c r="Q40" s="6"/>
      <c r="R40" s="1"/>
      <c r="S40" s="1"/>
      <c r="T40" s="1"/>
      <c r="U40" s="1"/>
      <c r="V40" s="1"/>
      <c r="W40" s="1"/>
      <c r="X40" s="1"/>
      <c r="Y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5"/>
      <c r="N41" s="1"/>
      <c r="O41" s="1"/>
      <c r="P41" s="1"/>
      <c r="Q41" s="6"/>
      <c r="R41" s="1"/>
      <c r="S41" s="1"/>
      <c r="T41" s="1"/>
      <c r="U41" s="1"/>
      <c r="V41" s="1"/>
      <c r="W41" s="1"/>
      <c r="X41" s="1"/>
      <c r="Y41" s="1"/>
    </row>
    <row x14ac:dyDescent="0.25" r="42" customHeight="1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5"/>
      <c r="N42" s="1"/>
      <c r="O42" s="1"/>
      <c r="P42" s="1"/>
      <c r="Q42" s="6"/>
      <c r="R42" s="1"/>
      <c r="S42" s="1"/>
      <c r="T42" s="1"/>
      <c r="U42" s="1"/>
      <c r="V42" s="1"/>
      <c r="W42" s="1"/>
      <c r="X42" s="1"/>
      <c r="Y42" s="1"/>
    </row>
    <row x14ac:dyDescent="0.25" r="43" customHeight="1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5"/>
      <c r="N43" s="1"/>
      <c r="O43" s="1"/>
      <c r="P43" s="1"/>
      <c r="Q43" s="5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0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6.719285714285714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2" t="s">
        <v>0</v>
      </c>
      <c r="C2" s="1"/>
      <c r="D2" s="2" t="s">
        <v>1</v>
      </c>
    </row>
    <row x14ac:dyDescent="0.25" r="3" customHeight="1" ht="18.75">
      <c r="A3" s="1"/>
      <c r="B3" s="1" t="s">
        <v>2</v>
      </c>
      <c r="C3" s="1"/>
      <c r="D3" s="1" t="s">
        <v>3</v>
      </c>
    </row>
    <row x14ac:dyDescent="0.25" r="4" customHeight="1" ht="18.75">
      <c r="A4" s="1"/>
      <c r="B4" s="1" t="s">
        <v>4</v>
      </c>
      <c r="C4" s="1"/>
      <c r="D4" s="1" t="s">
        <v>5</v>
      </c>
    </row>
    <row x14ac:dyDescent="0.25" r="5" customHeight="1" ht="18.75">
      <c r="A5" s="1"/>
      <c r="B5" s="1" t="s">
        <v>6</v>
      </c>
      <c r="C5" s="1"/>
      <c r="D5" s="1"/>
    </row>
    <row x14ac:dyDescent="0.25" r="6" customHeight="1" ht="18.75">
      <c r="A6" s="1"/>
      <c r="B6" s="1" t="s">
        <v>7</v>
      </c>
      <c r="C6" s="1"/>
      <c r="D6" s="1"/>
    </row>
    <row x14ac:dyDescent="0.25" r="7" customHeight="1" ht="18.75">
      <c r="A7" s="1"/>
      <c r="B7" s="1" t="s">
        <v>8</v>
      </c>
      <c r="C7" s="1"/>
      <c r="D7" s="1"/>
    </row>
    <row x14ac:dyDescent="0.25" r="8" customHeight="1" ht="18.75">
      <c r="A8" s="1"/>
      <c r="B8" s="1" t="s">
        <v>9</v>
      </c>
      <c r="C8" s="1"/>
      <c r="D8" s="1"/>
    </row>
    <row x14ac:dyDescent="0.25" r="9" customHeight="1" ht="18.75">
      <c r="A9" s="1"/>
      <c r="B9" s="1" t="s">
        <v>10</v>
      </c>
      <c r="C9" s="1"/>
      <c r="D9" s="1"/>
    </row>
    <row x14ac:dyDescent="0.25" r="10" customHeight="1" ht="18.75">
      <c r="A10" s="1"/>
      <c r="B10" s="1" t="s">
        <v>11</v>
      </c>
      <c r="C10" s="1"/>
      <c r="D10" s="1"/>
    </row>
    <row x14ac:dyDescent="0.25" r="11" customHeight="1" ht="18.75">
      <c r="A11" s="1"/>
      <c r="B11" s="1" t="s">
        <v>12</v>
      </c>
      <c r="C11" s="1"/>
      <c r="D11" s="1"/>
    </row>
    <row x14ac:dyDescent="0.25" r="12" customHeight="1" ht="18.75">
      <c r="A12" s="1"/>
      <c r="B12" s="1" t="s">
        <v>13</v>
      </c>
      <c r="C12" s="1"/>
      <c r="D12" s="1"/>
    </row>
    <row x14ac:dyDescent="0.25" r="13" customHeight="1" ht="18.75">
      <c r="A13" s="1"/>
      <c r="B13" s="1" t="s">
        <v>14</v>
      </c>
      <c r="C13" s="1"/>
      <c r="D13" s="1"/>
    </row>
    <row x14ac:dyDescent="0.25" r="14" customHeight="1" ht="18.75">
      <c r="A14" s="1"/>
      <c r="B14" s="1" t="s">
        <v>15</v>
      </c>
      <c r="C14" s="1"/>
      <c r="D14" s="1"/>
    </row>
    <row x14ac:dyDescent="0.25" r="15" customHeight="1" ht="18.75">
      <c r="A15" s="1"/>
      <c r="B15" s="1" t="s">
        <v>16</v>
      </c>
      <c r="C15" s="1"/>
      <c r="D15" s="1"/>
    </row>
    <row x14ac:dyDescent="0.25" r="16" customHeight="1" ht="18.75">
      <c r="A16" s="1"/>
      <c r="B16" s="1" t="s">
        <v>17</v>
      </c>
      <c r="C16" s="1"/>
      <c r="D16" s="1"/>
    </row>
    <row x14ac:dyDescent="0.25" r="17" customHeight="1" ht="18.75">
      <c r="A17" s="1"/>
      <c r="B17" s="1" t="s">
        <v>18</v>
      </c>
      <c r="C17" s="1"/>
      <c r="D17" s="1"/>
    </row>
    <row x14ac:dyDescent="0.25" r="18" customHeight="1" ht="18.75">
      <c r="A18" s="1"/>
      <c r="B18" s="1" t="s">
        <v>19</v>
      </c>
      <c r="C18" s="1"/>
      <c r="D18" s="1"/>
    </row>
    <row x14ac:dyDescent="0.25" r="19" customHeight="1" ht="18.75">
      <c r="A19" s="1"/>
      <c r="B19" s="1" t="s">
        <v>20</v>
      </c>
      <c r="C19" s="1"/>
      <c r="D19" s="1"/>
    </row>
    <row x14ac:dyDescent="0.25" r="20" customHeight="1" ht="18.75">
      <c r="A20" s="1"/>
      <c r="B20" s="1" t="s">
        <v>21</v>
      </c>
      <c r="C20" s="1"/>
      <c r="D20" s="1"/>
    </row>
    <row x14ac:dyDescent="0.25" r="21" customHeight="1" ht="18.75">
      <c r="A21" s="1"/>
      <c r="B21" s="1" t="s">
        <v>22</v>
      </c>
      <c r="C21" s="1"/>
      <c r="D21" s="1"/>
    </row>
    <row x14ac:dyDescent="0.25" r="22" customHeight="1" ht="18.75">
      <c r="A22" s="1"/>
      <c r="B22" s="1" t="s">
        <v>23</v>
      </c>
      <c r="C22" s="1"/>
      <c r="D22" s="1"/>
    </row>
    <row x14ac:dyDescent="0.25" r="23" customHeight="1" ht="18.75">
      <c r="A23" s="1"/>
      <c r="B23" s="1" t="s">
        <v>24</v>
      </c>
      <c r="C23" s="1"/>
      <c r="D23" s="1"/>
    </row>
    <row x14ac:dyDescent="0.25" r="24" customHeight="1" ht="18.75">
      <c r="A24" s="1"/>
      <c r="B24" s="1" t="s">
        <v>25</v>
      </c>
      <c r="C24" s="1"/>
      <c r="D24" s="1"/>
    </row>
    <row x14ac:dyDescent="0.25" r="25" customHeight="1" ht="18.75">
      <c r="A25" s="1"/>
      <c r="B25" s="1" t="s">
        <v>26</v>
      </c>
      <c r="C25" s="1"/>
      <c r="D25" s="1"/>
    </row>
    <row x14ac:dyDescent="0.25" r="26" customHeight="1" ht="18.75">
      <c r="A26" s="1"/>
      <c r="B26" s="1" t="s">
        <v>27</v>
      </c>
      <c r="C26" s="1"/>
      <c r="D26" s="1"/>
    </row>
    <row x14ac:dyDescent="0.25" r="27" customHeight="1" ht="18.75">
      <c r="A27" s="1"/>
      <c r="B27" s="1" t="s">
        <v>28</v>
      </c>
      <c r="C27" s="1"/>
      <c r="D27" s="1"/>
    </row>
    <row x14ac:dyDescent="0.25" r="28" customHeight="1" ht="18.75">
      <c r="A28" s="1"/>
      <c r="B28" s="1" t="s">
        <v>29</v>
      </c>
      <c r="C28" s="1"/>
      <c r="D28" s="1"/>
    </row>
    <row x14ac:dyDescent="0.25" r="29" customHeight="1" ht="18.75">
      <c r="A29" s="1"/>
      <c r="B29" s="1" t="s">
        <v>30</v>
      </c>
      <c r="C29" s="1"/>
      <c r="D29" s="1"/>
    </row>
    <row x14ac:dyDescent="0.25" r="30" customHeight="1" ht="18.75">
      <c r="A30" s="1"/>
      <c r="B30" s="1" t="s">
        <v>31</v>
      </c>
      <c r="C30" s="1"/>
      <c r="D30" s="1"/>
    </row>
    <row x14ac:dyDescent="0.25" r="31" customHeight="1" ht="18.75">
      <c r="A31" s="1"/>
      <c r="B31" s="1" t="s">
        <v>32</v>
      </c>
      <c r="C31" s="1"/>
      <c r="D31" s="1"/>
    </row>
    <row x14ac:dyDescent="0.25" r="32" customHeight="1" ht="18.75">
      <c r="A32" s="1"/>
      <c r="B32" s="1" t="s">
        <v>33</v>
      </c>
      <c r="C32" s="1"/>
      <c r="D32" s="1"/>
    </row>
    <row x14ac:dyDescent="0.25" r="33" customHeight="1" ht="18.75">
      <c r="A33" s="1"/>
      <c r="B33" s="1" t="s">
        <v>34</v>
      </c>
      <c r="C33" s="1"/>
      <c r="D33" s="1"/>
    </row>
    <row x14ac:dyDescent="0.25" r="34" customHeight="1" ht="18.75">
      <c r="A34" s="1"/>
      <c r="B34" s="1" t="s">
        <v>35</v>
      </c>
      <c r="C34" s="1"/>
      <c r="D34" s="1"/>
    </row>
    <row x14ac:dyDescent="0.25" r="35" customHeight="1" ht="18.75">
      <c r="A35" s="1"/>
      <c r="B35" s="1" t="s">
        <v>36</v>
      </c>
      <c r="C35" s="1"/>
      <c r="D35" s="1"/>
    </row>
    <row x14ac:dyDescent="0.25" r="36" customHeight="1" ht="18.75">
      <c r="A36" s="1"/>
      <c r="B36" s="1" t="s">
        <v>37</v>
      </c>
      <c r="C36" s="1"/>
      <c r="D36" s="1"/>
    </row>
    <row x14ac:dyDescent="0.25" r="37" customHeight="1" ht="18.75">
      <c r="A37" s="1"/>
      <c r="B37" s="1" t="s">
        <v>38</v>
      </c>
      <c r="C37" s="1"/>
      <c r="D37" s="1"/>
    </row>
    <row x14ac:dyDescent="0.25" r="38" customHeight="1" ht="18.75">
      <c r="A38" s="1"/>
      <c r="B38" s="1" t="s">
        <v>39</v>
      </c>
      <c r="C38" s="1"/>
      <c r="D38" s="1"/>
    </row>
    <row x14ac:dyDescent="0.25" r="39" customHeight="1" ht="18.75">
      <c r="A39" s="1"/>
      <c r="B39" s="1" t="s">
        <v>40</v>
      </c>
      <c r="C39" s="1"/>
      <c r="D39" s="1"/>
    </row>
    <row x14ac:dyDescent="0.25" r="40" customHeight="1" ht="18.75">
      <c r="A40" s="1"/>
      <c r="B40" s="1" t="s">
        <v>41</v>
      </c>
      <c r="C40" s="1"/>
      <c r="D40" s="1"/>
    </row>
    <row x14ac:dyDescent="0.25" r="41" customHeight="1" ht="18.75">
      <c r="A41" s="1"/>
      <c r="B41" s="1" t="s">
        <v>42</v>
      </c>
      <c r="C41" s="1"/>
      <c r="D41" s="1"/>
    </row>
    <row x14ac:dyDescent="0.25" r="42" customHeight="1" ht="18.75">
      <c r="A42" s="1"/>
      <c r="B42" s="1" t="s">
        <v>43</v>
      </c>
      <c r="C42" s="1"/>
      <c r="D42" s="1"/>
    </row>
    <row x14ac:dyDescent="0.25" r="43" customHeight="1" ht="18.75">
      <c r="A43" s="1"/>
      <c r="B43" s="1" t="s">
        <v>44</v>
      </c>
      <c r="C43" s="1"/>
      <c r="D43" s="1"/>
    </row>
    <row x14ac:dyDescent="0.25" r="44" customHeight="1" ht="18.75">
      <c r="A44" s="1"/>
      <c r="B44" s="1" t="s">
        <v>45</v>
      </c>
      <c r="C44" s="1"/>
      <c r="D44" s="1"/>
    </row>
    <row x14ac:dyDescent="0.25" r="45" customHeight="1" ht="18.75">
      <c r="A45" s="1"/>
      <c r="B45" s="1" t="s">
        <v>46</v>
      </c>
      <c r="C45" s="1"/>
      <c r="D45" s="1"/>
    </row>
    <row x14ac:dyDescent="0.25" r="46" customHeight="1" ht="18.75">
      <c r="A46" s="1"/>
      <c r="B46" s="1" t="s">
        <v>47</v>
      </c>
      <c r="C46" s="1"/>
      <c r="D46" s="1"/>
    </row>
    <row x14ac:dyDescent="0.25" r="47" customHeight="1" ht="18.75">
      <c r="A47" s="1"/>
      <c r="B47" s="1" t="s">
        <v>48</v>
      </c>
      <c r="C47" s="1"/>
      <c r="D47" s="1"/>
    </row>
    <row x14ac:dyDescent="0.25" r="48" customHeight="1" ht="18.75">
      <c r="A48" s="1"/>
      <c r="B48" s="1" t="s">
        <v>49</v>
      </c>
      <c r="C48" s="1"/>
      <c r="D48" s="1"/>
    </row>
    <row x14ac:dyDescent="0.25" r="49" customHeight="1" ht="18.75">
      <c r="A49" s="1"/>
      <c r="B49" s="1" t="s">
        <v>50</v>
      </c>
      <c r="C49" s="1"/>
      <c r="D49" s="1"/>
    </row>
    <row x14ac:dyDescent="0.25" r="50" customHeight="1" ht="18.75">
      <c r="A50" s="1"/>
      <c r="B50" s="1" t="s">
        <v>51</v>
      </c>
      <c r="C50" s="1"/>
      <c r="D50" s="1"/>
    </row>
    <row x14ac:dyDescent="0.25" r="51" customHeight="1" ht="18.75">
      <c r="A51" s="1"/>
      <c r="B51" s="1" t="s">
        <v>52</v>
      </c>
      <c r="C51" s="1"/>
      <c r="D51" s="1"/>
    </row>
    <row x14ac:dyDescent="0.25" r="52" customHeight="1" ht="18.75">
      <c r="A52" s="1"/>
      <c r="B52" s="1" t="s">
        <v>53</v>
      </c>
      <c r="C52" s="1"/>
      <c r="D52" s="1"/>
    </row>
    <row x14ac:dyDescent="0.25" r="53" customHeight="1" ht="18.75">
      <c r="A53" s="1"/>
      <c r="B53" s="1" t="s">
        <v>54</v>
      </c>
      <c r="C53" s="1"/>
      <c r="D53" s="1"/>
    </row>
    <row x14ac:dyDescent="0.25" r="54" customHeight="1" ht="18.75">
      <c r="A54" s="1"/>
      <c r="B54" s="1" t="s">
        <v>55</v>
      </c>
      <c r="C54" s="1"/>
      <c r="D54" s="1"/>
    </row>
    <row x14ac:dyDescent="0.25" r="55" customHeight="1" ht="18.75">
      <c r="A55" s="1"/>
      <c r="B55" s="1" t="s">
        <v>56</v>
      </c>
      <c r="C55" s="1"/>
      <c r="D55" s="1"/>
    </row>
    <row x14ac:dyDescent="0.25" r="56" customHeight="1" ht="18.75">
      <c r="A56" s="1"/>
      <c r="B56" s="1" t="s">
        <v>57</v>
      </c>
      <c r="C56" s="1"/>
      <c r="D56" s="1"/>
    </row>
    <row x14ac:dyDescent="0.25" r="57" customHeight="1" ht="18.75">
      <c r="A57" s="1"/>
      <c r="B57" s="1" t="s">
        <v>58</v>
      </c>
      <c r="C57" s="1"/>
      <c r="D57" s="1"/>
    </row>
    <row x14ac:dyDescent="0.25" r="58" customHeight="1" ht="18.75">
      <c r="A58" s="1"/>
      <c r="B58" s="1" t="s">
        <v>59</v>
      </c>
      <c r="C58" s="1"/>
      <c r="D58" s="1"/>
    </row>
    <row x14ac:dyDescent="0.25" r="59" customHeight="1" ht="18.75">
      <c r="A59" s="1"/>
      <c r="B59" s="1" t="s">
        <v>60</v>
      </c>
      <c r="C59" s="1"/>
      <c r="D59" s="1"/>
    </row>
    <row x14ac:dyDescent="0.25" r="60" customHeight="1" ht="18.75">
      <c r="A60" s="1"/>
      <c r="B60" s="1" t="s">
        <v>61</v>
      </c>
      <c r="C60" s="1"/>
      <c r="D60" s="1"/>
    </row>
    <row x14ac:dyDescent="0.25" r="61" customHeight="1" ht="18.75">
      <c r="A61" s="1"/>
      <c r="B61" s="1" t="s">
        <v>62</v>
      </c>
      <c r="C61" s="1"/>
      <c r="D61" s="1"/>
    </row>
    <row x14ac:dyDescent="0.25" r="62" customHeight="1" ht="18.75">
      <c r="A62" s="1"/>
      <c r="B62" s="1" t="s">
        <v>63</v>
      </c>
      <c r="C62" s="1"/>
      <c r="D62" s="1"/>
    </row>
    <row x14ac:dyDescent="0.25" r="63" customHeight="1" ht="18.75">
      <c r="A63" s="1"/>
      <c r="B63" s="1" t="s">
        <v>64</v>
      </c>
      <c r="C63" s="1"/>
      <c r="D63" s="1"/>
    </row>
    <row x14ac:dyDescent="0.25" r="64" customHeight="1" ht="18.75">
      <c r="A64" s="1"/>
      <c r="B64" s="1" t="s">
        <v>65</v>
      </c>
      <c r="C64" s="1"/>
      <c r="D64" s="1"/>
    </row>
    <row x14ac:dyDescent="0.25" r="65" customHeight="1" ht="18.75">
      <c r="A65" s="1"/>
      <c r="B65" s="1" t="s">
        <v>66</v>
      </c>
      <c r="C65" s="1"/>
      <c r="D65" s="1"/>
    </row>
    <row x14ac:dyDescent="0.25" r="66" customHeight="1" ht="18.75">
      <c r="A66" s="1"/>
      <c r="B66" s="1" t="s">
        <v>67</v>
      </c>
      <c r="C66" s="1"/>
      <c r="D66" s="1"/>
    </row>
    <row x14ac:dyDescent="0.25" r="67" customHeight="1" ht="18.75">
      <c r="A67" s="1"/>
      <c r="B67" s="1" t="s">
        <v>68</v>
      </c>
      <c r="C67" s="1"/>
      <c r="D67" s="1"/>
    </row>
    <row x14ac:dyDescent="0.25" r="68" customHeight="1" ht="18.75">
      <c r="A68" s="1"/>
      <c r="B68" s="1" t="s">
        <v>69</v>
      </c>
      <c r="C68" s="1"/>
      <c r="D68" s="1"/>
    </row>
    <row x14ac:dyDescent="0.25" r="69" customHeight="1" ht="18.75">
      <c r="A69" s="1"/>
      <c r="B69" s="1" t="s">
        <v>70</v>
      </c>
      <c r="C69" s="1"/>
      <c r="D69" s="1"/>
    </row>
    <row x14ac:dyDescent="0.25" r="70" customHeight="1" ht="18.75">
      <c r="A70" s="1"/>
      <c r="B70" s="1" t="s">
        <v>71</v>
      </c>
      <c r="C70" s="1"/>
      <c r="D70" s="1"/>
    </row>
    <row x14ac:dyDescent="0.25" r="71" customHeight="1" ht="18.75">
      <c r="A71" s="1"/>
      <c r="B71" s="1" t="s">
        <v>72</v>
      </c>
      <c r="C71" s="1"/>
      <c r="D71" s="1"/>
    </row>
    <row x14ac:dyDescent="0.25" r="72" customHeight="1" ht="18.75">
      <c r="A72" s="1"/>
      <c r="B72" s="1" t="s">
        <v>73</v>
      </c>
      <c r="C72" s="1"/>
      <c r="D72" s="1"/>
    </row>
    <row x14ac:dyDescent="0.25" r="73" customHeight="1" ht="18.75">
      <c r="A73" s="1"/>
      <c r="B73" s="1" t="s">
        <v>74</v>
      </c>
      <c r="C73" s="1"/>
      <c r="D73" s="1"/>
    </row>
    <row x14ac:dyDescent="0.25" r="74" customHeight="1" ht="18.75">
      <c r="A74" s="1"/>
      <c r="B74" s="1" t="s">
        <v>75</v>
      </c>
      <c r="C74" s="1"/>
      <c r="D74" s="1"/>
    </row>
    <row x14ac:dyDescent="0.25" r="75" customHeight="1" ht="18.75">
      <c r="A75" s="1"/>
      <c r="B75" s="1" t="s">
        <v>76</v>
      </c>
      <c r="C75" s="1"/>
      <c r="D75" s="1"/>
    </row>
    <row x14ac:dyDescent="0.25" r="76" customHeight="1" ht="18.75">
      <c r="A76" s="1"/>
      <c r="B76" s="1" t="s">
        <v>77</v>
      </c>
      <c r="C76" s="1"/>
      <c r="D76" s="1"/>
    </row>
    <row x14ac:dyDescent="0.25" r="77" customHeight="1" ht="18.75">
      <c r="A77" s="1"/>
      <c r="B77" s="1" t="s">
        <v>78</v>
      </c>
      <c r="C77" s="1"/>
      <c r="D77" s="1"/>
    </row>
    <row x14ac:dyDescent="0.25" r="78" customHeight="1" ht="18.75">
      <c r="A78" s="1"/>
      <c r="B78" s="1" t="s">
        <v>79</v>
      </c>
      <c r="C78" s="1"/>
      <c r="D78" s="1"/>
    </row>
    <row x14ac:dyDescent="0.25" r="79" customHeight="1" ht="18.75">
      <c r="A79" s="1"/>
      <c r="B79" s="1" t="s">
        <v>80</v>
      </c>
      <c r="C79" s="1"/>
      <c r="D79" s="1"/>
    </row>
    <row x14ac:dyDescent="0.25" r="80" customHeight="1" ht="18.75">
      <c r="A80" s="1"/>
      <c r="B80" s="1" t="s">
        <v>81</v>
      </c>
      <c r="C80" s="1"/>
      <c r="D80" s="1"/>
    </row>
    <row x14ac:dyDescent="0.25" r="81" customHeight="1" ht="18.75">
      <c r="A81" s="1"/>
      <c r="B81" s="1" t="s">
        <v>82</v>
      </c>
      <c r="C81" s="1"/>
      <c r="D81" s="1"/>
    </row>
    <row x14ac:dyDescent="0.25" r="82" customHeight="1" ht="18.75">
      <c r="A82" s="1"/>
      <c r="B82" s="1" t="s">
        <v>83</v>
      </c>
      <c r="C82" s="1"/>
      <c r="D82" s="1"/>
    </row>
    <row x14ac:dyDescent="0.25" r="83" customHeight="1" ht="18.75">
      <c r="A83" s="1"/>
      <c r="B83" s="1" t="s">
        <v>84</v>
      </c>
      <c r="C83" s="1"/>
      <c r="D83" s="1"/>
    </row>
    <row x14ac:dyDescent="0.25" r="84" customHeight="1" ht="18.75">
      <c r="A84" s="1"/>
      <c r="B84" s="1" t="s">
        <v>85</v>
      </c>
      <c r="C84" s="1"/>
      <c r="D84" s="1"/>
    </row>
    <row x14ac:dyDescent="0.25" r="85" customHeight="1" ht="18.75">
      <c r="A85" s="1"/>
      <c r="B85" s="1" t="s">
        <v>86</v>
      </c>
      <c r="C85" s="1"/>
      <c r="D85" s="1"/>
    </row>
    <row x14ac:dyDescent="0.25" r="86" customHeight="1" ht="18.75">
      <c r="A86" s="1"/>
      <c r="B86" s="1" t="s">
        <v>87</v>
      </c>
      <c r="C86" s="1"/>
      <c r="D86" s="1"/>
    </row>
    <row x14ac:dyDescent="0.25" r="87" customHeight="1" ht="18.75">
      <c r="A87" s="1"/>
      <c r="B87" s="1" t="s">
        <v>88</v>
      </c>
      <c r="C87" s="1"/>
      <c r="D87" s="1"/>
    </row>
    <row x14ac:dyDescent="0.25" r="88" customHeight="1" ht="18.75">
      <c r="A88" s="1"/>
      <c r="B88" s="1" t="s">
        <v>89</v>
      </c>
      <c r="C88" s="1"/>
      <c r="D88" s="1"/>
    </row>
    <row x14ac:dyDescent="0.25" r="89" customHeight="1" ht="18.75">
      <c r="A89" s="1"/>
      <c r="B89" s="1" t="s">
        <v>90</v>
      </c>
      <c r="C89" s="1"/>
      <c r="D89" s="1"/>
    </row>
    <row x14ac:dyDescent="0.25" r="90" customHeight="1" ht="18.75">
      <c r="A90" s="1"/>
      <c r="B90" s="1" t="s">
        <v>91</v>
      </c>
      <c r="C90" s="1"/>
      <c r="D90" s="1"/>
    </row>
    <row x14ac:dyDescent="0.25" r="91" customHeight="1" ht="18.75">
      <c r="A91" s="1"/>
      <c r="B91" s="1" t="s">
        <v>92</v>
      </c>
      <c r="C91" s="1"/>
      <c r="D91" s="1"/>
    </row>
    <row x14ac:dyDescent="0.25" r="92" customHeight="1" ht="18.75">
      <c r="A92" s="1"/>
      <c r="B92" s="1" t="s">
        <v>93</v>
      </c>
      <c r="C92" s="1"/>
      <c r="D92" s="1"/>
    </row>
    <row x14ac:dyDescent="0.25" r="93" customHeight="1" ht="18.75">
      <c r="A93" s="1"/>
      <c r="B93" s="1" t="s">
        <v>94</v>
      </c>
      <c r="C93" s="1"/>
      <c r="D93" s="1"/>
    </row>
    <row x14ac:dyDescent="0.25" r="94" customHeight="1" ht="18.75">
      <c r="A94" s="1"/>
      <c r="B94" s="1" t="s">
        <v>95</v>
      </c>
      <c r="C94" s="1"/>
      <c r="D94" s="1"/>
    </row>
    <row x14ac:dyDescent="0.25" r="95" customHeight="1" ht="18.75">
      <c r="A95" s="1"/>
      <c r="B95" s="1" t="s">
        <v>96</v>
      </c>
      <c r="C95" s="1"/>
      <c r="D95" s="1"/>
    </row>
    <row x14ac:dyDescent="0.25" r="96" customHeight="1" ht="18.75">
      <c r="A96" s="1"/>
      <c r="B96" s="1" t="s">
        <v>97</v>
      </c>
      <c r="C96" s="1"/>
      <c r="D96" s="1"/>
    </row>
    <row x14ac:dyDescent="0.25" r="97" customHeight="1" ht="18.75">
      <c r="A97" s="1"/>
      <c r="B97" s="1" t="s">
        <v>98</v>
      </c>
      <c r="C97" s="1"/>
      <c r="D97" s="1"/>
    </row>
    <row x14ac:dyDescent="0.25" r="98" customHeight="1" ht="18.75">
      <c r="A98" s="1"/>
      <c r="B98" s="1" t="s">
        <v>99</v>
      </c>
      <c r="C98" s="1"/>
      <c r="D98" s="1"/>
    </row>
    <row x14ac:dyDescent="0.25" r="99" customHeight="1" ht="18.75">
      <c r="A99" s="1"/>
      <c r="B99" s="1" t="s">
        <v>100</v>
      </c>
      <c r="C99" s="1"/>
      <c r="D99" s="1"/>
    </row>
    <row x14ac:dyDescent="0.25" r="100" customHeight="1" ht="18.75">
      <c r="A100" s="1"/>
      <c r="B100" s="1" t="s">
        <v>101</v>
      </c>
      <c r="C100" s="1"/>
      <c r="D100" s="1"/>
    </row>
    <row x14ac:dyDescent="0.25" r="101" customHeight="1" ht="18.75">
      <c r="A101" s="1"/>
      <c r="B101" s="1" t="s">
        <v>102</v>
      </c>
      <c r="C101" s="1"/>
      <c r="D101" s="1"/>
    </row>
    <row x14ac:dyDescent="0.25" r="102" customHeight="1" ht="18.75">
      <c r="A102" s="1"/>
      <c r="B102" s="1" t="s">
        <v>103</v>
      </c>
      <c r="C102" s="1"/>
      <c r="D102" s="1"/>
    </row>
    <row x14ac:dyDescent="0.25" r="103" customHeight="1" ht="18.75">
      <c r="A103" s="1"/>
      <c r="B103" s="1" t="s">
        <v>104</v>
      </c>
      <c r="C103" s="1"/>
      <c r="D103" s="1"/>
    </row>
    <row x14ac:dyDescent="0.25" r="104" customHeight="1" ht="18.75">
      <c r="A104" s="1"/>
      <c r="B104" s="1" t="s">
        <v>105</v>
      </c>
      <c r="C104" s="1"/>
      <c r="D104" s="1"/>
    </row>
    <row x14ac:dyDescent="0.25" r="105" customHeight="1" ht="18.75">
      <c r="A105" s="1"/>
      <c r="B105" s="1" t="s">
        <v>106</v>
      </c>
      <c r="C105" s="1"/>
      <c r="D105" s="1"/>
    </row>
    <row x14ac:dyDescent="0.25" r="106" customHeight="1" ht="18.75">
      <c r="A106" s="1"/>
      <c r="B106" s="1" t="s">
        <v>107</v>
      </c>
      <c r="C106" s="1"/>
      <c r="D106" s="1"/>
    </row>
    <row x14ac:dyDescent="0.25" r="107" customHeight="1" ht="18.75">
      <c r="A107" s="1"/>
      <c r="B107" s="1" t="s">
        <v>108</v>
      </c>
      <c r="C107" s="1"/>
      <c r="D107" s="1"/>
    </row>
    <row x14ac:dyDescent="0.25" r="108" customHeight="1" ht="18.75">
      <c r="A108" s="1"/>
      <c r="B108" s="1" t="s">
        <v>109</v>
      </c>
      <c r="C108" s="1"/>
      <c r="D108" s="1"/>
    </row>
    <row x14ac:dyDescent="0.25" r="109" customHeight="1" ht="18.75">
      <c r="A109" s="1"/>
      <c r="B109" s="1" t="s">
        <v>110</v>
      </c>
      <c r="C109" s="1"/>
      <c r="D109" s="1"/>
    </row>
    <row x14ac:dyDescent="0.25" r="110" customHeight="1" ht="18.75">
      <c r="A110" s="1"/>
      <c r="B110" s="1" t="s">
        <v>111</v>
      </c>
      <c r="C110" s="1"/>
      <c r="D110" s="1"/>
    </row>
    <row x14ac:dyDescent="0.25" r="111" customHeight="1" ht="18.75">
      <c r="A111" s="1"/>
      <c r="B111" s="1" t="s">
        <v>112</v>
      </c>
      <c r="C111" s="1"/>
      <c r="D111" s="1"/>
    </row>
    <row x14ac:dyDescent="0.25" r="112" customHeight="1" ht="18.75">
      <c r="A112" s="1"/>
      <c r="B112" s="1" t="s">
        <v>113</v>
      </c>
      <c r="C112" s="1"/>
      <c r="D112" s="1"/>
    </row>
    <row x14ac:dyDescent="0.25" r="113" customHeight="1" ht="18.75">
      <c r="A113" s="1"/>
      <c r="B113" s="1" t="s">
        <v>114</v>
      </c>
      <c r="C113" s="1"/>
      <c r="D113" s="1"/>
    </row>
    <row x14ac:dyDescent="0.25" r="114" customHeight="1" ht="18.75">
      <c r="A114" s="1"/>
      <c r="B114" s="1" t="s">
        <v>115</v>
      </c>
      <c r="C114" s="1"/>
      <c r="D114" s="1"/>
    </row>
    <row x14ac:dyDescent="0.25" r="115" customHeight="1" ht="18.75">
      <c r="A115" s="1"/>
      <c r="B115" s="1" t="s">
        <v>116</v>
      </c>
      <c r="C115" s="1"/>
      <c r="D115" s="1"/>
    </row>
    <row x14ac:dyDescent="0.25" r="116" customHeight="1" ht="18.75">
      <c r="A116" s="1"/>
      <c r="B116" s="1" t="s">
        <v>117</v>
      </c>
      <c r="C116" s="1"/>
      <c r="D116" s="1"/>
    </row>
    <row x14ac:dyDescent="0.25" r="117" customHeight="1" ht="18.75">
      <c r="A117" s="1"/>
      <c r="B117" s="1" t="s">
        <v>118</v>
      </c>
      <c r="C117" s="1"/>
      <c r="D117" s="1"/>
    </row>
    <row x14ac:dyDescent="0.25" r="118" customHeight="1" ht="18.75">
      <c r="A118" s="1"/>
      <c r="B118" s="1" t="s">
        <v>119</v>
      </c>
      <c r="C118" s="1"/>
      <c r="D118" s="1"/>
    </row>
    <row x14ac:dyDescent="0.25" r="119" customHeight="1" ht="18.75">
      <c r="A119" s="1"/>
      <c r="B119" s="1" t="s">
        <v>120</v>
      </c>
      <c r="C119" s="1"/>
      <c r="D119" s="1"/>
    </row>
    <row x14ac:dyDescent="0.25" r="120" customHeight="1" ht="18.75">
      <c r="A120" s="1"/>
      <c r="B120" s="1" t="s">
        <v>121</v>
      </c>
      <c r="C120" s="1"/>
      <c r="D120" s="1"/>
    </row>
    <row x14ac:dyDescent="0.25" r="121" customHeight="1" ht="18.75">
      <c r="A121" s="1"/>
      <c r="B121" s="1" t="s">
        <v>122</v>
      </c>
      <c r="C121" s="1"/>
      <c r="D121" s="1"/>
    </row>
    <row x14ac:dyDescent="0.25" r="122" customHeight="1" ht="18.75">
      <c r="A122" s="1"/>
      <c r="B122" s="1" t="s">
        <v>123</v>
      </c>
      <c r="C122" s="1"/>
      <c r="D122" s="1"/>
    </row>
    <row x14ac:dyDescent="0.25" r="123" customHeight="1" ht="18.75">
      <c r="A123" s="1"/>
      <c r="B123" s="1" t="s">
        <v>124</v>
      </c>
      <c r="C123" s="1"/>
      <c r="D123" s="1"/>
    </row>
    <row x14ac:dyDescent="0.25" r="124" customHeight="1" ht="18.75">
      <c r="A124" s="1"/>
      <c r="B124" s="1" t="s">
        <v>125</v>
      </c>
      <c r="C124" s="1"/>
      <c r="D124" s="1"/>
    </row>
    <row x14ac:dyDescent="0.25" r="125" customHeight="1" ht="18.75">
      <c r="A125" s="1"/>
      <c r="B125" s="1" t="s">
        <v>126</v>
      </c>
      <c r="C125" s="1"/>
      <c r="D125" s="1"/>
    </row>
    <row x14ac:dyDescent="0.25" r="126" customHeight="1" ht="18.75">
      <c r="A126" s="1"/>
      <c r="B126" s="1" t="s">
        <v>127</v>
      </c>
      <c r="C126" s="1"/>
      <c r="D126" s="1"/>
    </row>
    <row x14ac:dyDescent="0.25" r="127" customHeight="1" ht="18.75">
      <c r="A127" s="1"/>
      <c r="B127" s="1" t="s">
        <v>128</v>
      </c>
      <c r="C127" s="1"/>
      <c r="D127" s="1"/>
    </row>
    <row x14ac:dyDescent="0.25" r="128" customHeight="1" ht="18.75">
      <c r="A128" s="1"/>
      <c r="B128" s="1" t="s">
        <v>129</v>
      </c>
      <c r="C128" s="1"/>
      <c r="D128" s="1"/>
    </row>
    <row x14ac:dyDescent="0.25" r="129" customHeight="1" ht="18.75">
      <c r="A129" s="1"/>
      <c r="B129" s="1" t="s">
        <v>130</v>
      </c>
      <c r="C129" s="1"/>
      <c r="D129" s="1"/>
    </row>
    <row x14ac:dyDescent="0.25" r="130" customHeight="1" ht="18.75">
      <c r="A130" s="1"/>
      <c r="B130" s="1" t="s">
        <v>131</v>
      </c>
      <c r="C130" s="1"/>
      <c r="D130" s="1"/>
    </row>
    <row x14ac:dyDescent="0.25" r="131" customHeight="1" ht="18.75">
      <c r="A131" s="1"/>
      <c r="B131" s="1" t="s">
        <v>132</v>
      </c>
      <c r="C131" s="1"/>
      <c r="D131" s="1"/>
    </row>
    <row x14ac:dyDescent="0.25" r="132" customHeight="1" ht="18.75">
      <c r="A132" s="1"/>
      <c r="B132" s="1" t="s">
        <v>133</v>
      </c>
      <c r="C132" s="1"/>
      <c r="D132" s="1"/>
    </row>
    <row x14ac:dyDescent="0.25" r="133" customHeight="1" ht="18.75">
      <c r="A133" s="1"/>
      <c r="B133" s="1" t="s">
        <v>134</v>
      </c>
      <c r="C133" s="1"/>
      <c r="D133" s="1"/>
    </row>
    <row x14ac:dyDescent="0.25" r="134" customHeight="1" ht="18.75">
      <c r="A134" s="1"/>
      <c r="B134" s="1" t="s">
        <v>135</v>
      </c>
      <c r="C134" s="1"/>
      <c r="D134" s="1"/>
    </row>
    <row x14ac:dyDescent="0.25" r="135" customHeight="1" ht="18.75">
      <c r="A135" s="1"/>
      <c r="B135" s="1" t="s">
        <v>136</v>
      </c>
      <c r="C135" s="1"/>
      <c r="D135" s="1"/>
    </row>
    <row x14ac:dyDescent="0.25" r="136" customHeight="1" ht="18.75">
      <c r="A136" s="1"/>
      <c r="B136" s="1" t="s">
        <v>137</v>
      </c>
      <c r="C136" s="1"/>
      <c r="D136" s="1"/>
    </row>
    <row x14ac:dyDescent="0.25" r="137" customHeight="1" ht="18.75">
      <c r="A137" s="1"/>
      <c r="B137" s="1" t="s">
        <v>138</v>
      </c>
      <c r="C137" s="1"/>
      <c r="D137" s="1"/>
    </row>
    <row x14ac:dyDescent="0.25" r="138" customHeight="1" ht="18.75">
      <c r="A138" s="1"/>
      <c r="B138" s="1" t="s">
        <v>139</v>
      </c>
      <c r="C138" s="1"/>
      <c r="D138" s="1"/>
    </row>
    <row x14ac:dyDescent="0.25" r="139" customHeight="1" ht="18.75">
      <c r="A139" s="1"/>
      <c r="B139" s="1" t="s">
        <v>140</v>
      </c>
      <c r="C139" s="1"/>
      <c r="D139" s="1"/>
    </row>
    <row x14ac:dyDescent="0.25" r="140" customHeight="1" ht="18.75">
      <c r="A140" s="1"/>
      <c r="B140" s="1" t="s">
        <v>141</v>
      </c>
      <c r="C140" s="1"/>
      <c r="D140" s="1"/>
    </row>
    <row x14ac:dyDescent="0.25" r="141" customHeight="1" ht="18.75">
      <c r="A141" s="1"/>
      <c r="B141" s="1" t="s">
        <v>142</v>
      </c>
      <c r="C141" s="1"/>
      <c r="D141" s="1"/>
    </row>
    <row x14ac:dyDescent="0.25" r="142" customHeight="1" ht="18.75">
      <c r="A142" s="1"/>
      <c r="B142" s="1" t="s">
        <v>143</v>
      </c>
      <c r="C142" s="1"/>
      <c r="D142" s="1"/>
    </row>
    <row x14ac:dyDescent="0.25" r="143" customHeight="1" ht="18.75">
      <c r="A143" s="1"/>
      <c r="B143" s="1" t="s">
        <v>144</v>
      </c>
      <c r="C143" s="1"/>
      <c r="D143" s="1"/>
    </row>
    <row x14ac:dyDescent="0.25" r="144" customHeight="1" ht="18.75">
      <c r="A144" s="1"/>
      <c r="B144" s="1" t="s">
        <v>145</v>
      </c>
      <c r="C144" s="1"/>
      <c r="D144" s="1"/>
    </row>
    <row x14ac:dyDescent="0.25" r="145" customHeight="1" ht="18.75">
      <c r="A145" s="1"/>
      <c r="B145" s="1" t="s">
        <v>146</v>
      </c>
      <c r="C145" s="1"/>
      <c r="D145" s="1"/>
    </row>
    <row x14ac:dyDescent="0.25" r="146" customHeight="1" ht="18.75">
      <c r="A146" s="1"/>
      <c r="B146" s="1" t="s">
        <v>147</v>
      </c>
      <c r="C146" s="1"/>
      <c r="D146" s="1"/>
    </row>
    <row x14ac:dyDescent="0.25" r="147" customHeight="1" ht="18.75">
      <c r="A147" s="1"/>
      <c r="B147" s="1" t="s">
        <v>148</v>
      </c>
      <c r="C147" s="1"/>
      <c r="D147" s="1"/>
    </row>
    <row x14ac:dyDescent="0.25" r="148" customHeight="1" ht="18.75">
      <c r="A148" s="1"/>
      <c r="B148" s="1" t="s">
        <v>149</v>
      </c>
      <c r="C148" s="1"/>
      <c r="D148" s="1"/>
    </row>
    <row x14ac:dyDescent="0.25" r="149" customHeight="1" ht="18.75">
      <c r="A149" s="1"/>
      <c r="B149" s="1" t="s">
        <v>150</v>
      </c>
      <c r="C149" s="1"/>
      <c r="D149" s="1"/>
    </row>
    <row x14ac:dyDescent="0.25" r="150" customHeight="1" ht="18.75">
      <c r="A150" s="1"/>
      <c r="B150" s="1" t="s">
        <v>151</v>
      </c>
      <c r="C150" s="1"/>
      <c r="D150" s="1"/>
    </row>
    <row x14ac:dyDescent="0.25" r="151" customHeight="1" ht="18.75">
      <c r="A151" s="1"/>
      <c r="B151" s="1" t="s">
        <v>152</v>
      </c>
      <c r="C151" s="1"/>
      <c r="D151" s="1"/>
    </row>
    <row x14ac:dyDescent="0.25" r="152" customHeight="1" ht="18.75">
      <c r="A152" s="1"/>
      <c r="B152" s="1" t="s">
        <v>153</v>
      </c>
      <c r="C152" s="1"/>
      <c r="D152" s="1"/>
    </row>
    <row x14ac:dyDescent="0.25" r="153" customHeight="1" ht="18.75">
      <c r="A153" s="1"/>
      <c r="B153" s="1" t="s">
        <v>154</v>
      </c>
      <c r="C153" s="1"/>
      <c r="D153" s="1"/>
    </row>
    <row x14ac:dyDescent="0.25" r="154" customHeight="1" ht="18.75">
      <c r="A154" s="1"/>
      <c r="B154" s="1" t="s">
        <v>155</v>
      </c>
      <c r="C154" s="1"/>
      <c r="D154" s="1"/>
    </row>
    <row x14ac:dyDescent="0.25" r="155" customHeight="1" ht="18.75">
      <c r="A155" s="1"/>
      <c r="B155" s="1" t="s">
        <v>156</v>
      </c>
      <c r="C155" s="1"/>
      <c r="D155" s="1"/>
    </row>
    <row x14ac:dyDescent="0.25" r="156" customHeight="1" ht="18.75">
      <c r="A156" s="1"/>
      <c r="B156" s="1" t="s">
        <v>157</v>
      </c>
      <c r="C156" s="1"/>
      <c r="D156" s="1"/>
    </row>
    <row x14ac:dyDescent="0.25" r="157" customHeight="1" ht="18.75">
      <c r="A157" s="1"/>
      <c r="B157" s="1" t="s">
        <v>158</v>
      </c>
      <c r="C157" s="1"/>
      <c r="D157" s="1"/>
    </row>
    <row x14ac:dyDescent="0.25" r="158" customHeight="1" ht="18.75">
      <c r="A158" s="1"/>
      <c r="B158" s="1" t="s">
        <v>159</v>
      </c>
      <c r="C158" s="1"/>
      <c r="D158" s="1"/>
    </row>
    <row x14ac:dyDescent="0.25" r="159" customHeight="1" ht="18.75">
      <c r="A159" s="1"/>
      <c r="B159" s="1" t="s">
        <v>160</v>
      </c>
      <c r="C159" s="1"/>
      <c r="D159" s="1"/>
    </row>
    <row x14ac:dyDescent="0.25" r="160" customHeight="1" ht="18.75">
      <c r="A160" s="1"/>
      <c r="B160" s="1" t="s">
        <v>161</v>
      </c>
      <c r="C160" s="1"/>
      <c r="D160" s="1"/>
    </row>
    <row x14ac:dyDescent="0.25" r="161" customHeight="1" ht="18.75">
      <c r="A161" s="1"/>
      <c r="B161" s="1" t="s">
        <v>162</v>
      </c>
      <c r="C161" s="1"/>
      <c r="D161" s="1"/>
    </row>
    <row x14ac:dyDescent="0.25" r="162" customHeight="1" ht="18.75">
      <c r="A162" s="1"/>
      <c r="B162" s="1" t="s">
        <v>163</v>
      </c>
      <c r="C162" s="1"/>
      <c r="D162" s="1"/>
    </row>
    <row x14ac:dyDescent="0.25" r="163" customHeight="1" ht="18.75">
      <c r="A163" s="1"/>
      <c r="B163" s="1" t="s">
        <v>164</v>
      </c>
      <c r="C163" s="1"/>
      <c r="D163" s="1"/>
    </row>
    <row x14ac:dyDescent="0.25" r="164" customHeight="1" ht="18.75">
      <c r="A164" s="1"/>
      <c r="B164" s="1" t="s">
        <v>165</v>
      </c>
      <c r="C164" s="1"/>
      <c r="D164" s="1"/>
    </row>
    <row x14ac:dyDescent="0.25" r="165" customHeight="1" ht="18.75">
      <c r="A165" s="1"/>
      <c r="B165" s="1" t="s">
        <v>166</v>
      </c>
      <c r="C165" s="1"/>
      <c r="D165" s="1"/>
    </row>
    <row x14ac:dyDescent="0.25" r="166" customHeight="1" ht="18.75">
      <c r="A166" s="1"/>
      <c r="B166" s="1" t="s">
        <v>167</v>
      </c>
      <c r="C166" s="1"/>
      <c r="D166" s="1"/>
    </row>
    <row x14ac:dyDescent="0.25" r="167" customHeight="1" ht="18.75">
      <c r="A167" s="1"/>
      <c r="B167" s="1" t="s">
        <v>168</v>
      </c>
      <c r="C167" s="1"/>
      <c r="D167" s="1"/>
    </row>
    <row x14ac:dyDescent="0.25" r="168" customHeight="1" ht="18.75">
      <c r="A168" s="1"/>
      <c r="B168" s="1" t="s">
        <v>169</v>
      </c>
      <c r="C168" s="1"/>
      <c r="D168" s="1"/>
    </row>
    <row x14ac:dyDescent="0.25" r="169" customHeight="1" ht="18.75">
      <c r="A169" s="1"/>
      <c r="B169" s="1" t="s">
        <v>170</v>
      </c>
      <c r="C169" s="1"/>
      <c r="D169" s="1"/>
    </row>
    <row x14ac:dyDescent="0.25" r="170" customHeight="1" ht="18.75">
      <c r="A170" s="1"/>
      <c r="B170" s="1" t="s">
        <v>171</v>
      </c>
      <c r="C170" s="1"/>
      <c r="D170" s="1"/>
    </row>
    <row x14ac:dyDescent="0.25" r="171" customHeight="1" ht="18.75">
      <c r="A171" s="1"/>
      <c r="B171" s="1" t="s">
        <v>172</v>
      </c>
      <c r="C171" s="1"/>
      <c r="D171" s="1"/>
    </row>
    <row x14ac:dyDescent="0.25" r="172" customHeight="1" ht="18.75">
      <c r="A172" s="1"/>
      <c r="B172" s="1" t="s">
        <v>173</v>
      </c>
      <c r="C172" s="1"/>
      <c r="D172" s="1"/>
    </row>
    <row x14ac:dyDescent="0.25" r="173" customHeight="1" ht="18.75">
      <c r="A173" s="1"/>
      <c r="B173" s="1" t="s">
        <v>174</v>
      </c>
      <c r="C173" s="1"/>
      <c r="D173" s="1"/>
    </row>
    <row x14ac:dyDescent="0.25" r="174" customHeight="1" ht="18.75">
      <c r="A174" s="1"/>
      <c r="B174" s="1" t="s">
        <v>175</v>
      </c>
      <c r="C174" s="1"/>
      <c r="D174" s="1"/>
    </row>
    <row x14ac:dyDescent="0.25" r="175" customHeight="1" ht="18.75">
      <c r="A175" s="1"/>
      <c r="B175" s="1" t="s">
        <v>176</v>
      </c>
      <c r="C175" s="1"/>
      <c r="D175" s="1"/>
    </row>
    <row x14ac:dyDescent="0.25" r="176" customHeight="1" ht="18.75">
      <c r="A176" s="1"/>
      <c r="B176" s="1" t="s">
        <v>177</v>
      </c>
      <c r="C176" s="1"/>
      <c r="D176" s="1"/>
    </row>
    <row x14ac:dyDescent="0.25" r="177" customHeight="1" ht="18.75">
      <c r="A177" s="1"/>
      <c r="B177" s="1" t="s">
        <v>178</v>
      </c>
      <c r="C177" s="1"/>
      <c r="D177" s="1"/>
    </row>
    <row x14ac:dyDescent="0.25" r="178" customHeight="1" ht="18.75">
      <c r="A178" s="1"/>
      <c r="B178" s="1" t="s">
        <v>179</v>
      </c>
      <c r="C178" s="1"/>
      <c r="D178" s="1"/>
    </row>
    <row x14ac:dyDescent="0.25" r="179" customHeight="1" ht="18.75">
      <c r="A179" s="1"/>
      <c r="B179" s="1" t="s">
        <v>180</v>
      </c>
      <c r="C179" s="1"/>
      <c r="D179" s="1"/>
    </row>
    <row x14ac:dyDescent="0.25" r="180" customHeight="1" ht="18.75">
      <c r="A180" s="1"/>
      <c r="B180" s="1" t="s">
        <v>181</v>
      </c>
      <c r="C180" s="1"/>
      <c r="D1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"/>
  <sheetViews>
    <sheetView workbookViewId="0"/>
  </sheetViews>
  <sheetFormatPr defaultRowHeight="15" x14ac:dyDescent="0.25"/>
  <cols>
    <col min="1" max="1" style="3" width="6.576428571428571" customWidth="1" bestFit="1"/>
    <col min="2" max="2" style="37" width="2.5764285714285715" customWidth="1" bestFit="1"/>
    <col min="3" max="3" style="37" width="1.005" customWidth="1" bestFit="1"/>
    <col min="4" max="4" style="37" width="3.2907142857142855" customWidth="1" bestFit="1"/>
    <col min="5" max="5" style="37" width="27.433571428571426" customWidth="1" bestFit="1"/>
    <col min="6" max="6" style="37" width="27.862142857142857" customWidth="1" bestFit="1"/>
    <col min="7" max="7" style="37" width="25.862142857142857" customWidth="1" bestFit="1"/>
    <col min="8" max="8" style="37" width="18.290714285714284" customWidth="1" bestFit="1"/>
    <col min="9" max="9" style="37" width="18.290714285714284" customWidth="1" bestFit="1"/>
    <col min="10" max="10" style="37" width="18.290714285714284" customWidth="1" bestFit="1"/>
    <col min="11" max="11" style="37" width="22.005" customWidth="1" bestFit="1"/>
    <col min="12" max="12" style="37" width="3.862142857142857" customWidth="1" bestFit="1"/>
    <col min="13" max="13" style="3" width="9.147857142857141" customWidth="1" bestFit="1"/>
    <col min="14" max="14" style="3" width="28.862142857142857" customWidth="1" bestFit="1"/>
    <col min="15" max="15" style="3" width="17.14785714285714" customWidth="1" bestFit="1"/>
    <col min="16" max="16" style="3" width="18.576428571428572" customWidth="1" bestFit="1"/>
    <col min="17" max="17" style="3" width="19.862142857142857" customWidth="1" bestFit="1"/>
    <col min="18" max="18" style="3" width="23.005" customWidth="1" bestFit="1"/>
  </cols>
  <sheetData>
    <row x14ac:dyDescent="0.25" r="1" customHeight="1" ht="27.75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"/>
      <c r="N2" s="1"/>
      <c r="O2" s="1"/>
      <c r="P2" s="1"/>
      <c r="Q2" s="1"/>
      <c r="R2" s="1"/>
    </row>
    <row x14ac:dyDescent="0.25" r="3" customHeight="1" ht="27">
      <c r="A3" s="1"/>
      <c r="B3" s="7"/>
      <c r="C3" s="7"/>
      <c r="D3" s="10" t="s">
        <v>350</v>
      </c>
      <c r="E3" s="7"/>
      <c r="F3" s="7"/>
      <c r="G3" s="7"/>
      <c r="H3" s="7"/>
      <c r="I3" s="7"/>
      <c r="J3" s="7"/>
      <c r="K3" s="7"/>
      <c r="L3" s="7"/>
      <c r="M3" s="1"/>
      <c r="N3" s="1"/>
      <c r="O3" s="1"/>
      <c r="P3" s="1"/>
      <c r="Q3" s="1"/>
      <c r="R3" s="1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</row>
    <row x14ac:dyDescent="0.25" r="5" customHeight="1" ht="18.75">
      <c r="A5" s="1"/>
      <c r="B5" s="7"/>
      <c r="C5" s="7"/>
      <c r="D5" s="11" t="s">
        <v>351</v>
      </c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7"/>
      <c r="L6" s="7"/>
      <c r="M6" s="1"/>
      <c r="N6" s="1"/>
      <c r="O6" s="1"/>
      <c r="P6" s="1"/>
      <c r="Q6" s="1"/>
      <c r="R6" s="1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7"/>
      <c r="L7" s="7"/>
      <c r="M7" s="1"/>
      <c r="N7" s="1"/>
      <c r="O7" s="1"/>
      <c r="P7" s="1"/>
      <c r="Q7" s="1"/>
      <c r="R7" s="1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7"/>
      <c r="L8" s="7"/>
      <c r="M8" s="1"/>
      <c r="N8" s="1"/>
      <c r="O8" s="1"/>
      <c r="P8" s="1"/>
      <c r="Q8" s="1"/>
      <c r="R8" s="1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7"/>
      <c r="L9" s="7"/>
      <c r="M9" s="1"/>
      <c r="N9" s="1"/>
      <c r="O9" s="1"/>
      <c r="P9" s="1"/>
      <c r="Q9" s="1"/>
      <c r="R9" s="1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</row>
    <row x14ac:dyDescent="0.25" r="11" customHeight="1" ht="18.75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"/>
      <c r="N11" s="1"/>
      <c r="O11" s="1"/>
      <c r="P11" s="4"/>
      <c r="Q11" s="4"/>
      <c r="R11" s="4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"/>
      <c r="N12" s="1"/>
      <c r="O12" s="1"/>
      <c r="P12" s="4"/>
      <c r="Q12" s="4"/>
      <c r="R12" s="4"/>
    </row>
    <row x14ac:dyDescent="0.25" r="13" customHeight="1" ht="18.75">
      <c r="A13" s="1"/>
      <c r="B13" s="13"/>
      <c r="C13" s="16" t="s">
        <v>352</v>
      </c>
      <c r="D13" s="13"/>
      <c r="E13" s="13"/>
      <c r="F13" s="13"/>
      <c r="G13" s="13"/>
      <c r="H13" s="13"/>
      <c r="I13" s="13"/>
      <c r="J13" s="13"/>
      <c r="K13" s="13"/>
      <c r="L13" s="13"/>
      <c r="M13" s="1"/>
      <c r="N13" s="1"/>
      <c r="O13" s="1"/>
      <c r="P13" s="1"/>
      <c r="Q13" s="1"/>
      <c r="R13" s="1"/>
    </row>
    <row x14ac:dyDescent="0.25" r="14" customHeight="1" ht="18.75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"/>
      <c r="N14" s="1"/>
      <c r="O14" s="1"/>
      <c r="P14" s="1"/>
      <c r="Q14" s="1"/>
      <c r="R14" s="1"/>
    </row>
    <row x14ac:dyDescent="0.25" r="15" customHeight="1" ht="18.75">
      <c r="A15" s="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"/>
      <c r="N15" s="1"/>
      <c r="O15" s="1"/>
      <c r="P15" s="1"/>
      <c r="Q15" s="1"/>
      <c r="R15" s="1"/>
    </row>
    <row x14ac:dyDescent="0.25" r="16" customHeight="1" ht="18.75">
      <c r="A16" s="1"/>
      <c r="B16" s="13"/>
      <c r="C16" s="13"/>
      <c r="D16" s="13"/>
      <c r="E16" s="17"/>
      <c r="F16" s="13"/>
      <c r="G16" s="13"/>
      <c r="H16" s="13"/>
      <c r="I16" s="13"/>
      <c r="J16" s="13"/>
      <c r="K16" s="13"/>
      <c r="L16" s="13"/>
      <c r="M16" s="1"/>
      <c r="N16" s="1"/>
      <c r="O16" s="1"/>
      <c r="P16" s="1"/>
      <c r="Q16" s="1"/>
      <c r="R16" s="1"/>
    </row>
    <row x14ac:dyDescent="0.25" r="17" customHeight="1" ht="18.75">
      <c r="A17" s="1"/>
      <c r="B17" s="13"/>
      <c r="C17" s="13"/>
      <c r="D17" s="13"/>
      <c r="E17" s="73">
        <f>_xll.flInstrumentTypesGet()</f>
      </c>
      <c r="F17" s="60" t="s">
        <v>353</v>
      </c>
      <c r="G17" s="60" t="s">
        <v>354</v>
      </c>
      <c r="H17" s="13"/>
      <c r="I17" s="13"/>
      <c r="J17" s="13"/>
      <c r="K17" s="13"/>
      <c r="L17" s="13"/>
      <c r="M17" s="1"/>
      <c r="N17" s="1"/>
      <c r="O17" s="1"/>
      <c r="P17" s="4"/>
      <c r="Q17" s="4"/>
      <c r="R17" s="4"/>
    </row>
    <row x14ac:dyDescent="0.25" r="18" customHeight="1" ht="18.75">
      <c r="A18" s="1"/>
      <c r="B18" s="13"/>
      <c r="C18" s="13"/>
      <c r="D18" s="17"/>
      <c r="E18" s="25" t="s">
        <v>355</v>
      </c>
      <c r="F18" s="25" t="s">
        <v>356</v>
      </c>
      <c r="G18" s="25" t="s">
        <v>257</v>
      </c>
      <c r="H18" s="13"/>
      <c r="I18" s="13"/>
      <c r="J18" s="13"/>
      <c r="K18" s="13"/>
      <c r="L18" s="13"/>
      <c r="M18" s="1"/>
      <c r="N18" s="1"/>
      <c r="O18" s="1"/>
      <c r="P18" s="4"/>
      <c r="Q18" s="4"/>
      <c r="R18" s="4"/>
    </row>
    <row x14ac:dyDescent="0.25" r="19" customHeight="1" ht="18.75">
      <c r="A19" s="1"/>
      <c r="B19" s="13"/>
      <c r="C19" s="13"/>
      <c r="D19" s="17"/>
      <c r="E19" s="75" t="s">
        <v>357</v>
      </c>
      <c r="F19" s="25" t="s">
        <v>358</v>
      </c>
      <c r="G19" s="25" t="s">
        <v>359</v>
      </c>
      <c r="H19" s="13"/>
      <c r="I19" s="13"/>
      <c r="J19" s="13"/>
      <c r="K19" s="13"/>
      <c r="L19" s="13"/>
      <c r="M19" s="1"/>
      <c r="N19" s="1"/>
      <c r="O19" s="1"/>
      <c r="P19" s="4"/>
      <c r="Q19" s="4"/>
      <c r="R19" s="4"/>
    </row>
    <row x14ac:dyDescent="0.25" r="20" customHeight="1" ht="18.75">
      <c r="A20" s="1"/>
      <c r="B20" s="13"/>
      <c r="C20" s="13"/>
      <c r="D20" s="17"/>
      <c r="E20" s="75" t="s">
        <v>360</v>
      </c>
      <c r="F20" s="25" t="s">
        <v>361</v>
      </c>
      <c r="G20" s="25" t="s">
        <v>257</v>
      </c>
      <c r="H20" s="13"/>
      <c r="I20" s="13"/>
      <c r="J20" s="13"/>
      <c r="K20" s="13"/>
      <c r="L20" s="13"/>
      <c r="M20" s="1"/>
      <c r="N20" s="1"/>
      <c r="O20" s="1"/>
      <c r="P20" s="4"/>
      <c r="Q20" s="4"/>
      <c r="R20" s="4"/>
    </row>
    <row x14ac:dyDescent="0.25" r="21" customHeight="1" ht="18.75">
      <c r="A21" s="1"/>
      <c r="B21" s="13"/>
      <c r="C21" s="13"/>
      <c r="D21" s="17"/>
      <c r="E21" s="75" t="s">
        <v>284</v>
      </c>
      <c r="F21" s="25" t="s">
        <v>362</v>
      </c>
      <c r="G21" s="25" t="s">
        <v>257</v>
      </c>
      <c r="H21" s="13"/>
      <c r="I21" s="13"/>
      <c r="J21" s="13"/>
      <c r="K21" s="13"/>
      <c r="L21" s="13"/>
      <c r="M21" s="1"/>
      <c r="N21" s="1"/>
      <c r="O21" s="1"/>
      <c r="P21" s="4"/>
      <c r="Q21" s="4"/>
      <c r="R21" s="4"/>
    </row>
    <row x14ac:dyDescent="0.25" r="22" customHeight="1" ht="18.75">
      <c r="A22" s="1"/>
      <c r="B22" s="13"/>
      <c r="C22" s="13"/>
      <c r="D22" s="17"/>
      <c r="E22" s="75" t="s">
        <v>304</v>
      </c>
      <c r="F22" s="25" t="s">
        <v>363</v>
      </c>
      <c r="G22" s="25" t="s">
        <v>257</v>
      </c>
      <c r="H22" s="13"/>
      <c r="I22" s="13"/>
      <c r="J22" s="13"/>
      <c r="K22" s="13"/>
      <c r="L22" s="13"/>
      <c r="M22" s="1"/>
      <c r="N22" s="1"/>
      <c r="O22" s="1"/>
      <c r="P22" s="4"/>
      <c r="Q22" s="4"/>
      <c r="R22" s="4"/>
    </row>
    <row x14ac:dyDescent="0.25" r="23" customHeight="1" ht="18.75">
      <c r="A23" s="1"/>
      <c r="B23" s="13"/>
      <c r="C23" s="13"/>
      <c r="D23" s="17"/>
      <c r="E23" s="75" t="s">
        <v>221</v>
      </c>
      <c r="F23" s="25" t="s">
        <v>364</v>
      </c>
      <c r="G23" s="25" t="s">
        <v>359</v>
      </c>
      <c r="H23" s="13"/>
      <c r="I23" s="13"/>
      <c r="J23" s="13"/>
      <c r="K23" s="13"/>
      <c r="L23" s="13"/>
      <c r="M23" s="1"/>
      <c r="N23" s="1"/>
      <c r="O23" s="1"/>
      <c r="P23" s="4"/>
      <c r="Q23" s="4"/>
      <c r="R23" s="4"/>
    </row>
    <row x14ac:dyDescent="0.25" r="24" customHeight="1" ht="18.75">
      <c r="A24" s="1"/>
      <c r="B24" s="13"/>
      <c r="C24" s="13"/>
      <c r="D24" s="17"/>
      <c r="E24" s="75" t="s">
        <v>365</v>
      </c>
      <c r="F24" s="25" t="s">
        <v>366</v>
      </c>
      <c r="G24" s="25" t="s">
        <v>257</v>
      </c>
      <c r="H24" s="13"/>
      <c r="I24" s="13"/>
      <c r="J24" s="13"/>
      <c r="K24" s="13"/>
      <c r="L24" s="13"/>
      <c r="M24" s="1"/>
      <c r="N24" s="1"/>
      <c r="O24" s="1"/>
      <c r="P24" s="1"/>
      <c r="Q24" s="4"/>
      <c r="R24" s="4"/>
    </row>
    <row x14ac:dyDescent="0.25" r="25" customHeight="1" ht="18.75">
      <c r="A25" s="1"/>
      <c r="B25" s="13"/>
      <c r="C25" s="13"/>
      <c r="D25" s="17"/>
      <c r="E25" s="75" t="s">
        <v>276</v>
      </c>
      <c r="F25" s="25" t="s">
        <v>367</v>
      </c>
      <c r="G25" s="25" t="s">
        <v>359</v>
      </c>
      <c r="H25" s="13"/>
      <c r="I25" s="13"/>
      <c r="J25" s="13"/>
      <c r="K25" s="13"/>
      <c r="L25" s="13"/>
      <c r="M25" s="1"/>
      <c r="N25" s="1"/>
      <c r="O25" s="1"/>
      <c r="P25" s="1"/>
      <c r="Q25" s="1"/>
      <c r="R25" s="1"/>
    </row>
    <row x14ac:dyDescent="0.25" r="26" customHeight="1" ht="18.75">
      <c r="A26" s="1"/>
      <c r="B26" s="13"/>
      <c r="C26" s="13"/>
      <c r="D26" s="17"/>
      <c r="E26" s="75" t="s">
        <v>368</v>
      </c>
      <c r="F26" s="25" t="s">
        <v>369</v>
      </c>
      <c r="G26" s="25" t="s">
        <v>359</v>
      </c>
      <c r="H26" s="13"/>
      <c r="I26" s="13"/>
      <c r="J26" s="13"/>
      <c r="K26" s="13"/>
      <c r="L26" s="13"/>
      <c r="M26" s="1"/>
      <c r="N26" s="1"/>
      <c r="O26" s="1"/>
      <c r="P26" s="1"/>
      <c r="Q26" s="1"/>
      <c r="R26" s="1"/>
    </row>
    <row x14ac:dyDescent="0.25" r="27" customHeight="1" ht="18.75">
      <c r="A27" s="1"/>
      <c r="B27" s="13"/>
      <c r="C27" s="13"/>
      <c r="D27" s="17"/>
      <c r="E27" s="75" t="s">
        <v>205</v>
      </c>
      <c r="F27" s="25" t="s">
        <v>370</v>
      </c>
      <c r="G27" s="25" t="s">
        <v>359</v>
      </c>
      <c r="H27" s="13"/>
      <c r="I27" s="13"/>
      <c r="J27" s="13"/>
      <c r="K27" s="13"/>
      <c r="L27" s="13"/>
      <c r="M27" s="1"/>
      <c r="N27" s="1"/>
      <c r="O27" s="1"/>
      <c r="P27" s="1"/>
      <c r="Q27" s="1"/>
      <c r="R27" s="1"/>
    </row>
    <row x14ac:dyDescent="0.25" r="28" customHeight="1" ht="18.75">
      <c r="A28" s="1"/>
      <c r="B28" s="13"/>
      <c r="C28" s="13"/>
      <c r="D28" s="13"/>
      <c r="E28" s="75" t="s">
        <v>371</v>
      </c>
      <c r="F28" s="25" t="s">
        <v>372</v>
      </c>
      <c r="G28" s="25" t="s">
        <v>359</v>
      </c>
      <c r="H28" s="13"/>
      <c r="I28" s="13"/>
      <c r="J28" s="13"/>
      <c r="K28" s="13"/>
      <c r="L28" s="13"/>
      <c r="M28" s="1"/>
      <c r="N28" s="1"/>
      <c r="O28" s="1"/>
      <c r="P28" s="1"/>
      <c r="Q28" s="1"/>
      <c r="R28" s="1"/>
    </row>
    <row x14ac:dyDescent="0.25" r="29" customHeight="1" ht="18.75">
      <c r="A29" s="1"/>
      <c r="B29" s="13"/>
      <c r="C29" s="13"/>
      <c r="D29" s="13"/>
      <c r="E29" s="75" t="s">
        <v>373</v>
      </c>
      <c r="F29" s="25" t="s">
        <v>373</v>
      </c>
      <c r="G29" s="25" t="s">
        <v>373</v>
      </c>
      <c r="H29" s="13"/>
      <c r="I29" s="13"/>
      <c r="J29" s="13"/>
      <c r="K29" s="13"/>
      <c r="L29" s="13"/>
      <c r="M29" s="1"/>
      <c r="N29" s="1"/>
      <c r="O29" s="1"/>
      <c r="P29" s="1"/>
      <c r="Q29" s="1"/>
      <c r="R29" s="1"/>
    </row>
    <row x14ac:dyDescent="0.25" r="30" customHeight="1" ht="18.75">
      <c r="A30" s="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"/>
      <c r="N30" s="1"/>
      <c r="O30" s="1"/>
      <c r="P30" s="1"/>
      <c r="Q30" s="1"/>
      <c r="R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4"/>
  <sheetViews>
    <sheetView workbookViewId="0"/>
  </sheetViews>
  <sheetFormatPr defaultRowHeight="15" x14ac:dyDescent="0.25"/>
  <cols>
    <col min="1" max="1" style="3" width="6.576428571428571" customWidth="1" bestFit="1"/>
    <col min="2" max="2" style="37" width="2.5764285714285715" customWidth="1" bestFit="1"/>
    <col min="3" max="3" style="37" width="1.005" customWidth="1" bestFit="1"/>
    <col min="4" max="4" style="66" width="3.2907142857142855" customWidth="1" bestFit="1"/>
    <col min="5" max="5" style="36" width="23.433571428571426" customWidth="1" bestFit="1"/>
    <col min="6" max="6" style="36" width="22.005" customWidth="1" bestFit="1"/>
    <col min="7" max="7" style="86" width="25.862142857142857" customWidth="1" bestFit="1"/>
    <col min="8" max="8" style="37" width="18.290714285714284" customWidth="1" bestFit="1"/>
    <col min="9" max="9" style="37" width="18.290714285714284" customWidth="1" bestFit="1"/>
    <col min="10" max="10" style="37" width="18.290714285714284" customWidth="1" bestFit="1"/>
    <col min="11" max="11" style="37" width="22.005" customWidth="1" bestFit="1"/>
  </cols>
  <sheetData>
    <row x14ac:dyDescent="0.25" r="1" customHeight="1" ht="27.75">
      <c r="A1" s="1"/>
      <c r="B1" s="6"/>
      <c r="C1" s="6"/>
      <c r="D1" s="45"/>
      <c r="E1" s="5"/>
      <c r="F1" s="5"/>
      <c r="G1" s="4"/>
      <c r="H1" s="6"/>
      <c r="I1" s="6"/>
      <c r="J1" s="6"/>
      <c r="K1" s="6"/>
    </row>
    <row x14ac:dyDescent="0.25" r="2" customHeight="1" ht="18.75">
      <c r="A2" s="1"/>
      <c r="B2" s="7"/>
      <c r="C2" s="7"/>
      <c r="D2" s="46"/>
      <c r="E2" s="9"/>
      <c r="F2" s="9"/>
      <c r="G2" s="8"/>
      <c r="H2" s="7"/>
      <c r="I2" s="7"/>
      <c r="J2" s="7"/>
      <c r="K2" s="7"/>
    </row>
    <row x14ac:dyDescent="0.25" r="3" customHeight="1" ht="27">
      <c r="A3" s="1"/>
      <c r="B3" s="7"/>
      <c r="C3" s="7"/>
      <c r="D3" s="47" t="s">
        <v>338</v>
      </c>
      <c r="E3" s="9"/>
      <c r="F3" s="9"/>
      <c r="G3" s="8"/>
      <c r="H3" s="7"/>
      <c r="I3" s="7"/>
      <c r="J3" s="7"/>
      <c r="K3" s="7"/>
    </row>
    <row x14ac:dyDescent="0.25" r="4" customHeight="1" ht="8.25">
      <c r="A4" s="1"/>
      <c r="B4" s="7"/>
      <c r="C4" s="7"/>
      <c r="D4" s="46"/>
      <c r="E4" s="9"/>
      <c r="F4" s="9"/>
      <c r="G4" s="8"/>
      <c r="H4" s="7"/>
      <c r="I4" s="7"/>
      <c r="J4" s="7"/>
      <c r="K4" s="7"/>
    </row>
    <row x14ac:dyDescent="0.25" r="5" customHeight="1" ht="18.75">
      <c r="A5" s="1"/>
      <c r="B5" s="7"/>
      <c r="C5" s="7"/>
      <c r="D5" s="48" t="s">
        <v>339</v>
      </c>
      <c r="E5" s="9"/>
      <c r="F5" s="9"/>
      <c r="G5" s="8"/>
      <c r="H5" s="7"/>
      <c r="I5" s="7"/>
      <c r="J5" s="7"/>
      <c r="K5" s="7"/>
    </row>
    <row x14ac:dyDescent="0.25" r="6" customHeight="1" ht="18.75">
      <c r="A6" s="1"/>
      <c r="B6" s="7"/>
      <c r="C6" s="7"/>
      <c r="D6" s="48" t="s">
        <v>184</v>
      </c>
      <c r="E6" s="9"/>
      <c r="F6" s="9"/>
      <c r="G6" s="8"/>
      <c r="H6" s="7"/>
      <c r="I6" s="7"/>
      <c r="J6" s="7"/>
      <c r="K6" s="7"/>
    </row>
    <row x14ac:dyDescent="0.25" r="7" customHeight="1" ht="18.75">
      <c r="A7" s="1"/>
      <c r="B7" s="7"/>
      <c r="C7" s="7"/>
      <c r="D7" s="46"/>
      <c r="E7" s="76" t="s">
        <v>185</v>
      </c>
      <c r="F7" s="9"/>
      <c r="G7" s="8"/>
      <c r="H7" s="7"/>
      <c r="I7" s="7"/>
      <c r="J7" s="7"/>
      <c r="K7" s="7"/>
    </row>
    <row x14ac:dyDescent="0.25" r="8" customHeight="1" ht="18.75">
      <c r="A8" s="1"/>
      <c r="B8" s="7"/>
      <c r="C8" s="7"/>
      <c r="D8" s="46"/>
      <c r="E8" s="76" t="s">
        <v>186</v>
      </c>
      <c r="F8" s="9"/>
      <c r="G8" s="8"/>
      <c r="H8" s="7"/>
      <c r="I8" s="7"/>
      <c r="J8" s="7"/>
      <c r="K8" s="7"/>
    </row>
    <row x14ac:dyDescent="0.25" r="9" customHeight="1" ht="18.75">
      <c r="A9" s="1"/>
      <c r="B9" s="7"/>
      <c r="C9" s="7"/>
      <c r="D9" s="46"/>
      <c r="E9" s="76" t="s">
        <v>187</v>
      </c>
      <c r="F9" s="9"/>
      <c r="G9" s="8"/>
      <c r="H9" s="7"/>
      <c r="I9" s="7"/>
      <c r="J9" s="7"/>
      <c r="K9" s="7"/>
    </row>
    <row x14ac:dyDescent="0.25" r="10" customHeight="1" ht="18.75">
      <c r="A10" s="1"/>
      <c r="B10" s="7"/>
      <c r="C10" s="7"/>
      <c r="D10" s="46"/>
      <c r="E10" s="9"/>
      <c r="F10" s="9"/>
      <c r="G10" s="8"/>
      <c r="H10" s="7"/>
      <c r="I10" s="7"/>
      <c r="J10" s="7"/>
      <c r="K10" s="7"/>
    </row>
    <row x14ac:dyDescent="0.25" r="11" customHeight="1" ht="18.75">
      <c r="A11" s="1"/>
      <c r="B11" s="6"/>
      <c r="C11" s="6"/>
      <c r="D11" s="45"/>
      <c r="E11" s="5"/>
      <c r="F11" s="5"/>
      <c r="G11" s="4"/>
      <c r="H11" s="6"/>
      <c r="I11" s="6"/>
      <c r="J11" s="6"/>
      <c r="K11" s="6"/>
    </row>
    <row x14ac:dyDescent="0.25" r="12" customHeight="1" ht="18.75">
      <c r="A12" s="1"/>
      <c r="B12" s="6"/>
      <c r="C12" s="6"/>
      <c r="D12" s="45"/>
      <c r="E12" s="5"/>
      <c r="F12" s="5"/>
      <c r="G12" s="4"/>
      <c r="H12" s="6"/>
      <c r="I12" s="6"/>
      <c r="J12" s="6"/>
      <c r="K12" s="6"/>
    </row>
    <row x14ac:dyDescent="0.25" r="13" customHeight="1" ht="18.75">
      <c r="A13" s="1"/>
      <c r="B13" s="13"/>
      <c r="C13" s="13"/>
      <c r="D13" s="52"/>
      <c r="E13" s="15"/>
      <c r="F13" s="15"/>
      <c r="G13" s="14"/>
      <c r="H13" s="13"/>
      <c r="I13" s="13"/>
      <c r="J13" s="13"/>
      <c r="K13" s="13"/>
    </row>
    <row x14ac:dyDescent="0.25" r="14" customHeight="1" ht="18.75">
      <c r="A14" s="1"/>
      <c r="B14" s="13"/>
      <c r="C14" s="16" t="s">
        <v>340</v>
      </c>
      <c r="D14" s="52"/>
      <c r="E14" s="15"/>
      <c r="F14" s="15"/>
      <c r="G14" s="14"/>
      <c r="H14" s="13"/>
      <c r="I14" s="13"/>
      <c r="J14" s="13"/>
      <c r="K14" s="13"/>
    </row>
    <row x14ac:dyDescent="0.25" r="15" customHeight="1" ht="15.75">
      <c r="A15" s="1"/>
      <c r="B15" s="13"/>
      <c r="C15" s="16"/>
      <c r="D15" s="52"/>
      <c r="E15" s="15"/>
      <c r="F15" s="15"/>
      <c r="G15" s="14"/>
      <c r="H15" s="13"/>
      <c r="I15" s="13"/>
      <c r="J15" s="13"/>
      <c r="K15" s="13"/>
    </row>
    <row x14ac:dyDescent="0.25" r="16" customHeight="1" ht="18.75">
      <c r="A16" s="1"/>
      <c r="B16" s="13"/>
      <c r="C16" s="13"/>
      <c r="D16" s="52"/>
      <c r="E16" s="15" t="s">
        <v>341</v>
      </c>
      <c r="F16" s="15"/>
      <c r="G16" s="14"/>
      <c r="H16" s="13"/>
      <c r="I16" s="13"/>
      <c r="J16" s="13"/>
      <c r="K16" s="13"/>
    </row>
    <row x14ac:dyDescent="0.25" r="17" customHeight="1" ht="18.75">
      <c r="A17" s="1"/>
      <c r="B17" s="13"/>
      <c r="C17" s="13"/>
      <c r="D17" s="52"/>
      <c r="E17" s="15" t="s">
        <v>342</v>
      </c>
      <c r="F17" s="15"/>
      <c r="G17" s="14"/>
      <c r="H17" s="13"/>
      <c r="I17" s="13"/>
      <c r="J17" s="13"/>
      <c r="K17" s="13"/>
    </row>
    <row x14ac:dyDescent="0.25" r="18" customHeight="1" ht="18.75">
      <c r="A18" s="1"/>
      <c r="B18" s="13"/>
      <c r="C18" s="13"/>
      <c r="D18" s="52"/>
      <c r="E18" s="15" t="s">
        <v>343</v>
      </c>
      <c r="F18" s="15"/>
      <c r="G18" s="14"/>
      <c r="H18" s="13"/>
      <c r="I18" s="13"/>
      <c r="J18" s="13"/>
      <c r="K18" s="13"/>
    </row>
    <row x14ac:dyDescent="0.25" r="19" customHeight="1" ht="18.75">
      <c r="A19" s="1"/>
      <c r="B19" s="13"/>
      <c r="C19" s="13"/>
      <c r="D19" s="52"/>
      <c r="E19" s="77"/>
      <c r="F19" s="15"/>
      <c r="G19" s="14"/>
      <c r="H19" s="13"/>
      <c r="I19" s="13"/>
      <c r="J19" s="13"/>
      <c r="K19" s="13"/>
    </row>
    <row x14ac:dyDescent="0.25" r="20" customHeight="1" ht="18.75">
      <c r="A20" s="1"/>
      <c r="B20" s="13"/>
      <c r="C20" s="13"/>
      <c r="D20" s="52"/>
      <c r="E20" s="78" t="s">
        <v>207</v>
      </c>
      <c r="F20" s="78" t="s">
        <v>227</v>
      </c>
      <c r="G20" s="79" t="s">
        <v>344</v>
      </c>
      <c r="H20" s="13"/>
      <c r="I20" s="13"/>
      <c r="J20" s="13"/>
      <c r="K20" s="13"/>
    </row>
    <row x14ac:dyDescent="0.25" r="21" customHeight="1" ht="18.75">
      <c r="A21" s="1"/>
      <c r="B21" s="13"/>
      <c r="C21" s="13"/>
      <c r="D21" s="49"/>
      <c r="E21" s="80">
        <f>TODAY()</f>
        <v>25569.229166666668</v>
      </c>
      <c r="F21" s="80">
        <v>43697</v>
      </c>
      <c r="G21" s="81">
        <v>5</v>
      </c>
      <c r="H21" s="13"/>
      <c r="I21" s="13"/>
      <c r="J21" s="13"/>
      <c r="K21" s="13"/>
    </row>
    <row x14ac:dyDescent="0.25" r="22" customHeight="1" ht="18.75">
      <c r="A22" s="1"/>
      <c r="B22" s="13"/>
      <c r="C22" s="13"/>
      <c r="D22" s="49"/>
      <c r="E22" s="15"/>
      <c r="F22" s="15"/>
      <c r="G22" s="14"/>
      <c r="H22" s="13"/>
      <c r="I22" s="13"/>
      <c r="J22" s="13"/>
      <c r="K22" s="13"/>
    </row>
    <row x14ac:dyDescent="0.25" r="23" customHeight="1" ht="18.75">
      <c r="A23" s="1"/>
      <c r="B23" s="13"/>
      <c r="C23" s="13"/>
      <c r="D23" s="52"/>
      <c r="E23" s="78">
        <f>_xll.flInstrumentsGetAll(E21,F21,G21)</f>
      </c>
      <c r="F23" s="78" t="s">
        <v>276</v>
      </c>
      <c r="G23" s="79" t="s">
        <v>283</v>
      </c>
      <c r="H23" s="13"/>
      <c r="I23" s="13"/>
      <c r="J23" s="13"/>
      <c r="K23" s="13"/>
    </row>
    <row x14ac:dyDescent="0.25" r="24" customHeight="1" ht="18.75">
      <c r="A24" s="1"/>
      <c r="B24" s="13"/>
      <c r="C24" s="13"/>
      <c r="D24" s="82">
        <v>1</v>
      </c>
      <c r="E24" s="83" t="s">
        <v>285</v>
      </c>
      <c r="F24" s="83" t="s">
        <v>345</v>
      </c>
      <c r="G24" s="84" t="s">
        <v>161</v>
      </c>
      <c r="H24" s="13"/>
      <c r="I24" s="13"/>
      <c r="J24" s="13"/>
      <c r="K24" s="13"/>
    </row>
    <row x14ac:dyDescent="0.25" r="25" customHeight="1" ht="18.75">
      <c r="A25" s="1"/>
      <c r="B25" s="13"/>
      <c r="C25" s="13"/>
      <c r="D25" s="82">
        <v>2</v>
      </c>
      <c r="E25" s="85" t="s">
        <v>285</v>
      </c>
      <c r="F25" s="83" t="s">
        <v>346</v>
      </c>
      <c r="G25" s="84" t="s">
        <v>2</v>
      </c>
      <c r="H25" s="13"/>
      <c r="I25" s="13"/>
      <c r="J25" s="13"/>
      <c r="K25" s="13"/>
    </row>
    <row x14ac:dyDescent="0.25" r="26" customHeight="1" ht="18.75">
      <c r="A26" s="1"/>
      <c r="B26" s="13"/>
      <c r="C26" s="13"/>
      <c r="D26" s="82">
        <v>3</v>
      </c>
      <c r="E26" s="85" t="s">
        <v>285</v>
      </c>
      <c r="F26" s="83" t="s">
        <v>347</v>
      </c>
      <c r="G26" s="84" t="s">
        <v>6</v>
      </c>
      <c r="H26" s="13"/>
      <c r="I26" s="13"/>
      <c r="J26" s="13"/>
      <c r="K26" s="13"/>
    </row>
    <row x14ac:dyDescent="0.25" r="27" customHeight="1" ht="18.75">
      <c r="A27" s="1"/>
      <c r="B27" s="13"/>
      <c r="C27" s="13"/>
      <c r="D27" s="82">
        <v>4</v>
      </c>
      <c r="E27" s="85" t="s">
        <v>285</v>
      </c>
      <c r="F27" s="83" t="s">
        <v>348</v>
      </c>
      <c r="G27" s="84" t="s">
        <v>12</v>
      </c>
      <c r="H27" s="13"/>
      <c r="I27" s="13"/>
      <c r="J27" s="13"/>
      <c r="K27" s="13"/>
    </row>
    <row x14ac:dyDescent="0.25" r="28" customHeight="1" ht="18.75">
      <c r="A28" s="1"/>
      <c r="B28" s="13"/>
      <c r="C28" s="13"/>
      <c r="D28" s="82">
        <v>5</v>
      </c>
      <c r="E28" s="85" t="s">
        <v>285</v>
      </c>
      <c r="F28" s="83" t="s">
        <v>349</v>
      </c>
      <c r="G28" s="84" t="s">
        <v>52</v>
      </c>
      <c r="H28" s="13"/>
      <c r="I28" s="13"/>
      <c r="J28" s="13"/>
      <c r="K28" s="13"/>
    </row>
    <row x14ac:dyDescent="0.25" r="29" customHeight="1" ht="18.75">
      <c r="A29" s="1"/>
      <c r="B29" s="13"/>
      <c r="C29" s="13"/>
      <c r="D29" s="82">
        <v>6</v>
      </c>
      <c r="E29" s="85"/>
      <c r="F29" s="83"/>
      <c r="G29" s="84"/>
      <c r="H29" s="13"/>
      <c r="I29" s="13"/>
      <c r="J29" s="13"/>
      <c r="K29" s="13"/>
    </row>
    <row x14ac:dyDescent="0.25" r="30" customHeight="1" ht="18.75">
      <c r="A30" s="1"/>
      <c r="B30" s="13"/>
      <c r="C30" s="13"/>
      <c r="D30" s="82">
        <v>7</v>
      </c>
      <c r="E30" s="85"/>
      <c r="F30" s="83"/>
      <c r="G30" s="84"/>
      <c r="H30" s="13"/>
      <c r="I30" s="13"/>
      <c r="J30" s="13"/>
      <c r="K30" s="13"/>
    </row>
    <row x14ac:dyDescent="0.25" r="31" customHeight="1" ht="18.75">
      <c r="A31" s="1"/>
      <c r="B31" s="13"/>
      <c r="C31" s="13"/>
      <c r="D31" s="82">
        <v>8</v>
      </c>
      <c r="E31" s="85"/>
      <c r="F31" s="83"/>
      <c r="G31" s="84"/>
      <c r="H31" s="13"/>
      <c r="I31" s="13"/>
      <c r="J31" s="13"/>
      <c r="K31" s="13"/>
    </row>
    <row x14ac:dyDescent="0.25" r="32" customHeight="1" ht="18.75">
      <c r="A32" s="1"/>
      <c r="B32" s="13"/>
      <c r="C32" s="13"/>
      <c r="D32" s="82">
        <v>9</v>
      </c>
      <c r="E32" s="85"/>
      <c r="F32" s="83"/>
      <c r="G32" s="84"/>
      <c r="H32" s="13"/>
      <c r="I32" s="13"/>
      <c r="J32" s="13"/>
      <c r="K32" s="13"/>
    </row>
    <row x14ac:dyDescent="0.25" r="33" customHeight="1" ht="18.75">
      <c r="A33" s="1"/>
      <c r="B33" s="13"/>
      <c r="C33" s="13"/>
      <c r="D33" s="82">
        <v>10</v>
      </c>
      <c r="E33" s="85"/>
      <c r="F33" s="83"/>
      <c r="G33" s="84"/>
      <c r="H33" s="13"/>
      <c r="I33" s="13"/>
      <c r="J33" s="13"/>
      <c r="K33" s="13"/>
    </row>
    <row x14ac:dyDescent="0.25" r="34" customHeight="1" ht="18.75">
      <c r="A34" s="1"/>
      <c r="B34" s="13"/>
      <c r="C34" s="13"/>
      <c r="D34" s="52"/>
      <c r="E34" s="15"/>
      <c r="F34" s="15"/>
      <c r="G34" s="14"/>
      <c r="H34" s="13"/>
      <c r="I34" s="13"/>
      <c r="J34" s="13"/>
      <c r="K3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2"/>
  <sheetViews>
    <sheetView workbookViewId="0"/>
  </sheetViews>
  <sheetFormatPr defaultRowHeight="15" x14ac:dyDescent="0.25"/>
  <cols>
    <col min="1" max="1" style="3" width="6.576428571428571" customWidth="1" bestFit="1"/>
    <col min="2" max="2" style="37" width="2.5764285714285715" customWidth="1" bestFit="1"/>
    <col min="3" max="3" style="37" width="1.005" customWidth="1" bestFit="1"/>
    <col min="4" max="4" style="66" width="3.2907142857142855" customWidth="1" bestFit="1"/>
    <col min="5" max="5" style="37" width="27.433571428571426" customWidth="1" bestFit="1"/>
    <col min="6" max="6" style="37" width="22.005" customWidth="1" bestFit="1"/>
    <col min="7" max="7" style="37" width="25.862142857142857" customWidth="1" bestFit="1"/>
    <col min="8" max="8" style="37" width="18.290714285714284" customWidth="1" bestFit="1"/>
    <col min="9" max="9" style="37" width="18.290714285714284" customWidth="1" bestFit="1"/>
    <col min="10" max="10" style="37" width="18.290714285714284" customWidth="1" bestFit="1"/>
    <col min="11" max="11" style="37" width="22.005" customWidth="1" bestFit="1"/>
    <col min="12" max="12" style="37" width="5.862142857142857" customWidth="1" bestFit="1"/>
    <col min="13" max="13" style="3" width="9.147857142857141" customWidth="1" bestFit="1"/>
    <col min="14" max="14" style="3" width="28.862142857142857" customWidth="1" bestFit="1"/>
    <col min="15" max="15" style="3" width="17.14785714285714" customWidth="1" bestFit="1"/>
    <col min="16" max="16" style="3" width="18.576428571428572" customWidth="1" bestFit="1"/>
    <col min="17" max="17" style="3" width="19.862142857142857" customWidth="1" bestFit="1"/>
    <col min="18" max="18" style="3" width="23.005" customWidth="1" bestFit="1"/>
  </cols>
  <sheetData>
    <row x14ac:dyDescent="0.25" r="1" customHeight="1" ht="27.75">
      <c r="A1" s="1"/>
      <c r="B1" s="6"/>
      <c r="C1" s="6"/>
      <c r="D1" s="45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</row>
    <row x14ac:dyDescent="0.25" r="2" customHeight="1" ht="18.75">
      <c r="A2" s="1"/>
      <c r="B2" s="7"/>
      <c r="C2" s="7"/>
      <c r="D2" s="46"/>
      <c r="E2" s="7"/>
      <c r="F2" s="7"/>
      <c r="G2" s="7"/>
      <c r="H2" s="7"/>
      <c r="I2" s="7"/>
      <c r="J2" s="7"/>
      <c r="K2" s="7"/>
      <c r="L2" s="7"/>
      <c r="M2" s="1"/>
      <c r="N2" s="1"/>
      <c r="O2" s="1"/>
      <c r="P2" s="1"/>
      <c r="Q2" s="1"/>
      <c r="R2" s="1"/>
    </row>
    <row x14ac:dyDescent="0.25" r="3" customHeight="1" ht="27">
      <c r="A3" s="1"/>
      <c r="B3" s="7"/>
      <c r="C3" s="7"/>
      <c r="D3" s="47" t="s">
        <v>316</v>
      </c>
      <c r="E3" s="7"/>
      <c r="F3" s="7"/>
      <c r="G3" s="7"/>
      <c r="H3" s="7"/>
      <c r="I3" s="7"/>
      <c r="J3" s="7"/>
      <c r="K3" s="7"/>
      <c r="L3" s="7"/>
      <c r="M3" s="1"/>
      <c r="N3" s="1"/>
      <c r="O3" s="1"/>
      <c r="P3" s="1"/>
      <c r="Q3" s="1"/>
      <c r="R3" s="1"/>
    </row>
    <row x14ac:dyDescent="0.25" r="4" customHeight="1" ht="8.25">
      <c r="A4" s="1"/>
      <c r="B4" s="7"/>
      <c r="C4" s="7"/>
      <c r="D4" s="46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</row>
    <row x14ac:dyDescent="0.25" r="5" customHeight="1" ht="18.75">
      <c r="A5" s="1"/>
      <c r="B5" s="7"/>
      <c r="C5" s="7"/>
      <c r="D5" s="48" t="s">
        <v>317</v>
      </c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</row>
    <row x14ac:dyDescent="0.25" r="6" customHeight="1" ht="18.75">
      <c r="A6" s="1"/>
      <c r="B6" s="7"/>
      <c r="C6" s="7"/>
      <c r="D6" s="48" t="s">
        <v>184</v>
      </c>
      <c r="E6" s="7"/>
      <c r="F6" s="7"/>
      <c r="G6" s="7"/>
      <c r="H6" s="7"/>
      <c r="I6" s="7"/>
      <c r="J6" s="7"/>
      <c r="K6" s="7"/>
      <c r="L6" s="7"/>
      <c r="M6" s="1"/>
      <c r="N6" s="1"/>
      <c r="O6" s="1"/>
      <c r="P6" s="1"/>
      <c r="Q6" s="1"/>
      <c r="R6" s="1"/>
    </row>
    <row x14ac:dyDescent="0.25" r="7" customHeight="1" ht="18.75">
      <c r="A7" s="1"/>
      <c r="B7" s="7"/>
      <c r="C7" s="7"/>
      <c r="D7" s="46"/>
      <c r="E7" s="12" t="s">
        <v>185</v>
      </c>
      <c r="F7" s="7"/>
      <c r="G7" s="7"/>
      <c r="H7" s="7"/>
      <c r="I7" s="7"/>
      <c r="J7" s="7"/>
      <c r="K7" s="7"/>
      <c r="L7" s="7"/>
      <c r="M7" s="1"/>
      <c r="N7" s="1"/>
      <c r="O7" s="1"/>
      <c r="P7" s="1"/>
      <c r="Q7" s="1"/>
      <c r="R7" s="1"/>
    </row>
    <row x14ac:dyDescent="0.25" r="8" customHeight="1" ht="18.75">
      <c r="A8" s="1"/>
      <c r="B8" s="7"/>
      <c r="C8" s="7"/>
      <c r="D8" s="46"/>
      <c r="E8" s="12" t="s">
        <v>186</v>
      </c>
      <c r="F8" s="7"/>
      <c r="G8" s="7"/>
      <c r="H8" s="7"/>
      <c r="I8" s="7"/>
      <c r="J8" s="7"/>
      <c r="K8" s="7"/>
      <c r="L8" s="7"/>
      <c r="M8" s="1"/>
      <c r="N8" s="1"/>
      <c r="O8" s="1"/>
      <c r="P8" s="1"/>
      <c r="Q8" s="1"/>
      <c r="R8" s="1"/>
    </row>
    <row x14ac:dyDescent="0.25" r="9" customHeight="1" ht="18.75">
      <c r="A9" s="1"/>
      <c r="B9" s="7"/>
      <c r="C9" s="7"/>
      <c r="D9" s="46"/>
      <c r="E9" s="12" t="s">
        <v>187</v>
      </c>
      <c r="F9" s="7"/>
      <c r="G9" s="7"/>
      <c r="H9" s="7"/>
      <c r="I9" s="7"/>
      <c r="J9" s="7"/>
      <c r="K9" s="7"/>
      <c r="L9" s="7"/>
      <c r="M9" s="1"/>
      <c r="N9" s="1"/>
      <c r="O9" s="1"/>
      <c r="P9" s="1"/>
      <c r="Q9" s="1"/>
      <c r="R9" s="1"/>
    </row>
    <row x14ac:dyDescent="0.25" r="10" customHeight="1" ht="18.75">
      <c r="A10" s="1"/>
      <c r="B10" s="7"/>
      <c r="C10" s="7"/>
      <c r="D10" s="46"/>
      <c r="E10" s="7"/>
      <c r="F10" s="7"/>
      <c r="G10" s="7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</row>
    <row x14ac:dyDescent="0.25" r="11" customHeight="1" ht="18.75">
      <c r="A11" s="1"/>
      <c r="B11" s="6"/>
      <c r="C11" s="6"/>
      <c r="D11" s="45"/>
      <c r="E11" s="6"/>
      <c r="F11" s="6"/>
      <c r="G11" s="6"/>
      <c r="H11" s="6"/>
      <c r="I11" s="6"/>
      <c r="J11" s="6"/>
      <c r="K11" s="6"/>
      <c r="L11" s="6"/>
      <c r="M11" s="1"/>
      <c r="N11" s="1"/>
      <c r="O11" s="1"/>
      <c r="P11" s="1"/>
      <c r="Q11" s="1"/>
      <c r="R11" s="1"/>
    </row>
    <row x14ac:dyDescent="0.25" r="12" customHeight="1" ht="18.75">
      <c r="A12" s="1"/>
      <c r="B12" s="13"/>
      <c r="C12" s="13"/>
      <c r="D12" s="52"/>
      <c r="E12" s="13"/>
      <c r="F12" s="13"/>
      <c r="G12" s="13"/>
      <c r="H12" s="13"/>
      <c r="I12" s="13"/>
      <c r="J12" s="13"/>
      <c r="K12" s="13"/>
      <c r="L12" s="13"/>
      <c r="M12" s="1"/>
      <c r="N12" s="1"/>
      <c r="O12" s="1"/>
      <c r="P12" s="4"/>
      <c r="Q12" s="4"/>
      <c r="R12" s="4"/>
    </row>
    <row x14ac:dyDescent="0.25" r="13" customHeight="1" ht="18.75">
      <c r="A13" s="1"/>
      <c r="B13" s="13"/>
      <c r="C13" s="16" t="s">
        <v>318</v>
      </c>
      <c r="D13" s="52"/>
      <c r="E13" s="13"/>
      <c r="F13" s="13"/>
      <c r="G13" s="13"/>
      <c r="H13" s="13"/>
      <c r="I13" s="13"/>
      <c r="J13" s="13"/>
      <c r="K13" s="13"/>
      <c r="L13" s="13"/>
      <c r="M13" s="1"/>
      <c r="N13" s="1"/>
      <c r="O13" s="1"/>
      <c r="P13" s="1"/>
      <c r="Q13" s="1"/>
      <c r="R13" s="1"/>
    </row>
    <row x14ac:dyDescent="0.25" r="14" customHeight="1" ht="18.75">
      <c r="A14" s="1"/>
      <c r="B14" s="13"/>
      <c r="C14" s="13"/>
      <c r="D14" s="52"/>
      <c r="E14" s="13"/>
      <c r="F14" s="13"/>
      <c r="G14" s="13"/>
      <c r="H14" s="13"/>
      <c r="I14" s="13"/>
      <c r="J14" s="13"/>
      <c r="K14" s="13"/>
      <c r="L14" s="13"/>
      <c r="M14" s="1"/>
      <c r="N14" s="1"/>
      <c r="O14" s="1"/>
      <c r="P14" s="1"/>
      <c r="Q14" s="1"/>
      <c r="R14" s="1"/>
    </row>
    <row x14ac:dyDescent="0.25" r="15" customHeight="1" ht="18.75">
      <c r="A15" s="1"/>
      <c r="B15" s="13"/>
      <c r="C15" s="13"/>
      <c r="D15" s="52"/>
      <c r="E15" s="13" t="s">
        <v>319</v>
      </c>
      <c r="F15" s="13"/>
      <c r="G15" s="13"/>
      <c r="H15" s="13"/>
      <c r="I15" s="13"/>
      <c r="J15" s="13"/>
      <c r="K15" s="13"/>
      <c r="L15" s="13"/>
      <c r="M15" s="1"/>
      <c r="N15" s="1"/>
      <c r="O15" s="1"/>
      <c r="P15" s="1"/>
      <c r="Q15" s="1"/>
      <c r="R15" s="1"/>
    </row>
    <row x14ac:dyDescent="0.25" r="16" customHeight="1" ht="18.75">
      <c r="A16" s="1"/>
      <c r="B16" s="13"/>
      <c r="C16" s="13"/>
      <c r="D16" s="52"/>
      <c r="E16" s="13" t="s">
        <v>320</v>
      </c>
      <c r="F16" s="13"/>
      <c r="G16" s="13"/>
      <c r="H16" s="13"/>
      <c r="I16" s="13"/>
      <c r="J16" s="13"/>
      <c r="K16" s="13"/>
      <c r="L16" s="13"/>
      <c r="M16" s="1"/>
      <c r="N16" s="1"/>
      <c r="O16" s="1"/>
      <c r="P16" s="1"/>
      <c r="Q16" s="1"/>
      <c r="R16" s="1"/>
    </row>
    <row x14ac:dyDescent="0.25" r="17" customHeight="1" ht="18.75">
      <c r="A17" s="1"/>
      <c r="B17" s="13"/>
      <c r="C17" s="13"/>
      <c r="D17" s="52"/>
      <c r="E17" s="13" t="s">
        <v>321</v>
      </c>
      <c r="F17" s="13"/>
      <c r="G17" s="13"/>
      <c r="H17" s="13"/>
      <c r="I17" s="13"/>
      <c r="J17" s="13"/>
      <c r="K17" s="13"/>
      <c r="L17" s="13"/>
      <c r="M17" s="1"/>
      <c r="N17" s="1"/>
      <c r="O17" s="1"/>
      <c r="P17" s="1"/>
      <c r="Q17" s="1"/>
      <c r="R17" s="1"/>
    </row>
    <row x14ac:dyDescent="0.25" r="18" customHeight="1" ht="18.75">
      <c r="A18" s="1"/>
      <c r="B18" s="13"/>
      <c r="C18" s="13"/>
      <c r="D18" s="52"/>
      <c r="E18" s="13"/>
      <c r="F18" s="13"/>
      <c r="G18" s="13"/>
      <c r="H18" s="13"/>
      <c r="I18" s="13"/>
      <c r="J18" s="13"/>
      <c r="K18" s="13"/>
      <c r="L18" s="13"/>
      <c r="M18" s="1"/>
      <c r="N18" s="1"/>
      <c r="O18" s="1"/>
      <c r="P18" s="1"/>
      <c r="Q18" s="1"/>
      <c r="R18" s="1"/>
    </row>
    <row x14ac:dyDescent="0.25" r="19" customHeight="1" ht="18.75">
      <c r="A19" s="1"/>
      <c r="B19" s="13"/>
      <c r="C19" s="13"/>
      <c r="D19" s="52"/>
      <c r="E19" s="17" t="s">
        <v>281</v>
      </c>
      <c r="F19" s="18" t="s">
        <v>221</v>
      </c>
      <c r="G19" s="13"/>
      <c r="H19" s="13"/>
      <c r="I19" s="13"/>
      <c r="J19" s="13"/>
      <c r="K19" s="13"/>
      <c r="L19" s="13"/>
      <c r="M19" s="1"/>
      <c r="N19" s="1"/>
      <c r="O19" s="1"/>
      <c r="P19" s="1"/>
      <c r="Q19" s="1"/>
      <c r="R19" s="1"/>
    </row>
    <row x14ac:dyDescent="0.25" r="20" customHeight="1" ht="18.75">
      <c r="A20" s="1"/>
      <c r="B20" s="13"/>
      <c r="C20" s="13"/>
      <c r="D20" s="52"/>
      <c r="E20" s="13"/>
      <c r="F20" s="13"/>
      <c r="G20" s="13"/>
      <c r="H20" s="13"/>
      <c r="I20" s="13"/>
      <c r="J20" s="13"/>
      <c r="K20" s="13"/>
      <c r="L20" s="13"/>
      <c r="M20" s="1"/>
      <c r="N20" s="1"/>
      <c r="O20" s="1"/>
      <c r="P20" s="1"/>
      <c r="Q20" s="1"/>
      <c r="R20" s="1"/>
    </row>
    <row x14ac:dyDescent="0.25" r="21" customHeight="1" ht="18.75">
      <c r="A21" s="1"/>
      <c r="B21" s="13"/>
      <c r="C21" s="13"/>
      <c r="D21" s="52"/>
      <c r="E21" s="60" t="s">
        <v>282</v>
      </c>
      <c r="F21" s="73">
        <f>_xll.flInstrumentsLookup(F19,E22:E31)</f>
      </c>
      <c r="G21" s="60" t="s">
        <v>276</v>
      </c>
      <c r="H21" s="74" t="s">
        <v>283</v>
      </c>
      <c r="I21" s="60" t="s">
        <v>221</v>
      </c>
      <c r="J21" s="60"/>
      <c r="K21" s="13"/>
      <c r="L21" s="13"/>
      <c r="M21" s="1"/>
      <c r="N21" s="1"/>
      <c r="O21" s="1"/>
      <c r="P21" s="4"/>
      <c r="Q21" s="4"/>
      <c r="R21" s="4"/>
    </row>
    <row x14ac:dyDescent="0.25" r="22" customHeight="1" ht="18.75">
      <c r="A22" s="1"/>
      <c r="B22" s="13"/>
      <c r="C22" s="13"/>
      <c r="D22" s="61">
        <v>1</v>
      </c>
      <c r="E22" s="25" t="s">
        <v>222</v>
      </c>
      <c r="F22" s="25" t="s">
        <v>285</v>
      </c>
      <c r="G22" s="25" t="s">
        <v>314</v>
      </c>
      <c r="H22" s="75" t="s">
        <v>309</v>
      </c>
      <c r="I22" s="75" t="s">
        <v>222</v>
      </c>
      <c r="J22" s="75"/>
      <c r="K22" s="13"/>
      <c r="L22" s="13"/>
      <c r="M22" s="1"/>
      <c r="N22" s="1"/>
      <c r="O22" s="1"/>
      <c r="P22" s="4"/>
      <c r="Q22" s="4"/>
      <c r="R22" s="4"/>
    </row>
    <row x14ac:dyDescent="0.25" r="23" customHeight="1" ht="18.75">
      <c r="A23" s="1"/>
      <c r="B23" s="13"/>
      <c r="C23" s="13"/>
      <c r="D23" s="61">
        <v>2</v>
      </c>
      <c r="E23" s="75" t="s">
        <v>230</v>
      </c>
      <c r="F23" s="25" t="s">
        <v>285</v>
      </c>
      <c r="G23" s="25" t="s">
        <v>322</v>
      </c>
      <c r="H23" s="75" t="s">
        <v>323</v>
      </c>
      <c r="I23" s="75" t="s">
        <v>230</v>
      </c>
      <c r="J23" s="75"/>
      <c r="K23" s="13"/>
      <c r="L23" s="13"/>
      <c r="M23" s="1"/>
      <c r="N23" s="1"/>
      <c r="O23" s="1"/>
      <c r="P23" s="4"/>
      <c r="Q23" s="4"/>
      <c r="R23" s="4"/>
    </row>
    <row x14ac:dyDescent="0.25" r="24" customHeight="1" ht="18.75">
      <c r="A24" s="1"/>
      <c r="B24" s="13"/>
      <c r="C24" s="13"/>
      <c r="D24" s="61">
        <v>3</v>
      </c>
      <c r="E24" s="75" t="s">
        <v>237</v>
      </c>
      <c r="F24" s="25" t="s">
        <v>285</v>
      </c>
      <c r="G24" s="25" t="s">
        <v>324</v>
      </c>
      <c r="H24" s="75" t="s">
        <v>325</v>
      </c>
      <c r="I24" s="75" t="s">
        <v>237</v>
      </c>
      <c r="J24" s="75"/>
      <c r="K24" s="13"/>
      <c r="L24" s="13"/>
      <c r="M24" s="1"/>
      <c r="N24" s="1"/>
      <c r="O24" s="1"/>
      <c r="P24" s="4"/>
      <c r="Q24" s="4"/>
      <c r="R24" s="4"/>
    </row>
    <row x14ac:dyDescent="0.25" r="25" customHeight="1" ht="18.75">
      <c r="A25" s="1"/>
      <c r="B25" s="13"/>
      <c r="C25" s="13"/>
      <c r="D25" s="61">
        <v>4</v>
      </c>
      <c r="E25" s="75" t="s">
        <v>231</v>
      </c>
      <c r="F25" s="25" t="s">
        <v>285</v>
      </c>
      <c r="G25" s="25" t="s">
        <v>326</v>
      </c>
      <c r="H25" s="75" t="s">
        <v>327</v>
      </c>
      <c r="I25" s="75" t="s">
        <v>231</v>
      </c>
      <c r="J25" s="75"/>
      <c r="K25" s="13"/>
      <c r="L25" s="13"/>
      <c r="M25" s="1"/>
      <c r="N25" s="1"/>
      <c r="O25" s="1"/>
      <c r="P25" s="4"/>
      <c r="Q25" s="4"/>
      <c r="R25" s="4"/>
    </row>
    <row x14ac:dyDescent="0.25" r="26" customHeight="1" ht="18.75">
      <c r="A26" s="1"/>
      <c r="B26" s="13"/>
      <c r="C26" s="13"/>
      <c r="D26" s="61">
        <v>5</v>
      </c>
      <c r="E26" s="75" t="s">
        <v>236</v>
      </c>
      <c r="F26" s="25" t="s">
        <v>285</v>
      </c>
      <c r="G26" s="25" t="s">
        <v>328</v>
      </c>
      <c r="H26" s="75" t="s">
        <v>329</v>
      </c>
      <c r="I26" s="75" t="s">
        <v>236</v>
      </c>
      <c r="J26" s="75"/>
      <c r="K26" s="13"/>
      <c r="L26" s="13"/>
      <c r="M26" s="1"/>
      <c r="N26" s="1"/>
      <c r="O26" s="1"/>
      <c r="P26" s="4"/>
      <c r="Q26" s="4"/>
      <c r="R26" s="4"/>
    </row>
    <row x14ac:dyDescent="0.25" r="27" customHeight="1" ht="18.75">
      <c r="A27" s="1"/>
      <c r="B27" s="13"/>
      <c r="C27" s="13"/>
      <c r="D27" s="61">
        <v>6</v>
      </c>
      <c r="E27" s="75" t="s">
        <v>232</v>
      </c>
      <c r="F27" s="25" t="s">
        <v>285</v>
      </c>
      <c r="G27" s="25" t="s">
        <v>330</v>
      </c>
      <c r="H27" s="75" t="s">
        <v>331</v>
      </c>
      <c r="I27" s="75" t="s">
        <v>232</v>
      </c>
      <c r="J27" s="75"/>
      <c r="K27" s="13"/>
      <c r="L27" s="13"/>
      <c r="M27" s="1"/>
      <c r="N27" s="1"/>
      <c r="O27" s="1"/>
      <c r="P27" s="4"/>
      <c r="Q27" s="4"/>
      <c r="R27" s="4"/>
    </row>
    <row x14ac:dyDescent="0.25" r="28" customHeight="1" ht="18.75">
      <c r="A28" s="1"/>
      <c r="B28" s="13"/>
      <c r="C28" s="13"/>
      <c r="D28" s="61">
        <v>7</v>
      </c>
      <c r="E28" s="75" t="s">
        <v>233</v>
      </c>
      <c r="F28" s="25" t="s">
        <v>285</v>
      </c>
      <c r="G28" s="25" t="s">
        <v>332</v>
      </c>
      <c r="H28" s="75" t="s">
        <v>333</v>
      </c>
      <c r="I28" s="75" t="s">
        <v>233</v>
      </c>
      <c r="J28" s="75"/>
      <c r="K28" s="13"/>
      <c r="L28" s="13"/>
      <c r="M28" s="1"/>
      <c r="N28" s="1"/>
      <c r="O28" s="1"/>
      <c r="P28" s="1"/>
      <c r="Q28" s="4"/>
      <c r="R28" s="4"/>
    </row>
    <row x14ac:dyDescent="0.25" r="29" customHeight="1" ht="18.75">
      <c r="A29" s="1"/>
      <c r="B29" s="13"/>
      <c r="C29" s="13"/>
      <c r="D29" s="61">
        <v>8</v>
      </c>
      <c r="E29" s="75" t="s">
        <v>234</v>
      </c>
      <c r="F29" s="25" t="s">
        <v>285</v>
      </c>
      <c r="G29" s="25" t="s">
        <v>315</v>
      </c>
      <c r="H29" s="75" t="s">
        <v>311</v>
      </c>
      <c r="I29" s="75" t="s">
        <v>234</v>
      </c>
      <c r="J29" s="75"/>
      <c r="K29" s="13"/>
      <c r="L29" s="13"/>
      <c r="M29" s="1"/>
      <c r="N29" s="1"/>
      <c r="O29" s="1"/>
      <c r="P29" s="1"/>
      <c r="Q29" s="1"/>
      <c r="R29" s="1"/>
    </row>
    <row x14ac:dyDescent="0.25" r="30" customHeight="1" ht="18.75">
      <c r="A30" s="1"/>
      <c r="B30" s="13"/>
      <c r="C30" s="13"/>
      <c r="D30" s="61">
        <v>9</v>
      </c>
      <c r="E30" s="75" t="s">
        <v>235</v>
      </c>
      <c r="F30" s="25" t="s">
        <v>285</v>
      </c>
      <c r="G30" s="25" t="s">
        <v>334</v>
      </c>
      <c r="H30" s="75" t="s">
        <v>335</v>
      </c>
      <c r="I30" s="75" t="s">
        <v>235</v>
      </c>
      <c r="J30" s="75"/>
      <c r="K30" s="13"/>
      <c r="L30" s="13"/>
      <c r="M30" s="1"/>
      <c r="N30" s="1"/>
      <c r="O30" s="1"/>
      <c r="P30" s="1"/>
      <c r="Q30" s="1"/>
      <c r="R30" s="1"/>
    </row>
    <row x14ac:dyDescent="0.25" r="31" customHeight="1" ht="18.75">
      <c r="A31" s="1"/>
      <c r="B31" s="13"/>
      <c r="C31" s="13"/>
      <c r="D31" s="61">
        <v>10</v>
      </c>
      <c r="E31" s="75" t="s">
        <v>238</v>
      </c>
      <c r="F31" s="25" t="s">
        <v>285</v>
      </c>
      <c r="G31" s="25" t="s">
        <v>336</v>
      </c>
      <c r="H31" s="75" t="s">
        <v>337</v>
      </c>
      <c r="I31" s="75" t="s">
        <v>238</v>
      </c>
      <c r="J31" s="75"/>
      <c r="K31" s="13"/>
      <c r="L31" s="13"/>
      <c r="M31" s="1"/>
      <c r="N31" s="1"/>
      <c r="O31" s="1"/>
      <c r="P31" s="1"/>
      <c r="Q31" s="1"/>
      <c r="R31" s="1"/>
    </row>
    <row x14ac:dyDescent="0.25" r="32" customHeight="1" ht="18.75">
      <c r="A32" s="1"/>
      <c r="B32" s="13"/>
      <c r="C32" s="13"/>
      <c r="D32" s="52"/>
      <c r="E32" s="13"/>
      <c r="F32" s="13"/>
      <c r="G32" s="13"/>
      <c r="H32" s="13"/>
      <c r="I32" s="13"/>
      <c r="J32" s="13"/>
      <c r="K32" s="13"/>
      <c r="L32" s="13"/>
      <c r="M32" s="1"/>
      <c r="N32" s="1"/>
      <c r="O32" s="1"/>
      <c r="P32" s="1"/>
      <c r="Q32" s="1"/>
      <c r="R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8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7" width="3.2907142857142855" customWidth="1" bestFit="1"/>
    <col min="5" max="5" style="3" width="27.433571428571426" customWidth="1" bestFit="1"/>
    <col min="6" max="6" style="3" width="22.005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" width="22.005" customWidth="1" bestFit="1"/>
    <col min="12" max="12" style="3" width="22.005" customWidth="1" bestFit="1"/>
    <col min="13" max="13" style="3" width="4.719285714285714" customWidth="1" bestFit="1"/>
    <col min="14" max="14" style="3" width="9.147857142857141" customWidth="1" bestFit="1"/>
    <col min="15" max="15" style="3" width="28.862142857142857" customWidth="1" bestFit="1"/>
    <col min="16" max="16" style="3" width="17.14785714285714" customWidth="1" bestFit="1"/>
    <col min="17" max="17" style="3" width="18.576428571428572" customWidth="1" bestFit="1"/>
    <col min="18" max="18" style="3" width="19.862142857142857" customWidth="1" bestFit="1"/>
    <col min="19" max="19" style="3" width="23.005" customWidth="1" bestFit="1"/>
  </cols>
  <sheetData>
    <row x14ac:dyDescent="0.25" r="1" customHeight="1" ht="27.75">
      <c r="A1" s="1"/>
      <c r="B1" s="1"/>
      <c r="C1" s="1"/>
      <c r="D1" s="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"/>
      <c r="O2" s="1"/>
      <c r="P2" s="1"/>
      <c r="Q2" s="1"/>
      <c r="R2" s="1"/>
      <c r="S2" s="1"/>
    </row>
    <row x14ac:dyDescent="0.25" r="3" customHeight="1" ht="27">
      <c r="A3" s="1"/>
      <c r="B3" s="7"/>
      <c r="C3" s="7"/>
      <c r="D3" s="10" t="s">
        <v>305</v>
      </c>
      <c r="E3" s="7"/>
      <c r="F3" s="7"/>
      <c r="G3" s="7"/>
      <c r="H3" s="7"/>
      <c r="I3" s="7"/>
      <c r="J3" s="7"/>
      <c r="K3" s="7"/>
      <c r="L3" s="7"/>
      <c r="M3" s="7"/>
      <c r="N3" s="1"/>
      <c r="O3" s="1"/>
      <c r="P3" s="1"/>
      <c r="Q3" s="1"/>
      <c r="R3" s="1"/>
      <c r="S3" s="1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"/>
      <c r="O4" s="1"/>
      <c r="P4" s="1"/>
      <c r="Q4" s="1"/>
      <c r="R4" s="1"/>
      <c r="S4" s="1"/>
    </row>
    <row x14ac:dyDescent="0.25" r="5" customHeight="1" ht="18.75">
      <c r="A5" s="1"/>
      <c r="B5" s="7"/>
      <c r="C5" s="7"/>
      <c r="D5" s="11" t="s">
        <v>306</v>
      </c>
      <c r="E5" s="7"/>
      <c r="F5" s="7"/>
      <c r="G5" s="7"/>
      <c r="H5" s="7"/>
      <c r="I5" s="7"/>
      <c r="J5" s="7"/>
      <c r="K5" s="7"/>
      <c r="L5" s="7"/>
      <c r="M5" s="7"/>
      <c r="N5" s="1"/>
      <c r="O5" s="1"/>
      <c r="P5" s="1"/>
      <c r="Q5" s="1"/>
      <c r="R5" s="1"/>
      <c r="S5" s="1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7"/>
      <c r="L6" s="7"/>
      <c r="M6" s="7"/>
      <c r="N6" s="1"/>
      <c r="O6" s="1"/>
      <c r="P6" s="1"/>
      <c r="Q6" s="1"/>
      <c r="R6" s="1"/>
      <c r="S6" s="1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7"/>
      <c r="L7" s="7"/>
      <c r="M7" s="7"/>
      <c r="N7" s="1"/>
      <c r="O7" s="1"/>
      <c r="P7" s="1"/>
      <c r="Q7" s="1"/>
      <c r="R7" s="1"/>
      <c r="S7" s="1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7"/>
      <c r="L9" s="7"/>
      <c r="M9" s="7"/>
      <c r="N9" s="1"/>
      <c r="O9" s="1"/>
      <c r="P9" s="1"/>
      <c r="Q9" s="1"/>
      <c r="R9" s="1"/>
      <c r="S9" s="1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</row>
    <row x14ac:dyDescent="0.25" r="11" customHeight="1" ht="18.75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4"/>
      <c r="S11" s="4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"/>
      <c r="O12" s="1"/>
      <c r="P12" s="1"/>
      <c r="Q12" s="1"/>
      <c r="R12" s="1"/>
      <c r="S12" s="1"/>
    </row>
    <row x14ac:dyDescent="0.25" r="13" customHeight="1" ht="18.75">
      <c r="A13" s="1"/>
      <c r="B13" s="13"/>
      <c r="C13" s="16" t="s">
        <v>307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"/>
      <c r="O13" s="1"/>
      <c r="P13" s="1"/>
      <c r="Q13" s="1"/>
      <c r="R13" s="1"/>
      <c r="S13" s="1"/>
    </row>
    <row x14ac:dyDescent="0.25" r="14" customHeight="1" ht="16.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"/>
      <c r="O14" s="1"/>
      <c r="P14" s="1"/>
      <c r="Q14" s="1"/>
      <c r="R14" s="1"/>
      <c r="S14" s="1"/>
    </row>
    <row x14ac:dyDescent="0.25" r="15" customHeight="1" ht="18.75">
      <c r="A15" s="1"/>
      <c r="B15" s="13"/>
      <c r="C15" s="16"/>
      <c r="D15" s="13"/>
      <c r="E15" s="17" t="s">
        <v>294</v>
      </c>
      <c r="F15" s="13"/>
      <c r="G15" s="13"/>
      <c r="H15" s="13"/>
      <c r="I15" s="13"/>
      <c r="J15" s="13"/>
      <c r="K15" s="13"/>
      <c r="L15" s="13"/>
      <c r="M15" s="13"/>
      <c r="N15" s="1"/>
      <c r="O15" s="1"/>
      <c r="P15" s="1"/>
      <c r="Q15" s="1"/>
      <c r="R15" s="1"/>
      <c r="S15" s="1"/>
    </row>
    <row x14ac:dyDescent="0.25" r="16" customHeight="1" ht="16.5">
      <c r="A16" s="1"/>
      <c r="B16" s="13"/>
      <c r="C16" s="16"/>
      <c r="D16" s="13"/>
      <c r="E16" s="13" t="s">
        <v>308</v>
      </c>
      <c r="F16" s="13"/>
      <c r="G16" s="13"/>
      <c r="H16" s="13"/>
      <c r="I16" s="13"/>
      <c r="J16" s="13"/>
      <c r="K16" s="13"/>
      <c r="L16" s="13"/>
      <c r="M16" s="13"/>
      <c r="N16" s="1"/>
      <c r="O16" s="1"/>
      <c r="P16" s="1"/>
      <c r="Q16" s="1"/>
      <c r="R16" s="1"/>
      <c r="S16" s="1"/>
    </row>
    <row x14ac:dyDescent="0.25" r="17" customHeight="1" ht="18.75">
      <c r="A17" s="1"/>
      <c r="B17" s="13"/>
      <c r="C17" s="13"/>
      <c r="D17" s="13"/>
      <c r="E17" s="50">
        <f>_xll.flInstrumentsAdd_Template()</f>
      </c>
      <c r="F17" s="13"/>
      <c r="G17" s="13"/>
      <c r="H17" s="13"/>
      <c r="I17" s="13"/>
      <c r="J17" s="13"/>
      <c r="K17" s="13"/>
      <c r="L17" s="13"/>
      <c r="M17" s="13"/>
      <c r="N17" s="1"/>
      <c r="O17" s="1"/>
      <c r="P17" s="1"/>
      <c r="Q17" s="1"/>
      <c r="R17" s="1"/>
      <c r="S17" s="1"/>
    </row>
    <row x14ac:dyDescent="0.25" r="18" customHeight="1" ht="18.75">
      <c r="A18" s="1"/>
      <c r="B18" s="13"/>
      <c r="C18" s="13"/>
      <c r="D18" s="13"/>
      <c r="E18" s="19" t="s">
        <v>283</v>
      </c>
      <c r="F18" s="19" t="s">
        <v>295</v>
      </c>
      <c r="G18" s="20" t="s">
        <v>296</v>
      </c>
      <c r="H18" s="19" t="s">
        <v>297</v>
      </c>
      <c r="I18" s="19" t="s">
        <v>298</v>
      </c>
      <c r="J18" s="22" t="s">
        <v>299</v>
      </c>
      <c r="K18" s="19"/>
      <c r="L18" s="13"/>
      <c r="M18" s="13"/>
      <c r="N18" s="1"/>
      <c r="O18" s="1"/>
      <c r="P18" s="1"/>
      <c r="Q18" s="1"/>
      <c r="R18" s="1"/>
      <c r="S18" s="1"/>
    </row>
    <row x14ac:dyDescent="0.25" r="19" customHeight="1" ht="18.75">
      <c r="A19" s="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"/>
      <c r="O19" s="1"/>
      <c r="P19" s="1"/>
      <c r="Q19" s="1"/>
      <c r="R19" s="1"/>
      <c r="S19" s="1"/>
    </row>
    <row x14ac:dyDescent="0.25" r="20" customHeight="1" ht="18.75">
      <c r="A20" s="1"/>
      <c r="B20" s="13"/>
      <c r="C20" s="13"/>
      <c r="D20" s="13"/>
      <c r="E20" s="19" t="s">
        <v>283</v>
      </c>
      <c r="F20" s="19" t="s">
        <v>295</v>
      </c>
      <c r="G20" s="20" t="s">
        <v>296</v>
      </c>
      <c r="H20" s="19" t="s">
        <v>297</v>
      </c>
      <c r="I20" s="19" t="s">
        <v>298</v>
      </c>
      <c r="J20" s="22" t="s">
        <v>299</v>
      </c>
      <c r="K20" s="19" t="s">
        <v>276</v>
      </c>
      <c r="L20" s="13"/>
      <c r="M20" s="13"/>
      <c r="N20" s="1"/>
      <c r="O20" s="1"/>
      <c r="P20" s="1"/>
      <c r="Q20" s="1"/>
      <c r="R20" s="1"/>
      <c r="S20" s="1"/>
    </row>
    <row x14ac:dyDescent="0.25" r="21" customHeight="1" ht="18.75">
      <c r="A21" s="1"/>
      <c r="B21" s="13"/>
      <c r="C21" s="13"/>
      <c r="D21" s="17"/>
      <c r="E21" s="24" t="s">
        <v>309</v>
      </c>
      <c r="F21" s="24" t="s">
        <v>221</v>
      </c>
      <c r="G21" s="26" t="s">
        <v>222</v>
      </c>
      <c r="H21" s="34"/>
      <c r="I21" s="26" t="s">
        <v>310</v>
      </c>
      <c r="J21" s="32"/>
      <c r="K21" s="31">
        <f>_xll.flInstrumentsAdd(E20:J21)</f>
      </c>
      <c r="L21" s="13"/>
      <c r="M21" s="13"/>
      <c r="N21" s="1"/>
      <c r="O21" s="1"/>
      <c r="P21" s="1"/>
      <c r="Q21" s="1"/>
      <c r="R21" s="1"/>
      <c r="S21" s="1"/>
    </row>
    <row x14ac:dyDescent="0.25" r="22" customHeight="1" ht="18.75">
      <c r="A22" s="1"/>
      <c r="B22" s="13"/>
      <c r="C22" s="13"/>
      <c r="D22" s="17"/>
      <c r="E22" s="13"/>
      <c r="F22" s="13"/>
      <c r="G22" s="13"/>
      <c r="H22" s="13"/>
      <c r="I22" s="13"/>
      <c r="J22" s="13"/>
      <c r="K22" s="13"/>
      <c r="L22" s="13"/>
      <c r="M22" s="13"/>
      <c r="N22" s="1"/>
      <c r="O22" s="1"/>
      <c r="P22" s="1"/>
      <c r="Q22" s="1"/>
      <c r="R22" s="1"/>
      <c r="S22" s="1"/>
    </row>
    <row x14ac:dyDescent="0.25" r="23" customHeight="1" ht="18.75">
      <c r="A23" s="1"/>
      <c r="B23" s="13"/>
      <c r="C23" s="13"/>
      <c r="D23" s="17"/>
      <c r="E23" s="19" t="s">
        <v>283</v>
      </c>
      <c r="F23" s="19" t="s">
        <v>295</v>
      </c>
      <c r="G23" s="20" t="s">
        <v>296</v>
      </c>
      <c r="H23" s="19" t="s">
        <v>297</v>
      </c>
      <c r="I23" s="19" t="s">
        <v>298</v>
      </c>
      <c r="J23" s="22" t="s">
        <v>299</v>
      </c>
      <c r="K23" s="19" t="s">
        <v>276</v>
      </c>
      <c r="L23" s="13"/>
      <c r="M23" s="13"/>
      <c r="N23" s="1"/>
      <c r="O23" s="1"/>
      <c r="P23" s="1"/>
      <c r="Q23" s="1"/>
      <c r="R23" s="1"/>
      <c r="S23" s="1"/>
    </row>
    <row x14ac:dyDescent="0.25" r="24" customHeight="1" ht="18.75">
      <c r="A24" s="1"/>
      <c r="B24" s="13"/>
      <c r="C24" s="13"/>
      <c r="D24" s="17"/>
      <c r="E24" s="26" t="s">
        <v>311</v>
      </c>
      <c r="F24" s="24" t="s">
        <v>221</v>
      </c>
      <c r="G24" s="26" t="s">
        <v>234</v>
      </c>
      <c r="H24" s="34"/>
      <c r="I24" s="26" t="s">
        <v>310</v>
      </c>
      <c r="J24" s="32"/>
      <c r="K24" s="31">
        <f>_xll.flInstrumentsAdd(E23:J24)</f>
      </c>
      <c r="L24" s="13"/>
      <c r="M24" s="13"/>
      <c r="N24" s="1"/>
      <c r="O24" s="1"/>
      <c r="P24" s="1"/>
      <c r="Q24" s="1"/>
      <c r="R24" s="1"/>
      <c r="S24" s="1"/>
    </row>
    <row x14ac:dyDescent="0.25" r="25" customHeight="1" ht="18.75">
      <c r="A25" s="1"/>
      <c r="B25" s="13"/>
      <c r="C25" s="13"/>
      <c r="D25" s="17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P25" s="1"/>
      <c r="Q25" s="1"/>
      <c r="R25" s="1"/>
      <c r="S25" s="1"/>
    </row>
    <row x14ac:dyDescent="0.25" r="26" customHeight="1" ht="18.75">
      <c r="A26" s="1"/>
      <c r="B26" s="1"/>
      <c r="C26" s="1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x14ac:dyDescent="0.25" r="27" customHeight="1" ht="18.75">
      <c r="A27" s="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  <c r="S27" s="1"/>
    </row>
    <row x14ac:dyDescent="0.25" r="28" customHeight="1" ht="18.75">
      <c r="A28" s="1"/>
      <c r="B28" s="13"/>
      <c r="C28" s="16" t="s">
        <v>312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  <c r="S28" s="1"/>
    </row>
    <row x14ac:dyDescent="0.25" r="29" customHeight="1" ht="15">
      <c r="A29" s="1"/>
      <c r="B29" s="13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  <c r="S29" s="1"/>
    </row>
    <row x14ac:dyDescent="0.25" r="30" customHeight="1" ht="18.75">
      <c r="A30" s="1"/>
      <c r="B30" s="13"/>
      <c r="C30" s="13"/>
      <c r="D30" s="13"/>
      <c r="E30" s="13" t="s">
        <v>313</v>
      </c>
      <c r="F30" s="13"/>
      <c r="G30" s="13"/>
      <c r="H30" s="13"/>
      <c r="I30" s="13"/>
      <c r="J30" s="13"/>
      <c r="K30" s="13"/>
      <c r="L30" s="13"/>
      <c r="M30" s="13"/>
      <c r="N30" s="1"/>
      <c r="O30" s="1"/>
      <c r="P30" s="1"/>
      <c r="Q30" s="1"/>
      <c r="R30" s="1"/>
      <c r="S30" s="1"/>
    </row>
    <row x14ac:dyDescent="0.25" r="31" customHeight="1" ht="18.75">
      <c r="A31" s="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</row>
    <row x14ac:dyDescent="0.25" r="32" customHeight="1" ht="18.75">
      <c r="A32" s="1"/>
      <c r="B32" s="13"/>
      <c r="C32" s="13"/>
      <c r="D32" s="13"/>
      <c r="E32" s="17" t="s">
        <v>281</v>
      </c>
      <c r="F32" s="18" t="s">
        <v>221</v>
      </c>
      <c r="G32" s="13"/>
      <c r="H32" s="13"/>
      <c r="I32" s="13"/>
      <c r="J32" s="13"/>
      <c r="K32" s="13"/>
      <c r="L32" s="13"/>
      <c r="M32" s="13"/>
      <c r="N32" s="1"/>
      <c r="O32" s="1"/>
      <c r="P32" s="1"/>
      <c r="Q32" s="1"/>
      <c r="R32" s="1"/>
      <c r="S32" s="1"/>
    </row>
    <row x14ac:dyDescent="0.25" r="33" customHeight="1" ht="18.75">
      <c r="A33" s="1"/>
      <c r="B33" s="13"/>
      <c r="C33" s="13"/>
      <c r="D33" s="13"/>
      <c r="E33" s="17"/>
      <c r="F33" s="13"/>
      <c r="G33" s="13"/>
      <c r="H33" s="13"/>
      <c r="I33" s="13"/>
      <c r="J33" s="13"/>
      <c r="K33" s="13"/>
      <c r="L33" s="13"/>
      <c r="M33" s="13"/>
      <c r="N33" s="1"/>
      <c r="O33" s="1"/>
      <c r="P33" s="1"/>
      <c r="Q33" s="1"/>
      <c r="R33" s="1"/>
      <c r="S33" s="1"/>
    </row>
    <row x14ac:dyDescent="0.25" r="34" customHeight="1" ht="18.75">
      <c r="A34" s="1"/>
      <c r="B34" s="13"/>
      <c r="C34" s="13"/>
      <c r="D34" s="13"/>
      <c r="E34" s="19" t="s">
        <v>282</v>
      </c>
      <c r="F34" s="50">
        <f>_xll.flInstrumentsLookup(F32,E35:E36)</f>
      </c>
      <c r="G34" s="19" t="s">
        <v>276</v>
      </c>
      <c r="H34" s="20" t="s">
        <v>283</v>
      </c>
      <c r="I34" s="19" t="s">
        <v>221</v>
      </c>
      <c r="J34" s="19"/>
      <c r="K34" s="19"/>
      <c r="L34" s="13"/>
      <c r="M34" s="13"/>
      <c r="N34" s="1"/>
      <c r="O34" s="1"/>
      <c r="P34" s="1"/>
      <c r="Q34" s="1"/>
      <c r="R34" s="1"/>
      <c r="S34" s="1"/>
    </row>
    <row x14ac:dyDescent="0.25" r="35" customHeight="1" ht="18.75">
      <c r="A35" s="1"/>
      <c r="B35" s="13"/>
      <c r="C35" s="13"/>
      <c r="D35" s="17"/>
      <c r="E35" s="55">
        <f>G21</f>
      </c>
      <c r="F35" s="24" t="s">
        <v>285</v>
      </c>
      <c r="G35" s="24" t="s">
        <v>314</v>
      </c>
      <c r="H35" s="26" t="s">
        <v>309</v>
      </c>
      <c r="I35" s="26" t="s">
        <v>222</v>
      </c>
      <c r="J35" s="27"/>
      <c r="K35" s="27"/>
      <c r="L35" s="13"/>
      <c r="M35" s="13"/>
      <c r="N35" s="1"/>
      <c r="O35" s="1"/>
      <c r="P35" s="1"/>
      <c r="Q35" s="1"/>
      <c r="R35" s="1"/>
      <c r="S35" s="1"/>
    </row>
    <row x14ac:dyDescent="0.25" r="36" customHeight="1" ht="18.75">
      <c r="A36" s="1"/>
      <c r="B36" s="13"/>
      <c r="C36" s="13"/>
      <c r="D36" s="17"/>
      <c r="E36" s="55">
        <f>G24</f>
      </c>
      <c r="F36" s="24" t="s">
        <v>285</v>
      </c>
      <c r="G36" s="24" t="s">
        <v>315</v>
      </c>
      <c r="H36" s="26" t="s">
        <v>311</v>
      </c>
      <c r="I36" s="26" t="s">
        <v>234</v>
      </c>
      <c r="J36" s="27"/>
      <c r="K36" s="27"/>
      <c r="L36" s="13"/>
      <c r="M36" s="13"/>
      <c r="N36" s="1"/>
      <c r="O36" s="1"/>
      <c r="P36" s="1"/>
      <c r="Q36" s="1"/>
      <c r="R36" s="1"/>
      <c r="S36" s="1"/>
    </row>
    <row x14ac:dyDescent="0.25" r="37" customHeight="1" ht="18.75">
      <c r="A37" s="1"/>
      <c r="B37" s="13"/>
      <c r="C37" s="13"/>
      <c r="D37" s="17"/>
      <c r="E37" s="13"/>
      <c r="F37" s="13"/>
      <c r="G37" s="13"/>
      <c r="H37" s="13"/>
      <c r="I37" s="13"/>
      <c r="J37" s="13"/>
      <c r="K37" s="13"/>
      <c r="L37" s="13"/>
      <c r="M37" s="13"/>
      <c r="N37" s="1"/>
      <c r="O37" s="1"/>
      <c r="P37" s="1"/>
      <c r="Q37" s="1"/>
      <c r="R37" s="1"/>
      <c r="S37" s="1"/>
    </row>
    <row x14ac:dyDescent="0.25" r="38" customHeight="1" ht="18.7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x14ac:dyDescent="0.25" r="39" customHeight="1" ht="18.75">
      <c r="A39" s="1"/>
      <c r="B39" s="1"/>
      <c r="C39" s="1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x14ac:dyDescent="0.25" r="40" customHeight="1" ht="18.75">
      <c r="A40" s="1"/>
      <c r="B40" s="1"/>
      <c r="C40" s="1"/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x14ac:dyDescent="0.25" r="41" customHeight="1" ht="14.25">
      <c r="A41" s="1"/>
      <c r="B41" s="1"/>
      <c r="C41" s="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x14ac:dyDescent="0.25" r="42" customHeight="1" ht="18.75">
      <c r="A42" s="1"/>
      <c r="B42" s="1"/>
      <c r="C42" s="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x14ac:dyDescent="0.25" r="43" customHeight="1" ht="18.75">
      <c r="A43" s="1"/>
      <c r="B43" s="1"/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x14ac:dyDescent="0.25" r="44" customHeight="1" ht="18.75">
      <c r="A44" s="1"/>
      <c r="B44" s="1"/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x14ac:dyDescent="0.25" r="45" customHeight="1" ht="18.75">
      <c r="A45" s="1"/>
      <c r="B45" s="1"/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x14ac:dyDescent="0.25" r="46" customHeight="1" ht="18.75">
      <c r="A46" s="1"/>
      <c r="B46" s="1"/>
      <c r="C46" s="1"/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x14ac:dyDescent="0.25" r="47" customHeight="1" ht="18.75">
      <c r="A47" s="1"/>
      <c r="B47" s="1"/>
      <c r="C47" s="1"/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x14ac:dyDescent="0.25" r="48" customHeight="1" ht="18.7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71" width="27.433571428571426" customWidth="1" bestFit="1"/>
    <col min="6" max="6" style="71" width="22.005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72" width="18.290714285714284" customWidth="1" bestFit="1"/>
    <col min="11" max="11" style="3" width="22.005" customWidth="1" bestFit="1"/>
    <col min="12" max="12" style="3" width="22.005" customWidth="1" bestFit="1"/>
    <col min="13" max="13" style="3" width="5.576428571428571" customWidth="1" bestFit="1"/>
  </cols>
  <sheetData>
    <row x14ac:dyDescent="0.25" r="1" customHeight="1" ht="27.75">
      <c r="A1" s="1"/>
      <c r="B1" s="1"/>
      <c r="C1" s="1"/>
      <c r="D1" s="1"/>
      <c r="E1" s="67"/>
      <c r="F1" s="67"/>
      <c r="G1" s="1"/>
      <c r="H1" s="1"/>
      <c r="I1" s="1"/>
      <c r="J1" s="45"/>
      <c r="K1" s="1"/>
      <c r="L1" s="1"/>
      <c r="M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46"/>
      <c r="K2" s="7"/>
      <c r="L2" s="7"/>
      <c r="M2" s="7"/>
    </row>
    <row x14ac:dyDescent="0.25" r="3" customHeight="1" ht="27">
      <c r="A3" s="1"/>
      <c r="B3" s="7"/>
      <c r="C3" s="7"/>
      <c r="D3" s="10" t="s">
        <v>290</v>
      </c>
      <c r="E3" s="7"/>
      <c r="F3" s="7"/>
      <c r="G3" s="7"/>
      <c r="H3" s="7"/>
      <c r="I3" s="7"/>
      <c r="J3" s="46"/>
      <c r="K3" s="7"/>
      <c r="L3" s="7"/>
      <c r="M3" s="7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46"/>
      <c r="K4" s="7"/>
      <c r="L4" s="7"/>
      <c r="M4" s="7"/>
    </row>
    <row x14ac:dyDescent="0.25" r="5" customHeight="1" ht="18.75">
      <c r="A5" s="1"/>
      <c r="B5" s="7"/>
      <c r="C5" s="7"/>
      <c r="D5" s="11" t="s">
        <v>291</v>
      </c>
      <c r="E5" s="7"/>
      <c r="F5" s="7"/>
      <c r="G5" s="7"/>
      <c r="H5" s="7"/>
      <c r="I5" s="7"/>
      <c r="J5" s="46"/>
      <c r="K5" s="7"/>
      <c r="L5" s="7"/>
      <c r="M5" s="7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46"/>
      <c r="K6" s="7"/>
      <c r="L6" s="7"/>
      <c r="M6" s="7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46"/>
      <c r="K7" s="7"/>
      <c r="L7" s="7"/>
      <c r="M7" s="7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46"/>
      <c r="K8" s="7"/>
      <c r="L8" s="7"/>
      <c r="M8" s="7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46"/>
      <c r="K9" s="7"/>
      <c r="L9" s="7"/>
      <c r="M9" s="7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46"/>
      <c r="K10" s="7"/>
      <c r="L10" s="7"/>
      <c r="M10" s="7"/>
    </row>
    <row x14ac:dyDescent="0.25" r="11" customHeight="1" ht="18.75">
      <c r="A11" s="1"/>
      <c r="B11" s="1"/>
      <c r="C11" s="1"/>
      <c r="D11" s="1"/>
      <c r="E11" s="67"/>
      <c r="F11" s="67"/>
      <c r="G11" s="1"/>
      <c r="H11" s="1"/>
      <c r="I11" s="1"/>
      <c r="J11" s="45"/>
      <c r="K11" s="1"/>
      <c r="L11" s="1"/>
      <c r="M11" s="1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52"/>
      <c r="K12" s="13"/>
      <c r="L12" s="13"/>
      <c r="M12" s="13"/>
    </row>
    <row x14ac:dyDescent="0.25" r="13" customHeight="1" ht="18.75">
      <c r="A13" s="1"/>
      <c r="B13" s="13"/>
      <c r="C13" s="16" t="s">
        <v>292</v>
      </c>
      <c r="D13" s="13"/>
      <c r="E13" s="13"/>
      <c r="F13" s="13"/>
      <c r="G13" s="13"/>
      <c r="H13" s="13"/>
      <c r="I13" s="13"/>
      <c r="J13" s="52"/>
      <c r="K13" s="13"/>
      <c r="L13" s="13"/>
      <c r="M13" s="13"/>
    </row>
    <row x14ac:dyDescent="0.25" r="14" customHeight="1" ht="18.75">
      <c r="A14" s="1"/>
      <c r="B14" s="13"/>
      <c r="C14" s="13"/>
      <c r="D14" s="13"/>
      <c r="E14" s="13" t="s">
        <v>293</v>
      </c>
      <c r="F14" s="13"/>
      <c r="G14" s="13"/>
      <c r="H14" s="13"/>
      <c r="I14" s="13"/>
      <c r="J14" s="52"/>
      <c r="K14" s="13"/>
      <c r="L14" s="13"/>
      <c r="M14" s="13"/>
    </row>
    <row x14ac:dyDescent="0.25" r="15" customHeight="1" ht="18.75">
      <c r="A15" s="1"/>
      <c r="B15" s="13"/>
      <c r="C15" s="13"/>
      <c r="D15" s="13"/>
      <c r="E15" s="13"/>
      <c r="F15" s="13"/>
      <c r="G15" s="13"/>
      <c r="H15" s="13"/>
      <c r="I15" s="13"/>
      <c r="J15" s="52"/>
      <c r="K15" s="13"/>
      <c r="L15" s="13"/>
      <c r="M15" s="13"/>
    </row>
    <row x14ac:dyDescent="0.25" r="16" customHeight="1" ht="18.75">
      <c r="A16" s="1"/>
      <c r="B16" s="13"/>
      <c r="C16" s="13"/>
      <c r="D16" s="13"/>
      <c r="E16" s="17" t="s">
        <v>294</v>
      </c>
      <c r="F16" s="13"/>
      <c r="G16" s="13"/>
      <c r="H16" s="13"/>
      <c r="I16" s="13"/>
      <c r="J16" s="52"/>
      <c r="K16" s="13"/>
      <c r="L16" s="13"/>
      <c r="M16" s="13"/>
    </row>
    <row x14ac:dyDescent="0.25" r="17" customHeight="1" ht="18.75">
      <c r="A17" s="1"/>
      <c r="B17" s="13"/>
      <c r="C17" s="13"/>
      <c r="D17" s="17"/>
      <c r="E17" s="13"/>
      <c r="F17" s="13"/>
      <c r="G17" s="13"/>
      <c r="H17" s="13"/>
      <c r="I17" s="13"/>
      <c r="J17" s="52"/>
      <c r="K17" s="13"/>
      <c r="L17" s="13"/>
      <c r="M17" s="13"/>
    </row>
    <row x14ac:dyDescent="0.25" r="18" customHeight="1" ht="18.75">
      <c r="A18" s="1"/>
      <c r="B18" s="13"/>
      <c r="C18" s="13"/>
      <c r="D18" s="17"/>
      <c r="E18" s="19" t="s">
        <v>283</v>
      </c>
      <c r="F18" s="19" t="s">
        <v>295</v>
      </c>
      <c r="G18" s="19" t="s">
        <v>296</v>
      </c>
      <c r="H18" s="20" t="s">
        <v>297</v>
      </c>
      <c r="I18" s="19" t="s">
        <v>298</v>
      </c>
      <c r="J18" s="68" t="s">
        <v>299</v>
      </c>
      <c r="K18" s="22" t="s">
        <v>276</v>
      </c>
      <c r="L18" s="13"/>
      <c r="M18" s="13"/>
    </row>
    <row x14ac:dyDescent="0.25" r="19" customHeight="1" ht="18.75">
      <c r="A19" s="1"/>
      <c r="B19" s="13"/>
      <c r="C19" s="13"/>
      <c r="D19" s="17"/>
      <c r="E19" s="24" t="s">
        <v>287</v>
      </c>
      <c r="F19" s="24" t="s">
        <v>300</v>
      </c>
      <c r="G19" s="26" t="s">
        <v>301</v>
      </c>
      <c r="H19" s="26"/>
      <c r="I19" s="34"/>
      <c r="J19" s="27"/>
      <c r="K19" s="31">
        <f>_xll.flInstrumentsAdd(E18:J19)</f>
      </c>
      <c r="L19" s="13"/>
      <c r="M19" s="13"/>
    </row>
    <row x14ac:dyDescent="0.25" r="20" customHeight="1" ht="18.75">
      <c r="A20" s="1"/>
      <c r="B20" s="13"/>
      <c r="C20" s="13"/>
      <c r="D20" s="17"/>
      <c r="E20" s="13"/>
      <c r="F20" s="13"/>
      <c r="G20" s="13"/>
      <c r="H20" s="13"/>
      <c r="I20" s="13"/>
      <c r="J20" s="52"/>
      <c r="K20" s="13"/>
      <c r="L20" s="13"/>
      <c r="M20" s="13"/>
    </row>
    <row x14ac:dyDescent="0.25" r="21" customHeight="1" ht="18.75">
      <c r="A21" s="1"/>
      <c r="B21" s="1"/>
      <c r="C21" s="1"/>
      <c r="D21" s="1"/>
      <c r="E21" s="67"/>
      <c r="F21" s="67"/>
      <c r="G21" s="1"/>
      <c r="H21" s="1"/>
      <c r="I21" s="1"/>
      <c r="J21" s="45"/>
      <c r="K21" s="1"/>
      <c r="L21" s="1"/>
      <c r="M21" s="1"/>
    </row>
    <row x14ac:dyDescent="0.25" r="22" customHeight="1" ht="18.75">
      <c r="A22" s="1"/>
      <c r="B22" s="13"/>
      <c r="C22" s="13"/>
      <c r="D22" s="13"/>
      <c r="E22" s="13"/>
      <c r="F22" s="13"/>
      <c r="G22" s="13"/>
      <c r="H22" s="13"/>
      <c r="I22" s="13"/>
      <c r="J22" s="52"/>
      <c r="K22" s="13"/>
      <c r="L22" s="13"/>
      <c r="M22" s="13"/>
    </row>
    <row x14ac:dyDescent="0.25" r="23" customHeight="1" ht="18.75">
      <c r="A23" s="1"/>
      <c r="B23" s="13"/>
      <c r="C23" s="16" t="s">
        <v>302</v>
      </c>
      <c r="D23" s="13"/>
      <c r="E23" s="13"/>
      <c r="F23" s="13"/>
      <c r="G23" s="13"/>
      <c r="H23" s="13"/>
      <c r="I23" s="13"/>
      <c r="J23" s="52"/>
      <c r="K23" s="13"/>
      <c r="L23" s="13"/>
      <c r="M23" s="13"/>
    </row>
    <row x14ac:dyDescent="0.25" r="24" customHeight="1" ht="18.75">
      <c r="A24" s="1"/>
      <c r="B24" s="13"/>
      <c r="C24" s="13"/>
      <c r="D24" s="13"/>
      <c r="E24" s="13" t="s">
        <v>303</v>
      </c>
      <c r="F24" s="13"/>
      <c r="G24" s="13"/>
      <c r="H24" s="13"/>
      <c r="I24" s="13"/>
      <c r="J24" s="52"/>
      <c r="K24" s="13"/>
      <c r="L24" s="13"/>
      <c r="M24" s="13"/>
    </row>
    <row x14ac:dyDescent="0.25" r="25" customHeight="1" ht="18.75">
      <c r="A25" s="1"/>
      <c r="B25" s="13"/>
      <c r="C25" s="13"/>
      <c r="D25" s="13"/>
      <c r="E25" s="13"/>
      <c r="F25" s="13"/>
      <c r="G25" s="13"/>
      <c r="H25" s="13"/>
      <c r="I25" s="13"/>
      <c r="J25" s="52"/>
      <c r="K25" s="13"/>
      <c r="L25" s="13"/>
      <c r="M25" s="13"/>
    </row>
    <row x14ac:dyDescent="0.25" r="26" customHeight="1" ht="18.75">
      <c r="A26" s="1"/>
      <c r="B26" s="13"/>
      <c r="C26" s="13"/>
      <c r="D26" s="13"/>
      <c r="E26" s="17" t="s">
        <v>281</v>
      </c>
      <c r="F26" s="13"/>
      <c r="G26" s="13"/>
      <c r="H26" s="13"/>
      <c r="I26" s="13"/>
      <c r="J26" s="52"/>
      <c r="K26" s="13"/>
      <c r="L26" s="13"/>
      <c r="M26" s="13"/>
    </row>
    <row x14ac:dyDescent="0.25" r="27" customHeight="1" ht="18.75">
      <c r="A27" s="1"/>
      <c r="B27" s="13"/>
      <c r="C27" s="13"/>
      <c r="D27" s="13"/>
      <c r="E27" s="17"/>
      <c r="F27" s="13"/>
      <c r="G27" s="13"/>
      <c r="H27" s="13"/>
      <c r="I27" s="13"/>
      <c r="J27" s="52"/>
      <c r="K27" s="13"/>
      <c r="L27" s="13"/>
      <c r="M27" s="13"/>
    </row>
    <row x14ac:dyDescent="0.25" r="28" customHeight="1" ht="18.75">
      <c r="A28" s="1"/>
      <c r="B28" s="13"/>
      <c r="C28" s="13"/>
      <c r="D28" s="13"/>
      <c r="E28" s="19" t="s">
        <v>282</v>
      </c>
      <c r="F28" s="19" t="s">
        <v>295</v>
      </c>
      <c r="G28" s="50">
        <f>_xll.flInstrumentsLookup(F29,E29,"Instrument/default/Ticker")</f>
      </c>
      <c r="H28" s="19" t="s">
        <v>276</v>
      </c>
      <c r="I28" s="19" t="s">
        <v>283</v>
      </c>
      <c r="J28" s="69" t="s">
        <v>304</v>
      </c>
      <c r="K28" s="19" t="s">
        <v>284</v>
      </c>
      <c r="L28" s="19" t="s">
        <v>221</v>
      </c>
      <c r="M28" s="13"/>
    </row>
    <row x14ac:dyDescent="0.25" r="29" customHeight="1" ht="18.75">
      <c r="A29" s="1"/>
      <c r="B29" s="13"/>
      <c r="C29" s="13"/>
      <c r="D29" s="17"/>
      <c r="E29" s="26" t="s">
        <v>288</v>
      </c>
      <c r="F29" s="24" t="s">
        <v>221</v>
      </c>
      <c r="G29" s="24" t="s">
        <v>285</v>
      </c>
      <c r="H29" s="24" t="s">
        <v>286</v>
      </c>
      <c r="I29" s="24" t="s">
        <v>287</v>
      </c>
      <c r="J29" s="34">
        <v>0</v>
      </c>
      <c r="K29" s="26" t="s">
        <v>289</v>
      </c>
      <c r="L29" s="26" t="s">
        <v>288</v>
      </c>
      <c r="M29" s="13"/>
    </row>
    <row x14ac:dyDescent="0.25" r="30" customHeight="1" ht="18.75">
      <c r="A30" s="1"/>
      <c r="B30" s="13"/>
      <c r="C30" s="13"/>
      <c r="D30" s="13"/>
      <c r="E30" s="17"/>
      <c r="F30" s="13"/>
      <c r="G30" s="13"/>
      <c r="H30" s="13"/>
      <c r="I30" s="13"/>
      <c r="J30" s="52"/>
      <c r="K30" s="13"/>
      <c r="L30" s="13"/>
      <c r="M30" s="13"/>
    </row>
    <row x14ac:dyDescent="0.25" r="31" customHeight="1" ht="18.75">
      <c r="A31" s="1"/>
      <c r="B31" s="1"/>
      <c r="C31" s="13"/>
      <c r="D31" s="17"/>
      <c r="E31" s="26" t="s">
        <v>289</v>
      </c>
      <c r="F31" s="24" t="s">
        <v>284</v>
      </c>
      <c r="G31" s="70">
        <f>_xll.flInstrumentsLookup(F31,E31,"Instrument/default/Ticker")</f>
      </c>
      <c r="H31" s="24"/>
      <c r="I31" s="24"/>
      <c r="J31" s="34"/>
      <c r="K31" s="34"/>
      <c r="L31" s="27"/>
      <c r="M31" s="13"/>
    </row>
    <row x14ac:dyDescent="0.25" r="32" customHeight="1" ht="18.75">
      <c r="A32" s="1"/>
      <c r="B32" s="1"/>
      <c r="C32" s="1"/>
      <c r="D32" s="1"/>
      <c r="E32" s="67"/>
      <c r="F32" s="67"/>
      <c r="G32" s="50">
        <f>_xll.flInstrumentsLookup(F33,E33,"Instrument/default/Ticker")</f>
      </c>
      <c r="H32" s="19" t="s">
        <v>276</v>
      </c>
      <c r="I32" s="19" t="s">
        <v>283</v>
      </c>
      <c r="J32" s="69" t="s">
        <v>304</v>
      </c>
      <c r="K32" s="19" t="s">
        <v>284</v>
      </c>
      <c r="L32" s="19" t="s">
        <v>221</v>
      </c>
      <c r="M32" s="1"/>
    </row>
    <row x14ac:dyDescent="0.25" r="33" customHeight="1" ht="18.75">
      <c r="A33" s="1"/>
      <c r="B33" s="1"/>
      <c r="C33" s="1"/>
      <c r="D33" s="1"/>
      <c r="E33" s="55">
        <f>K19</f>
      </c>
      <c r="F33" s="24" t="s">
        <v>276</v>
      </c>
      <c r="G33" s="1" t="s">
        <v>285</v>
      </c>
      <c r="H33" s="1" t="s">
        <v>286</v>
      </c>
      <c r="I33" s="1" t="s">
        <v>287</v>
      </c>
      <c r="J33" s="45">
        <v>0</v>
      </c>
      <c r="K33" s="1" t="s">
        <v>289</v>
      </c>
      <c r="L33" s="1" t="s">
        <v>288</v>
      </c>
      <c r="M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/>
  </sheetViews>
  <sheetFormatPr defaultRowHeight="15" x14ac:dyDescent="0.25"/>
  <cols>
    <col min="1" max="1" style="3" width="6.576428571428571" customWidth="1" bestFit="1"/>
    <col min="2" max="2" style="37" width="2.5764285714285715" customWidth="1" bestFit="1"/>
    <col min="3" max="3" style="37" width="1.005" customWidth="1" bestFit="1"/>
    <col min="4" max="4" style="66" width="3.2907142857142855" customWidth="1" bestFit="1"/>
    <col min="5" max="5" style="37" width="27.433571428571426" customWidth="1" bestFit="1"/>
    <col min="6" max="6" style="37" width="22.005" customWidth="1" bestFit="1"/>
    <col min="7" max="7" style="36" width="42.14785714285715" customWidth="1" bestFit="1"/>
    <col min="8" max="8" style="37" width="18.290714285714284" customWidth="1" bestFit="1"/>
    <col min="9" max="9" style="37" width="18.290714285714284" customWidth="1" bestFit="1"/>
    <col min="10" max="10" style="37" width="19.433571428571426" customWidth="1" bestFit="1"/>
    <col min="11" max="11" style="37" width="22.005" customWidth="1" bestFit="1"/>
    <col min="12" max="12" style="37" width="22.005" customWidth="1" bestFit="1"/>
    <col min="13" max="13" style="37" width="5.576428571428571" customWidth="1" bestFit="1"/>
    <col min="14" max="14" style="37" width="9.147857142857141" customWidth="1" bestFit="1"/>
  </cols>
  <sheetData>
    <row x14ac:dyDescent="0.25" r="1" customHeight="1" ht="27.75">
      <c r="A1" s="1"/>
      <c r="B1" s="6"/>
      <c r="C1" s="6"/>
      <c r="D1" s="45"/>
      <c r="E1" s="6"/>
      <c r="F1" s="6"/>
      <c r="G1" s="5"/>
      <c r="H1" s="6"/>
      <c r="I1" s="6"/>
      <c r="J1" s="6"/>
      <c r="K1" s="6"/>
      <c r="L1" s="6"/>
      <c r="M1" s="6"/>
      <c r="N1" s="6"/>
    </row>
    <row x14ac:dyDescent="0.25" r="2" customHeight="1" ht="18.75">
      <c r="A2" s="1"/>
      <c r="B2" s="7"/>
      <c r="C2" s="7"/>
      <c r="D2" s="46"/>
      <c r="E2" s="7"/>
      <c r="F2" s="7"/>
      <c r="G2" s="9"/>
      <c r="H2" s="7"/>
      <c r="I2" s="7"/>
      <c r="J2" s="7"/>
      <c r="K2" s="7"/>
      <c r="L2" s="7"/>
      <c r="M2" s="7"/>
      <c r="N2" s="6"/>
    </row>
    <row x14ac:dyDescent="0.25" r="3" customHeight="1" ht="27">
      <c r="A3" s="1"/>
      <c r="B3" s="7"/>
      <c r="C3" s="7"/>
      <c r="D3" s="47" t="s">
        <v>240</v>
      </c>
      <c r="E3" s="7"/>
      <c r="F3" s="7"/>
      <c r="G3" s="9"/>
      <c r="H3" s="7"/>
      <c r="I3" s="7"/>
      <c r="J3" s="7"/>
      <c r="K3" s="7"/>
      <c r="L3" s="7"/>
      <c r="M3" s="7"/>
      <c r="N3" s="6"/>
    </row>
    <row x14ac:dyDescent="0.25" r="4" customHeight="1" ht="8.25">
      <c r="A4" s="1"/>
      <c r="B4" s="7"/>
      <c r="C4" s="7"/>
      <c r="D4" s="46"/>
      <c r="E4" s="7"/>
      <c r="F4" s="7"/>
      <c r="G4" s="9"/>
      <c r="H4" s="7"/>
      <c r="I4" s="7"/>
      <c r="J4" s="7"/>
      <c r="K4" s="7"/>
      <c r="L4" s="7"/>
      <c r="M4" s="7"/>
      <c r="N4" s="6"/>
    </row>
    <row x14ac:dyDescent="0.25" r="5" customHeight="1" ht="18.75">
      <c r="A5" s="1"/>
      <c r="B5" s="7"/>
      <c r="C5" s="7"/>
      <c r="D5" s="48" t="s">
        <v>241</v>
      </c>
      <c r="E5" s="7"/>
      <c r="F5" s="7"/>
      <c r="G5" s="9"/>
      <c r="H5" s="7"/>
      <c r="I5" s="7"/>
      <c r="J5" s="7"/>
      <c r="K5" s="7"/>
      <c r="L5" s="7"/>
      <c r="M5" s="7"/>
      <c r="N5" s="6"/>
    </row>
    <row x14ac:dyDescent="0.25" r="6" customHeight="1" ht="18.75">
      <c r="A6" s="1"/>
      <c r="B6" s="7"/>
      <c r="C6" s="7"/>
      <c r="D6" s="48" t="s">
        <v>242</v>
      </c>
      <c r="E6" s="7"/>
      <c r="F6" s="7"/>
      <c r="G6" s="9"/>
      <c r="H6" s="7"/>
      <c r="I6" s="7"/>
      <c r="J6" s="7"/>
      <c r="K6" s="7"/>
      <c r="L6" s="7"/>
      <c r="M6" s="7"/>
      <c r="N6" s="6"/>
    </row>
    <row x14ac:dyDescent="0.25" r="7" customHeight="1" ht="18.75">
      <c r="A7" s="1"/>
      <c r="B7" s="7"/>
      <c r="C7" s="7"/>
      <c r="D7" s="48" t="s">
        <v>243</v>
      </c>
      <c r="E7" s="7"/>
      <c r="F7" s="7"/>
      <c r="G7" s="9"/>
      <c r="H7" s="7"/>
      <c r="I7" s="7"/>
      <c r="J7" s="7"/>
      <c r="K7" s="7"/>
      <c r="L7" s="7"/>
      <c r="M7" s="7"/>
      <c r="N7" s="6"/>
    </row>
    <row x14ac:dyDescent="0.25" r="8" customHeight="1" ht="18.75">
      <c r="A8" s="1"/>
      <c r="B8" s="7"/>
      <c r="C8" s="7"/>
      <c r="D8" s="46"/>
      <c r="E8" s="12" t="s">
        <v>185</v>
      </c>
      <c r="F8" s="7"/>
      <c r="G8" s="9"/>
      <c r="H8" s="7"/>
      <c r="I8" s="7"/>
      <c r="J8" s="7"/>
      <c r="K8" s="7"/>
      <c r="L8" s="7"/>
      <c r="M8" s="7"/>
      <c r="N8" s="6"/>
    </row>
    <row x14ac:dyDescent="0.25" r="9" customHeight="1" ht="18.75">
      <c r="A9" s="1"/>
      <c r="B9" s="7"/>
      <c r="C9" s="7"/>
      <c r="D9" s="46"/>
      <c r="E9" s="12" t="s">
        <v>186</v>
      </c>
      <c r="F9" s="7"/>
      <c r="G9" s="9"/>
      <c r="H9" s="7"/>
      <c r="I9" s="7"/>
      <c r="J9" s="7"/>
      <c r="K9" s="7"/>
      <c r="L9" s="7"/>
      <c r="M9" s="7"/>
      <c r="N9" s="6"/>
    </row>
    <row x14ac:dyDescent="0.25" r="10" customHeight="1" ht="18.75">
      <c r="A10" s="1"/>
      <c r="B10" s="7"/>
      <c r="C10" s="7"/>
      <c r="D10" s="46"/>
      <c r="E10" s="12" t="s">
        <v>187</v>
      </c>
      <c r="F10" s="7"/>
      <c r="G10" s="9"/>
      <c r="H10" s="7"/>
      <c r="I10" s="7"/>
      <c r="J10" s="7"/>
      <c r="K10" s="7"/>
      <c r="L10" s="7"/>
      <c r="M10" s="7"/>
      <c r="N10" s="6"/>
    </row>
    <row x14ac:dyDescent="0.25" r="11" customHeight="1" ht="18.75">
      <c r="A11" s="1"/>
      <c r="B11" s="6"/>
      <c r="C11" s="6"/>
      <c r="D11" s="45"/>
      <c r="E11" s="6"/>
      <c r="F11" s="6"/>
      <c r="G11" s="5"/>
      <c r="H11" s="6"/>
      <c r="I11" s="6"/>
      <c r="J11" s="6"/>
      <c r="K11" s="6"/>
      <c r="L11" s="6"/>
      <c r="M11" s="6"/>
      <c r="N11" s="6"/>
    </row>
    <row x14ac:dyDescent="0.25" r="12" customHeight="1" ht="18.75">
      <c r="A12" s="1"/>
      <c r="B12" s="13"/>
      <c r="C12" s="13"/>
      <c r="D12" s="49"/>
      <c r="E12" s="50">
        <f>_xll.flPropertiesAdd_Template()</f>
      </c>
      <c r="F12" s="13" t="s">
        <v>244</v>
      </c>
      <c r="G12" s="15"/>
      <c r="H12" s="13"/>
      <c r="I12" s="13"/>
      <c r="J12" s="13"/>
      <c r="K12" s="13"/>
      <c r="L12" s="13"/>
      <c r="M12" s="13"/>
      <c r="N12" s="13"/>
    </row>
    <row x14ac:dyDescent="0.25" r="13" customHeight="1" ht="18.75">
      <c r="A13" s="1"/>
      <c r="B13" s="13"/>
      <c r="C13" s="13"/>
      <c r="D13" s="49"/>
      <c r="E13" s="19" t="s">
        <v>245</v>
      </c>
      <c r="F13" s="19" t="s">
        <v>246</v>
      </c>
      <c r="G13" s="51" t="s">
        <v>247</v>
      </c>
      <c r="H13" s="19" t="s">
        <v>248</v>
      </c>
      <c r="I13" s="19" t="s">
        <v>249</v>
      </c>
      <c r="J13" s="22" t="s">
        <v>250</v>
      </c>
      <c r="K13" s="19" t="s">
        <v>251</v>
      </c>
      <c r="L13" s="13"/>
      <c r="M13" s="13"/>
      <c r="N13" s="13"/>
    </row>
    <row x14ac:dyDescent="0.25" r="14" customHeight="1" ht="18.75">
      <c r="A14" s="1"/>
      <c r="B14" s="13"/>
      <c r="C14" s="16" t="s">
        <v>252</v>
      </c>
      <c r="D14" s="52"/>
      <c r="E14" s="13"/>
      <c r="F14" s="13"/>
      <c r="G14" s="15"/>
      <c r="H14" s="13"/>
      <c r="I14" s="13"/>
      <c r="J14" s="13"/>
      <c r="K14" s="13"/>
      <c r="L14" s="13"/>
      <c r="M14" s="13"/>
      <c r="N14" s="13"/>
    </row>
    <row x14ac:dyDescent="0.25" r="15" customHeight="1" ht="18.75">
      <c r="A15" s="1"/>
      <c r="B15" s="13"/>
      <c r="C15" s="13"/>
      <c r="D15" s="52" t="s">
        <v>253</v>
      </c>
      <c r="E15" s="13"/>
      <c r="F15" s="13"/>
      <c r="G15" s="15"/>
      <c r="H15" s="13"/>
      <c r="I15" s="13"/>
      <c r="J15" s="13"/>
      <c r="K15" s="13"/>
      <c r="L15" s="13"/>
      <c r="M15" s="13"/>
      <c r="N15" s="13"/>
    </row>
    <row x14ac:dyDescent="0.25" r="16" customHeight="1" ht="18.75">
      <c r="A16" s="1"/>
      <c r="B16" s="13"/>
      <c r="C16" s="13"/>
      <c r="D16" s="49"/>
      <c r="E16" s="19" t="s">
        <v>245</v>
      </c>
      <c r="F16" s="19" t="s">
        <v>246</v>
      </c>
      <c r="G16" s="42" t="s">
        <v>247</v>
      </c>
      <c r="H16" s="20" t="s">
        <v>248</v>
      </c>
      <c r="I16" s="19" t="s">
        <v>249</v>
      </c>
      <c r="J16" s="19" t="s">
        <v>250</v>
      </c>
      <c r="K16" s="22" t="s">
        <v>251</v>
      </c>
      <c r="L16" s="53">
        <f>_xll.flPropertiesAdd(E16:K19)</f>
      </c>
      <c r="M16" s="13"/>
      <c r="N16" s="13"/>
    </row>
    <row x14ac:dyDescent="0.25" r="17" customHeight="1" ht="18.75">
      <c r="A17" s="1"/>
      <c r="B17" s="13"/>
      <c r="C17" s="13"/>
      <c r="D17" s="49"/>
      <c r="E17" s="24" t="s">
        <v>254</v>
      </c>
      <c r="F17" s="26" t="s">
        <v>255</v>
      </c>
      <c r="G17" s="54" t="s">
        <v>256</v>
      </c>
      <c r="H17" s="26" t="s">
        <v>257</v>
      </c>
      <c r="I17" s="55">
        <f>G17</f>
      </c>
      <c r="J17" s="26" t="s">
        <v>258</v>
      </c>
      <c r="K17" s="28" t="s">
        <v>259</v>
      </c>
      <c r="L17" s="56" t="s">
        <v>260</v>
      </c>
      <c r="M17" s="13"/>
      <c r="N17" s="13"/>
    </row>
    <row x14ac:dyDescent="0.25" r="18" customHeight="1" ht="18.75">
      <c r="A18" s="1"/>
      <c r="B18" s="13"/>
      <c r="C18" s="13"/>
      <c r="D18" s="49"/>
      <c r="E18" s="24" t="s">
        <v>254</v>
      </c>
      <c r="F18" s="26" t="s">
        <v>255</v>
      </c>
      <c r="G18" s="54" t="s">
        <v>261</v>
      </c>
      <c r="H18" s="28" t="s">
        <v>257</v>
      </c>
      <c r="I18" s="28" t="s">
        <v>262</v>
      </c>
      <c r="J18" s="28" t="s">
        <v>263</v>
      </c>
      <c r="K18" s="28" t="s">
        <v>259</v>
      </c>
      <c r="L18" s="56" t="s">
        <v>260</v>
      </c>
      <c r="M18" s="13"/>
      <c r="N18" s="13"/>
    </row>
    <row x14ac:dyDescent="0.25" r="19" customHeight="1" ht="18.75">
      <c r="A19" s="1"/>
      <c r="B19" s="13"/>
      <c r="C19" s="13"/>
      <c r="D19" s="49"/>
      <c r="E19" s="24" t="s">
        <v>3</v>
      </c>
      <c r="F19" s="28" t="s">
        <v>264</v>
      </c>
      <c r="G19" s="54" t="s">
        <v>265</v>
      </c>
      <c r="H19" s="28" t="s">
        <v>257</v>
      </c>
      <c r="I19" s="24" t="s">
        <v>265</v>
      </c>
      <c r="J19" s="26" t="s">
        <v>258</v>
      </c>
      <c r="K19" s="28" t="s">
        <v>266</v>
      </c>
      <c r="L19" s="57" t="s">
        <v>260</v>
      </c>
      <c r="M19" s="13"/>
      <c r="N19" s="13"/>
    </row>
    <row x14ac:dyDescent="0.25" r="20" customHeight="1" ht="18.75">
      <c r="A20" s="1"/>
      <c r="B20" s="13"/>
      <c r="C20" s="13"/>
      <c r="D20" s="49"/>
      <c r="E20" s="24"/>
      <c r="F20" s="58"/>
      <c r="G20" s="54"/>
      <c r="H20" s="28"/>
      <c r="I20" s="58"/>
      <c r="J20" s="59"/>
      <c r="K20" s="32"/>
      <c r="L20" s="43"/>
      <c r="M20" s="13"/>
      <c r="N20" s="13"/>
    </row>
    <row x14ac:dyDescent="0.25" r="21" customHeight="1" ht="18.75">
      <c r="A21" s="1"/>
      <c r="B21" s="13"/>
      <c r="C21" s="13"/>
      <c r="D21" s="49"/>
      <c r="E21" s="24"/>
      <c r="F21" s="58"/>
      <c r="G21" s="54"/>
      <c r="H21" s="28"/>
      <c r="I21" s="58"/>
      <c r="J21" s="59"/>
      <c r="K21" s="32"/>
      <c r="L21" s="33"/>
      <c r="M21" s="13"/>
      <c r="N21" s="13"/>
    </row>
    <row x14ac:dyDescent="0.25" r="22" customHeight="1" ht="18.75">
      <c r="A22" s="1"/>
      <c r="B22" s="13"/>
      <c r="C22" s="13"/>
      <c r="D22" s="49"/>
      <c r="E22" s="24"/>
      <c r="F22" s="58"/>
      <c r="G22" s="54"/>
      <c r="H22" s="28"/>
      <c r="I22" s="58"/>
      <c r="J22" s="59"/>
      <c r="K22" s="32"/>
      <c r="L22" s="43"/>
      <c r="M22" s="13"/>
      <c r="N22" s="13"/>
    </row>
    <row x14ac:dyDescent="0.25" r="23" customHeight="1" ht="18.75">
      <c r="A23" s="1"/>
      <c r="B23" s="13"/>
      <c r="C23" s="13"/>
      <c r="D23" s="49"/>
      <c r="E23" s="24"/>
      <c r="F23" s="58"/>
      <c r="G23" s="54"/>
      <c r="H23" s="28"/>
      <c r="I23" s="58"/>
      <c r="J23" s="59"/>
      <c r="K23" s="32"/>
      <c r="L23" s="43"/>
      <c r="M23" s="13"/>
      <c r="N23" s="13"/>
    </row>
    <row x14ac:dyDescent="0.25" r="24" customHeight="1" ht="18.75">
      <c r="A24" s="1"/>
      <c r="B24" s="13"/>
      <c r="C24" s="13"/>
      <c r="D24" s="49"/>
      <c r="E24" s="13"/>
      <c r="F24" s="13"/>
      <c r="G24" s="15"/>
      <c r="H24" s="13"/>
      <c r="I24" s="13"/>
      <c r="J24" s="13"/>
      <c r="K24" s="13"/>
      <c r="L24" s="13"/>
      <c r="M24" s="13"/>
      <c r="N24" s="13"/>
    </row>
    <row x14ac:dyDescent="0.25" r="25" customHeight="1" ht="18.75">
      <c r="A25" s="1"/>
      <c r="B25" s="6"/>
      <c r="C25" s="6"/>
      <c r="D25" s="45"/>
      <c r="E25" s="6"/>
      <c r="F25" s="6"/>
      <c r="G25" s="5"/>
      <c r="H25" s="6"/>
      <c r="I25" s="6"/>
      <c r="J25" s="6"/>
      <c r="K25" s="6"/>
      <c r="L25" s="6"/>
      <c r="M25" s="6"/>
      <c r="N25" s="6"/>
    </row>
    <row x14ac:dyDescent="0.25" r="26" customHeight="1" ht="18.75">
      <c r="A26" s="1"/>
      <c r="B26" s="13"/>
      <c r="C26" s="13"/>
      <c r="D26" s="49"/>
      <c r="E26" s="50">
        <f>_xll.flInstrumentPropertiesAdd_Template()</f>
      </c>
      <c r="F26" s="13" t="s">
        <v>267</v>
      </c>
      <c r="G26" s="15"/>
      <c r="H26" s="13"/>
      <c r="I26" s="13"/>
      <c r="J26" s="13"/>
      <c r="K26" s="13"/>
      <c r="L26" s="13"/>
      <c r="M26" s="13"/>
      <c r="N26" s="13"/>
    </row>
    <row x14ac:dyDescent="0.25" r="27" customHeight="1" ht="18.75">
      <c r="A27" s="1"/>
      <c r="B27" s="13"/>
      <c r="C27" s="13"/>
      <c r="D27" s="49"/>
      <c r="E27" s="19" t="s">
        <v>268</v>
      </c>
      <c r="F27" s="19" t="s">
        <v>269</v>
      </c>
      <c r="G27" s="51" t="s">
        <v>270</v>
      </c>
      <c r="H27" s="19" t="s">
        <v>271</v>
      </c>
      <c r="I27" s="19"/>
      <c r="J27" s="22"/>
      <c r="K27" s="19"/>
      <c r="L27" s="13"/>
      <c r="M27" s="13"/>
      <c r="N27" s="13"/>
    </row>
    <row x14ac:dyDescent="0.25" r="28" customHeight="1" ht="18.75">
      <c r="A28" s="1"/>
      <c r="B28" s="13"/>
      <c r="C28" s="16" t="s">
        <v>272</v>
      </c>
      <c r="D28" s="52"/>
      <c r="E28" s="13"/>
      <c r="F28" s="13"/>
      <c r="G28" s="15"/>
      <c r="H28" s="13"/>
      <c r="I28" s="13"/>
      <c r="J28" s="13"/>
      <c r="K28" s="13"/>
      <c r="L28" s="13"/>
      <c r="M28" s="13"/>
      <c r="N28" s="13"/>
    </row>
    <row x14ac:dyDescent="0.25" r="29" customHeight="1" ht="18.75">
      <c r="A29" s="1"/>
      <c r="B29" s="13"/>
      <c r="C29" s="13"/>
      <c r="D29" s="52" t="s">
        <v>273</v>
      </c>
      <c r="E29" s="13"/>
      <c r="F29" s="13"/>
      <c r="G29" s="15"/>
      <c r="H29" s="13"/>
      <c r="I29" s="13"/>
      <c r="J29" s="13"/>
      <c r="K29" s="13"/>
      <c r="L29" s="13"/>
      <c r="M29" s="13"/>
      <c r="N29" s="13"/>
    </row>
    <row x14ac:dyDescent="0.25" r="30" customHeight="1" ht="18.75">
      <c r="A30" s="1"/>
      <c r="B30" s="13"/>
      <c r="C30" s="13"/>
      <c r="D30" s="52"/>
      <c r="E30" s="19" t="s">
        <v>268</v>
      </c>
      <c r="F30" s="19" t="s">
        <v>269</v>
      </c>
      <c r="G30" s="42" t="s">
        <v>270</v>
      </c>
      <c r="H30" s="60" t="s">
        <v>274</v>
      </c>
      <c r="I30" s="60" t="s">
        <v>275</v>
      </c>
      <c r="J30" s="19"/>
      <c r="K30" s="19"/>
      <c r="L30" s="13"/>
      <c r="M30" s="13"/>
      <c r="N30" s="13"/>
    </row>
    <row x14ac:dyDescent="0.25" r="31" customHeight="1" ht="18.75">
      <c r="A31" s="1"/>
      <c r="B31" s="13"/>
      <c r="C31" s="13"/>
      <c r="D31" s="61">
        <v>1</v>
      </c>
      <c r="E31" s="28" t="s">
        <v>276</v>
      </c>
      <c r="F31" s="62">
        <f>'Add instrument'!K19</f>
      </c>
      <c r="G31" s="38">
        <v>43101</v>
      </c>
      <c r="H31" s="28" t="s">
        <v>277</v>
      </c>
      <c r="I31" s="63" t="s">
        <v>278</v>
      </c>
      <c r="J31" s="58"/>
      <c r="K31" s="31">
        <f>_xll.flInstrumentPropertiesAdd(E30:I31)</f>
      </c>
      <c r="L31" s="13"/>
      <c r="M31" s="13"/>
      <c r="N31" s="13"/>
    </row>
    <row x14ac:dyDescent="0.25" r="32" customHeight="1" ht="18.75">
      <c r="A32" s="1"/>
      <c r="B32" s="13"/>
      <c r="C32" s="13"/>
      <c r="D32" s="61">
        <v>2</v>
      </c>
      <c r="E32" s="32"/>
      <c r="F32" s="32"/>
      <c r="G32" s="64"/>
      <c r="H32" s="28"/>
      <c r="I32" s="65"/>
      <c r="J32" s="58"/>
      <c r="K32" s="33"/>
      <c r="L32" s="13"/>
      <c r="M32" s="13"/>
      <c r="N32" s="13"/>
    </row>
    <row x14ac:dyDescent="0.25" r="33" customHeight="1" ht="18.75">
      <c r="A33" s="1"/>
      <c r="B33" s="13"/>
      <c r="C33" s="13"/>
      <c r="D33" s="61">
        <v>3</v>
      </c>
      <c r="E33" s="32"/>
      <c r="F33" s="32"/>
      <c r="G33" s="64"/>
      <c r="H33" s="28"/>
      <c r="I33" s="65"/>
      <c r="J33" s="58"/>
      <c r="K33" s="33"/>
      <c r="L33" s="13"/>
      <c r="M33" s="13"/>
      <c r="N33" s="13"/>
    </row>
    <row x14ac:dyDescent="0.25" r="34" customHeight="1" ht="18.75">
      <c r="A34" s="1"/>
      <c r="B34" s="13"/>
      <c r="C34" s="13"/>
      <c r="D34" s="49"/>
      <c r="E34" s="28"/>
      <c r="F34" s="28"/>
      <c r="G34" s="32"/>
      <c r="H34" s="28"/>
      <c r="I34" s="58"/>
      <c r="J34" s="58"/>
      <c r="K34" s="33"/>
      <c r="L34" s="13"/>
      <c r="M34" s="13"/>
      <c r="N34" s="13"/>
    </row>
    <row x14ac:dyDescent="0.25" r="35" customHeight="1" ht="18.75">
      <c r="A35" s="1"/>
      <c r="B35" s="13"/>
      <c r="C35" s="13"/>
      <c r="D35" s="49"/>
      <c r="E35" s="13"/>
      <c r="F35" s="13"/>
      <c r="G35" s="15"/>
      <c r="H35" s="13"/>
      <c r="I35" s="13"/>
      <c r="J35" s="13"/>
      <c r="K35" s="13"/>
      <c r="L35" s="13"/>
      <c r="M35" s="13"/>
      <c r="N35" s="13"/>
    </row>
    <row x14ac:dyDescent="0.25" r="36" customHeight="1" ht="18.75">
      <c r="A36" s="1"/>
      <c r="B36" s="13"/>
      <c r="C36" s="13"/>
      <c r="D36" s="52"/>
      <c r="E36" s="13"/>
      <c r="F36" s="13"/>
      <c r="G36" s="15"/>
      <c r="H36" s="13"/>
      <c r="I36" s="13"/>
      <c r="J36" s="13"/>
      <c r="K36" s="13"/>
      <c r="L36" s="13"/>
      <c r="M36" s="13"/>
      <c r="N36" s="13"/>
    </row>
    <row x14ac:dyDescent="0.25" r="37" customHeight="1" ht="18.75">
      <c r="A37" s="1"/>
      <c r="B37" s="13"/>
      <c r="C37" s="16" t="s">
        <v>279</v>
      </c>
      <c r="D37" s="52"/>
      <c r="E37" s="13"/>
      <c r="F37" s="13"/>
      <c r="G37" s="15"/>
      <c r="H37" s="13"/>
      <c r="I37" s="13"/>
      <c r="J37" s="13"/>
      <c r="K37" s="13"/>
      <c r="L37" s="13"/>
      <c r="M37" s="13"/>
      <c r="N37" s="13"/>
    </row>
    <row x14ac:dyDescent="0.25" r="38" customHeight="1" ht="18.75">
      <c r="A38" s="1"/>
      <c r="B38" s="13"/>
      <c r="C38" s="13"/>
      <c r="D38" s="52" t="s">
        <v>280</v>
      </c>
      <c r="E38" s="13"/>
      <c r="F38" s="13"/>
      <c r="G38" s="15"/>
      <c r="H38" s="13"/>
      <c r="I38" s="13"/>
      <c r="J38" s="13"/>
      <c r="K38" s="13"/>
      <c r="L38" s="13"/>
      <c r="M38" s="13"/>
      <c r="N38" s="13"/>
    </row>
    <row x14ac:dyDescent="0.25" r="39" customHeight="1" ht="18.75">
      <c r="A39" s="1"/>
      <c r="B39" s="13"/>
      <c r="C39" s="13"/>
      <c r="D39" s="52"/>
      <c r="E39" s="13"/>
      <c r="F39" s="13"/>
      <c r="G39" s="15"/>
      <c r="H39" s="13"/>
      <c r="I39" s="13"/>
      <c r="J39" s="13"/>
      <c r="K39" s="13"/>
      <c r="L39" s="13"/>
      <c r="M39" s="13"/>
      <c r="N39" s="13"/>
    </row>
    <row x14ac:dyDescent="0.25" r="40" customHeight="1" ht="18.75">
      <c r="A40" s="1"/>
      <c r="B40" s="13"/>
      <c r="C40" s="13"/>
      <c r="D40" s="52"/>
      <c r="E40" s="17" t="s">
        <v>281</v>
      </c>
      <c r="F40" s="18" t="s">
        <v>276</v>
      </c>
      <c r="G40" s="15"/>
      <c r="H40" s="13"/>
      <c r="I40" s="13"/>
      <c r="J40" s="13"/>
      <c r="K40" s="13"/>
      <c r="L40" s="13"/>
      <c r="M40" s="13"/>
      <c r="N40" s="13"/>
    </row>
    <row x14ac:dyDescent="0.25" r="41" customHeight="1" ht="18.75">
      <c r="A41" s="1"/>
      <c r="B41" s="13"/>
      <c r="C41" s="13"/>
      <c r="D41" s="52"/>
      <c r="E41" s="17"/>
      <c r="F41" s="13"/>
      <c r="G41" s="15"/>
      <c r="H41" s="13"/>
      <c r="I41" s="13"/>
      <c r="J41" s="13"/>
      <c r="K41" s="13"/>
      <c r="L41" s="13"/>
      <c r="M41" s="13"/>
      <c r="N41" s="13"/>
    </row>
    <row x14ac:dyDescent="0.25" r="42" customHeight="1" ht="18.75">
      <c r="A42" s="1"/>
      <c r="B42" s="13"/>
      <c r="C42" s="13"/>
      <c r="D42" s="52"/>
      <c r="E42" s="19" t="s">
        <v>282</v>
      </c>
      <c r="F42" s="50">
        <f>_xll.flInstrumentsLookup(F40,E43:E44,I30&amp;","&amp;H30)</f>
      </c>
      <c r="G42" s="42" t="s">
        <v>276</v>
      </c>
      <c r="H42" s="19" t="s">
        <v>283</v>
      </c>
      <c r="I42" s="19" t="s">
        <v>256</v>
      </c>
      <c r="J42" s="19" t="s">
        <v>262</v>
      </c>
      <c r="K42" s="19" t="s">
        <v>221</v>
      </c>
      <c r="L42" s="19" t="s">
        <v>284</v>
      </c>
      <c r="M42" s="13"/>
      <c r="N42" s="13"/>
    </row>
    <row x14ac:dyDescent="0.25" r="43" customHeight="1" ht="18.75">
      <c r="A43" s="1"/>
      <c r="B43" s="13"/>
      <c r="C43" s="13"/>
      <c r="D43" s="49"/>
      <c r="E43" s="62">
        <f>F31</f>
      </c>
      <c r="F43" s="28" t="s">
        <v>285</v>
      </c>
      <c r="G43" s="32" t="s">
        <v>286</v>
      </c>
      <c r="H43" s="28" t="s">
        <v>287</v>
      </c>
      <c r="I43" s="28" t="s">
        <v>277</v>
      </c>
      <c r="J43" s="28" t="s">
        <v>278</v>
      </c>
      <c r="K43" s="28" t="s">
        <v>288</v>
      </c>
      <c r="L43" s="56" t="s">
        <v>289</v>
      </c>
      <c r="M43" s="13"/>
      <c r="N43" s="13"/>
    </row>
    <row x14ac:dyDescent="0.25" r="44" customHeight="1" ht="18.75">
      <c r="A44" s="1"/>
      <c r="B44" s="13"/>
      <c r="C44" s="13"/>
      <c r="D44" s="49"/>
      <c r="E44" s="32"/>
      <c r="F44" s="28"/>
      <c r="G44" s="32"/>
      <c r="H44" s="58"/>
      <c r="I44" s="58"/>
      <c r="J44" s="59"/>
      <c r="K44" s="59"/>
      <c r="L44" s="33"/>
      <c r="M44" s="13"/>
      <c r="N44" s="13"/>
    </row>
    <row x14ac:dyDescent="0.25" r="45" customHeight="1" ht="18.75">
      <c r="A45" s="1"/>
      <c r="B45" s="13"/>
      <c r="C45" s="13"/>
      <c r="D45" s="49"/>
      <c r="E45" s="28"/>
      <c r="F45" s="28"/>
      <c r="G45" s="32"/>
      <c r="H45" s="58"/>
      <c r="I45" s="58"/>
      <c r="J45" s="59"/>
      <c r="K45" s="59"/>
      <c r="L45" s="33"/>
      <c r="M45" s="13"/>
      <c r="N45" s="13"/>
    </row>
    <row x14ac:dyDescent="0.25" r="46" customHeight="1" ht="18.75">
      <c r="A46" s="1"/>
      <c r="B46" s="13"/>
      <c r="C46" s="13"/>
      <c r="D46" s="49"/>
      <c r="E46" s="13"/>
      <c r="F46" s="13"/>
      <c r="G46" s="15"/>
      <c r="H46" s="13"/>
      <c r="I46" s="13"/>
      <c r="J46" s="13"/>
      <c r="K46" s="13"/>
      <c r="L46" s="13"/>
      <c r="M46" s="13"/>
      <c r="N4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7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3.290714285714284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6" width="22.719285714285714" customWidth="1" bestFit="1"/>
    <col min="12" max="12" style="3" width="13.576428571428572" customWidth="1" bestFit="1"/>
    <col min="13" max="13" style="3" width="11.43357142857143" customWidth="1" bestFit="1"/>
    <col min="14" max="14" style="35" width="11.290714285714287" customWidth="1" bestFit="1"/>
    <col min="15" max="15" style="3" width="15.290714285714287" customWidth="1" bestFit="1"/>
    <col min="16" max="16" style="3" width="17.433571428571426" customWidth="1" bestFit="1"/>
    <col min="17" max="17" style="3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13.576428571428572" customWidth="1" bestFit="1"/>
    <col min="22" max="22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5"/>
      <c r="L1" s="1"/>
      <c r="M1" s="1"/>
      <c r="N1" s="4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7"/>
      <c r="K2" s="9"/>
      <c r="L2" s="7"/>
      <c r="M2" s="7"/>
      <c r="N2" s="8"/>
      <c r="O2" s="1"/>
      <c r="P2" s="1"/>
      <c r="Q2" s="1"/>
      <c r="R2" s="1"/>
      <c r="S2" s="1"/>
      <c r="T2" s="1"/>
      <c r="U2" s="1"/>
      <c r="V2" s="1"/>
    </row>
    <row x14ac:dyDescent="0.25" r="3" customHeight="1" ht="27">
      <c r="A3" s="1"/>
      <c r="B3" s="7"/>
      <c r="C3" s="7"/>
      <c r="D3" s="10" t="s">
        <v>223</v>
      </c>
      <c r="E3" s="7"/>
      <c r="F3" s="7"/>
      <c r="G3" s="7"/>
      <c r="H3" s="7"/>
      <c r="I3" s="7"/>
      <c r="J3" s="7"/>
      <c r="K3" s="9"/>
      <c r="L3" s="7"/>
      <c r="M3" s="7"/>
      <c r="N3" s="8"/>
      <c r="O3" s="1"/>
      <c r="P3" s="1"/>
      <c r="Q3" s="1"/>
      <c r="R3" s="1"/>
      <c r="S3" s="1"/>
      <c r="T3" s="1"/>
      <c r="U3" s="1"/>
      <c r="V3" s="1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7"/>
      <c r="K4" s="9"/>
      <c r="L4" s="7"/>
      <c r="M4" s="7"/>
      <c r="N4" s="8"/>
      <c r="O4" s="1"/>
      <c r="P4" s="1"/>
      <c r="Q4" s="1"/>
      <c r="R4" s="1"/>
      <c r="S4" s="1"/>
      <c r="T4" s="1"/>
      <c r="U4" s="1"/>
      <c r="V4" s="1"/>
    </row>
    <row x14ac:dyDescent="0.25" r="5" customHeight="1" ht="18.75">
      <c r="A5" s="1"/>
      <c r="B5" s="7"/>
      <c r="C5" s="7"/>
      <c r="D5" s="11" t="s">
        <v>239</v>
      </c>
      <c r="E5" s="7"/>
      <c r="F5" s="7"/>
      <c r="G5" s="7"/>
      <c r="H5" s="7"/>
      <c r="I5" s="7"/>
      <c r="J5" s="7"/>
      <c r="K5" s="9"/>
      <c r="L5" s="7"/>
      <c r="M5" s="7"/>
      <c r="N5" s="8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9"/>
      <c r="L6" s="7"/>
      <c r="M6" s="7"/>
      <c r="N6" s="8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9"/>
      <c r="L7" s="7"/>
      <c r="M7" s="7"/>
      <c r="N7" s="8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9"/>
      <c r="L8" s="7"/>
      <c r="M8" s="7"/>
      <c r="N8" s="8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9"/>
      <c r="L9" s="7"/>
      <c r="M9" s="7"/>
      <c r="N9" s="8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7"/>
      <c r="K10" s="9"/>
      <c r="L10" s="7"/>
      <c r="M10" s="7"/>
      <c r="N10" s="8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5"/>
      <c r="L12" s="13"/>
      <c r="M12" s="13"/>
      <c r="N12" s="14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13"/>
      <c r="C13" s="16" t="s">
        <v>188</v>
      </c>
      <c r="D13" s="16"/>
      <c r="E13" s="13"/>
      <c r="F13" s="13"/>
      <c r="G13" s="13"/>
      <c r="H13" s="13"/>
      <c r="I13" s="13"/>
      <c r="J13" s="13"/>
      <c r="K13" s="15"/>
      <c r="L13" s="13"/>
      <c r="M13" s="13"/>
      <c r="N13" s="14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5"/>
      <c r="L14" s="13"/>
      <c r="M14" s="13"/>
      <c r="N14" s="14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13"/>
      <c r="C15" s="13"/>
      <c r="D15" s="13"/>
      <c r="E15" s="17" t="s">
        <v>189</v>
      </c>
      <c r="F15" s="18" t="s">
        <v>190</v>
      </c>
      <c r="G15" s="13" t="s">
        <v>191</v>
      </c>
      <c r="H15" s="13"/>
      <c r="I15" s="13"/>
      <c r="J15" s="13"/>
      <c r="K15" s="15"/>
      <c r="L15" s="13"/>
      <c r="M15" s="13"/>
      <c r="N15" s="14"/>
      <c r="O15" s="1"/>
      <c r="P15" s="1"/>
      <c r="Q15" s="1"/>
      <c r="R15" s="1"/>
      <c r="S15" s="1"/>
      <c r="T15" s="1"/>
      <c r="U15" s="1"/>
      <c r="V15" s="1"/>
    </row>
    <row x14ac:dyDescent="0.25" r="16" customHeight="1" ht="18.7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5"/>
      <c r="L16" s="13"/>
      <c r="M16" s="13"/>
      <c r="N16" s="14"/>
      <c r="O16" s="1"/>
      <c r="P16" s="1"/>
      <c r="Q16" s="1"/>
      <c r="R16" s="1"/>
      <c r="S16" s="1"/>
      <c r="T16" s="1"/>
      <c r="U16" s="1"/>
      <c r="V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/>
      <c r="N17" s="4"/>
      <c r="O17" s="1"/>
      <c r="P17" s="1"/>
      <c r="Q17" s="1"/>
      <c r="R17" s="1"/>
      <c r="S17" s="1"/>
      <c r="T17" s="1"/>
      <c r="U17" s="1"/>
      <c r="V17" s="1"/>
    </row>
    <row x14ac:dyDescent="0.25" r="18" customHeight="1" ht="18.75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5"/>
      <c r="L18" s="13"/>
      <c r="M18" s="13"/>
      <c r="N18" s="14"/>
      <c r="O18" s="1"/>
      <c r="P18" s="1"/>
      <c r="Q18" s="1"/>
      <c r="R18" s="1"/>
      <c r="S18" s="1"/>
      <c r="T18" s="1"/>
      <c r="U18" s="1"/>
      <c r="V18" s="1"/>
    </row>
    <row x14ac:dyDescent="0.25" r="19" customHeight="1" ht="18.75">
      <c r="A19" s="1"/>
      <c r="B19" s="13"/>
      <c r="C19" s="16" t="s">
        <v>225</v>
      </c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4"/>
      <c r="O19" s="1"/>
      <c r="P19" s="1"/>
      <c r="Q19" s="1"/>
      <c r="R19" s="1"/>
      <c r="S19" s="1"/>
      <c r="T19" s="1"/>
      <c r="U19" s="1"/>
      <c r="V19" s="1"/>
    </row>
    <row x14ac:dyDescent="0.25" r="20" customHeight="1" ht="18.75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5"/>
      <c r="L20" s="13"/>
      <c r="M20" s="13"/>
      <c r="N20" s="14"/>
      <c r="O20" s="1"/>
      <c r="P20" s="1"/>
      <c r="Q20" s="1"/>
      <c r="R20" s="1"/>
      <c r="S20" s="1"/>
      <c r="T20" s="1"/>
      <c r="U20" s="1"/>
      <c r="V20" s="1"/>
    </row>
    <row x14ac:dyDescent="0.25" r="21" customHeight="1" ht="18.75">
      <c r="A21" s="1"/>
      <c r="B21" s="13"/>
      <c r="C21" s="13"/>
      <c r="D21" s="13"/>
      <c r="E21" s="19" t="s">
        <v>198</v>
      </c>
      <c r="F21" s="19" t="s">
        <v>199</v>
      </c>
      <c r="G21" s="20" t="s">
        <v>226</v>
      </c>
      <c r="H21" s="19" t="s">
        <v>201</v>
      </c>
      <c r="I21" s="19" t="s">
        <v>202</v>
      </c>
      <c r="J21" s="19" t="s">
        <v>203</v>
      </c>
      <c r="K21" s="42" t="s">
        <v>227</v>
      </c>
      <c r="L21" s="19" t="s">
        <v>199</v>
      </c>
      <c r="M21" s="19" t="s">
        <v>228</v>
      </c>
      <c r="N21" s="21" t="s">
        <v>229</v>
      </c>
      <c r="O21" s="13"/>
      <c r="P21" s="1"/>
      <c r="Q21" s="1"/>
      <c r="R21" s="1"/>
      <c r="S21" s="1"/>
      <c r="T21" s="4"/>
      <c r="U21" s="4"/>
      <c r="V21" s="4"/>
    </row>
    <row x14ac:dyDescent="0.25" r="22" customHeight="1" ht="18.75">
      <c r="A22" s="1"/>
      <c r="B22" s="13"/>
      <c r="C22" s="13"/>
      <c r="D22" s="17"/>
      <c r="E22" s="24" t="s">
        <v>210</v>
      </c>
      <c r="F22" s="25"/>
      <c r="G22" s="26" t="s">
        <v>221</v>
      </c>
      <c r="H22" s="24" t="s">
        <v>222</v>
      </c>
      <c r="I22" s="26" t="s">
        <v>214</v>
      </c>
      <c r="J22" s="26" t="s">
        <v>215</v>
      </c>
      <c r="K22" s="29">
        <v>43570</v>
      </c>
      <c r="L22" s="29"/>
      <c r="M22" s="29"/>
      <c r="N22" s="43">
        <f>_xll.flQuoteGetForDate($F$15,E22,G22,H22,I22,J22,K22,L22,M22)</f>
      </c>
      <c r="O22" s="13"/>
      <c r="P22" s="1"/>
      <c r="Q22" s="1"/>
      <c r="R22" s="1"/>
      <c r="S22" s="1"/>
      <c r="T22" s="4"/>
      <c r="U22" s="4"/>
      <c r="V22" s="4"/>
    </row>
    <row x14ac:dyDescent="0.25" r="23" customHeight="1" ht="18.75">
      <c r="A23" s="1"/>
      <c r="B23" s="13"/>
      <c r="C23" s="13"/>
      <c r="D23" s="17"/>
      <c r="E23" s="24" t="s">
        <v>210</v>
      </c>
      <c r="F23" s="25"/>
      <c r="G23" s="26" t="s">
        <v>221</v>
      </c>
      <c r="H23" s="24" t="s">
        <v>222</v>
      </c>
      <c r="I23" s="26" t="s">
        <v>214</v>
      </c>
      <c r="J23" s="26" t="s">
        <v>215</v>
      </c>
      <c r="K23" s="29">
        <f>K22+1</f>
        <v>25569.229166666668</v>
      </c>
      <c r="L23" s="29"/>
      <c r="M23" s="29"/>
      <c r="N23" s="43">
        <f>_xll.flQuoteGetForDate($F$15,E23,G23,H23,I23,J23,K23,L23,M23)</f>
      </c>
      <c r="O23" s="13"/>
      <c r="P23" s="1"/>
      <c r="Q23" s="1"/>
      <c r="R23" s="1"/>
      <c r="S23" s="1"/>
      <c r="T23" s="4"/>
      <c r="U23" s="4"/>
      <c r="V23" s="4"/>
    </row>
    <row x14ac:dyDescent="0.25" r="24" customHeight="1" ht="18.75">
      <c r="A24" s="1"/>
      <c r="B24" s="13"/>
      <c r="C24" s="13"/>
      <c r="D24" s="17"/>
      <c r="E24" s="24" t="s">
        <v>210</v>
      </c>
      <c r="F24" s="25"/>
      <c r="G24" s="26" t="s">
        <v>221</v>
      </c>
      <c r="H24" s="24" t="s">
        <v>222</v>
      </c>
      <c r="I24" s="26" t="s">
        <v>214</v>
      </c>
      <c r="J24" s="26" t="s">
        <v>215</v>
      </c>
      <c r="K24" s="29">
        <f>K23+1</f>
        <v>25569.229166666668</v>
      </c>
      <c r="L24" s="29"/>
      <c r="M24" s="29"/>
      <c r="N24" s="43">
        <f>_xll.flQuoteGetForDate($F$15,E24,G24,H24,I24,J24,K24,L24,M24)</f>
      </c>
      <c r="O24" s="13"/>
      <c r="P24" s="1"/>
      <c r="Q24" s="1"/>
      <c r="R24" s="1"/>
      <c r="S24" s="1"/>
      <c r="T24" s="4"/>
      <c r="U24" s="4"/>
      <c r="V24" s="4"/>
    </row>
    <row x14ac:dyDescent="0.25" r="25" customHeight="1" ht="18.75">
      <c r="A25" s="1"/>
      <c r="B25" s="13"/>
      <c r="C25" s="13"/>
      <c r="D25" s="17"/>
      <c r="E25" s="24" t="s">
        <v>210</v>
      </c>
      <c r="F25" s="25"/>
      <c r="G25" s="26" t="s">
        <v>221</v>
      </c>
      <c r="H25" s="24" t="s">
        <v>222</v>
      </c>
      <c r="I25" s="26" t="s">
        <v>214</v>
      </c>
      <c r="J25" s="26" t="s">
        <v>215</v>
      </c>
      <c r="K25" s="29">
        <f>K24+1</f>
        <v>25569.229166666668</v>
      </c>
      <c r="L25" s="29"/>
      <c r="M25" s="29"/>
      <c r="N25" s="43">
        <f>_xll.flQuoteGetForDate($F$15,E25,G25,H25,I25,J25,K25,L25,M25)</f>
      </c>
      <c r="O25" s="13"/>
      <c r="P25" s="1"/>
      <c r="Q25" s="1"/>
      <c r="R25" s="1"/>
      <c r="S25" s="1"/>
      <c r="T25" s="4"/>
      <c r="U25" s="4"/>
      <c r="V25" s="4"/>
    </row>
    <row x14ac:dyDescent="0.25" r="26" customHeight="1" ht="18.75">
      <c r="A26" s="1"/>
      <c r="B26" s="13"/>
      <c r="C26" s="13"/>
      <c r="D26" s="17"/>
      <c r="E26" s="24" t="s">
        <v>210</v>
      </c>
      <c r="F26" s="25"/>
      <c r="G26" s="26" t="s">
        <v>221</v>
      </c>
      <c r="H26" s="24" t="s">
        <v>222</v>
      </c>
      <c r="I26" s="26" t="s">
        <v>214</v>
      </c>
      <c r="J26" s="26" t="s">
        <v>215</v>
      </c>
      <c r="K26" s="29">
        <f>K25+1</f>
        <v>25569.229166666668</v>
      </c>
      <c r="L26" s="29"/>
      <c r="M26" s="29"/>
      <c r="N26" s="43">
        <f>_xll.flQuoteGetForDate($F$15,E26,G26,H26,I26,J26,K26,L26,M26)</f>
      </c>
      <c r="O26" s="13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13"/>
      <c r="C27" s="13"/>
      <c r="D27" s="17"/>
      <c r="E27" s="24" t="s">
        <v>210</v>
      </c>
      <c r="F27" s="25"/>
      <c r="G27" s="26" t="s">
        <v>221</v>
      </c>
      <c r="H27" s="24" t="s">
        <v>222</v>
      </c>
      <c r="I27" s="26" t="s">
        <v>214</v>
      </c>
      <c r="J27" s="26" t="s">
        <v>215</v>
      </c>
      <c r="K27" s="29">
        <f>K26+1</f>
        <v>25569.229166666668</v>
      </c>
      <c r="L27" s="29"/>
      <c r="M27" s="29"/>
      <c r="N27" s="43">
        <f>_xll.flQuoteGetForDate($F$15,E27,G27,H27,I27,J27,K27,L27,M27)</f>
      </c>
      <c r="O27" s="13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13"/>
      <c r="C28" s="13"/>
      <c r="D28" s="17"/>
      <c r="E28" s="24" t="s">
        <v>210</v>
      </c>
      <c r="F28" s="25"/>
      <c r="G28" s="26" t="s">
        <v>221</v>
      </c>
      <c r="H28" s="24" t="s">
        <v>222</v>
      </c>
      <c r="I28" s="26" t="s">
        <v>214</v>
      </c>
      <c r="J28" s="26" t="s">
        <v>215</v>
      </c>
      <c r="K28" s="29">
        <f>K27+1</f>
        <v>25569.229166666668</v>
      </c>
      <c r="L28" s="29"/>
      <c r="M28" s="29"/>
      <c r="N28" s="43">
        <f>_xll.flQuoteGetForDate($F$15,E28,G28,H28,I28,J28,K28,L28,M28)</f>
      </c>
      <c r="O28" s="13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13"/>
      <c r="C29" s="13"/>
      <c r="D29" s="17"/>
      <c r="E29" s="24" t="s">
        <v>210</v>
      </c>
      <c r="F29" s="25"/>
      <c r="G29" s="26" t="s">
        <v>221</v>
      </c>
      <c r="H29" s="24" t="s">
        <v>222</v>
      </c>
      <c r="I29" s="26" t="s">
        <v>214</v>
      </c>
      <c r="J29" s="26" t="s">
        <v>215</v>
      </c>
      <c r="K29" s="29">
        <f>K28+1</f>
        <v>25569.229166666668</v>
      </c>
      <c r="L29" s="29"/>
      <c r="M29" s="29"/>
      <c r="N29" s="43">
        <f>_xll.flQuoteGetForDate($F$15,E29,G29,H29,I29,J29,K29,L29,M29)</f>
      </c>
      <c r="O29" s="13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13"/>
      <c r="C30" s="13"/>
      <c r="D30" s="17"/>
      <c r="E30" s="24" t="s">
        <v>210</v>
      </c>
      <c r="F30" s="25"/>
      <c r="G30" s="26" t="s">
        <v>221</v>
      </c>
      <c r="H30" s="24" t="s">
        <v>222</v>
      </c>
      <c r="I30" s="26" t="s">
        <v>214</v>
      </c>
      <c r="J30" s="26" t="s">
        <v>215</v>
      </c>
      <c r="K30" s="29">
        <f>K29+1</f>
        <v>25569.229166666668</v>
      </c>
      <c r="L30" s="29"/>
      <c r="M30" s="29"/>
      <c r="N30" s="43">
        <f>_xll.flQuoteGetForDate($F$15,E30,G30,H30,I30,J30,K30,L30,M30)</f>
      </c>
      <c r="O30" s="13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13"/>
      <c r="C31" s="13"/>
      <c r="D31" s="17"/>
      <c r="E31" s="24"/>
      <c r="F31" s="25"/>
      <c r="G31" s="24"/>
      <c r="H31" s="24"/>
      <c r="I31" s="34"/>
      <c r="J31" s="27"/>
      <c r="K31" s="29"/>
      <c r="L31" s="27"/>
      <c r="M31" s="27"/>
      <c r="N31" s="44"/>
      <c r="O31" s="13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3"/>
      <c r="M32" s="13"/>
      <c r="N32" s="14"/>
      <c r="O32" s="13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1"/>
      <c r="N33" s="4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1"/>
      <c r="M34" s="1"/>
      <c r="N34" s="4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5"/>
      <c r="L35" s="1"/>
      <c r="M35" s="1"/>
      <c r="N35" s="4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5"/>
      <c r="L36" s="1"/>
      <c r="M36" s="1"/>
      <c r="N36" s="4"/>
      <c r="O36" s="1"/>
      <c r="P36" s="1"/>
      <c r="Q36" s="1"/>
      <c r="R36" s="1"/>
      <c r="S36" s="1"/>
      <c r="T36" s="1"/>
      <c r="U36" s="1"/>
      <c r="V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5"/>
      <c r="L37" s="1"/>
      <c r="M37" s="1"/>
      <c r="N37" s="4"/>
      <c r="O37" s="1"/>
      <c r="P37" s="1"/>
      <c r="Q37" s="1"/>
      <c r="R37" s="1"/>
      <c r="S37" s="1"/>
      <c r="T37" s="1"/>
      <c r="U37" s="1"/>
      <c r="V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0.862142857142857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6" width="22.719285714285714" customWidth="1" bestFit="1"/>
    <col min="12" max="12" style="3" width="16.14785714285714" customWidth="1" bestFit="1"/>
    <col min="13" max="13" style="35" width="22.005" customWidth="1" bestFit="1"/>
    <col min="14" max="14" style="3" width="4.576428571428571" customWidth="1" bestFit="1"/>
    <col min="15" max="15" style="3" width="15.290714285714287" customWidth="1" bestFit="1"/>
    <col min="16" max="16" style="3" width="17.433571428571426" customWidth="1" bestFit="1"/>
    <col min="17" max="17" style="3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13.576428571428572" customWidth="1" bestFit="1"/>
    <col min="22" max="22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5"/>
      <c r="L1" s="1"/>
      <c r="M1" s="4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7"/>
      <c r="C2" s="7"/>
      <c r="D2" s="7"/>
      <c r="E2" s="7"/>
      <c r="F2" s="7"/>
      <c r="G2" s="7"/>
      <c r="H2" s="7"/>
      <c r="I2" s="7"/>
      <c r="J2" s="7"/>
      <c r="K2" s="9"/>
      <c r="L2" s="7"/>
      <c r="M2" s="8"/>
      <c r="N2" s="7"/>
      <c r="O2" s="1"/>
      <c r="P2" s="1"/>
      <c r="Q2" s="1"/>
      <c r="R2" s="1"/>
      <c r="S2" s="1"/>
      <c r="T2" s="1"/>
      <c r="U2" s="1"/>
      <c r="V2" s="1"/>
    </row>
    <row x14ac:dyDescent="0.25" r="3" customHeight="1" ht="27">
      <c r="A3" s="1"/>
      <c r="B3" s="7"/>
      <c r="C3" s="7"/>
      <c r="D3" s="10" t="s">
        <v>223</v>
      </c>
      <c r="E3" s="7"/>
      <c r="F3" s="7"/>
      <c r="G3" s="7"/>
      <c r="H3" s="7"/>
      <c r="I3" s="7"/>
      <c r="J3" s="7"/>
      <c r="K3" s="9"/>
      <c r="L3" s="7"/>
      <c r="M3" s="8"/>
      <c r="N3" s="7"/>
      <c r="O3" s="1"/>
      <c r="P3" s="1"/>
      <c r="Q3" s="1"/>
      <c r="R3" s="1"/>
      <c r="S3" s="1"/>
      <c r="T3" s="1"/>
      <c r="U3" s="1"/>
      <c r="V3" s="1"/>
    </row>
    <row x14ac:dyDescent="0.25" r="4" customHeight="1" ht="8.25">
      <c r="A4" s="1"/>
      <c r="B4" s="7"/>
      <c r="C4" s="7"/>
      <c r="D4" s="7"/>
      <c r="E4" s="7"/>
      <c r="F4" s="7"/>
      <c r="G4" s="7"/>
      <c r="H4" s="7"/>
      <c r="I4" s="7"/>
      <c r="J4" s="7"/>
      <c r="K4" s="9"/>
      <c r="L4" s="7"/>
      <c r="M4" s="8"/>
      <c r="N4" s="7"/>
      <c r="O4" s="1"/>
      <c r="P4" s="1"/>
      <c r="Q4" s="1"/>
      <c r="R4" s="1"/>
      <c r="S4" s="1"/>
      <c r="T4" s="1"/>
      <c r="U4" s="1"/>
      <c r="V4" s="1"/>
    </row>
    <row x14ac:dyDescent="0.25" r="5" customHeight="1" ht="18.75">
      <c r="A5" s="1"/>
      <c r="B5" s="7"/>
      <c r="C5" s="7"/>
      <c r="D5" s="11" t="s">
        <v>224</v>
      </c>
      <c r="E5" s="7"/>
      <c r="F5" s="7"/>
      <c r="G5" s="7"/>
      <c r="H5" s="7"/>
      <c r="I5" s="7"/>
      <c r="J5" s="7"/>
      <c r="K5" s="9"/>
      <c r="L5" s="7"/>
      <c r="M5" s="8"/>
      <c r="N5" s="7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7"/>
      <c r="C6" s="7"/>
      <c r="D6" s="11" t="s">
        <v>184</v>
      </c>
      <c r="E6" s="7"/>
      <c r="F6" s="7"/>
      <c r="G6" s="7"/>
      <c r="H6" s="7"/>
      <c r="I6" s="7"/>
      <c r="J6" s="7"/>
      <c r="K6" s="9"/>
      <c r="L6" s="7"/>
      <c r="M6" s="8"/>
      <c r="N6" s="7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7"/>
      <c r="C7" s="7"/>
      <c r="D7" s="7"/>
      <c r="E7" s="12" t="s">
        <v>185</v>
      </c>
      <c r="F7" s="7"/>
      <c r="G7" s="7"/>
      <c r="H7" s="7"/>
      <c r="I7" s="7"/>
      <c r="J7" s="7"/>
      <c r="K7" s="9"/>
      <c r="L7" s="7"/>
      <c r="M7" s="8"/>
      <c r="N7" s="7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7"/>
      <c r="C8" s="7"/>
      <c r="D8" s="7"/>
      <c r="E8" s="12" t="s">
        <v>186</v>
      </c>
      <c r="F8" s="7"/>
      <c r="G8" s="7"/>
      <c r="H8" s="7"/>
      <c r="I8" s="7"/>
      <c r="J8" s="7"/>
      <c r="K8" s="9"/>
      <c r="L8" s="7"/>
      <c r="M8" s="8"/>
      <c r="N8" s="7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7"/>
      <c r="C9" s="7"/>
      <c r="D9" s="7"/>
      <c r="E9" s="12" t="s">
        <v>187</v>
      </c>
      <c r="F9" s="7"/>
      <c r="G9" s="7"/>
      <c r="H9" s="7"/>
      <c r="I9" s="7"/>
      <c r="J9" s="7"/>
      <c r="K9" s="9"/>
      <c r="L9" s="7"/>
      <c r="M9" s="8"/>
      <c r="N9" s="7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7"/>
      <c r="C10" s="7"/>
      <c r="D10" s="7"/>
      <c r="E10" s="7"/>
      <c r="F10" s="7"/>
      <c r="G10" s="7"/>
      <c r="H10" s="7"/>
      <c r="I10" s="7"/>
      <c r="J10" s="7"/>
      <c r="K10" s="9"/>
      <c r="L10" s="7"/>
      <c r="M10" s="8"/>
      <c r="N10" s="7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4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5"/>
      <c r="L12" s="13"/>
      <c r="M12" s="14"/>
      <c r="N12" s="13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13"/>
      <c r="C13" s="16" t="s">
        <v>188</v>
      </c>
      <c r="D13" s="16"/>
      <c r="E13" s="13"/>
      <c r="F13" s="13"/>
      <c r="G13" s="13"/>
      <c r="H13" s="13"/>
      <c r="I13" s="13"/>
      <c r="J13" s="13"/>
      <c r="K13" s="15"/>
      <c r="L13" s="13"/>
      <c r="M13" s="14"/>
      <c r="N13" s="13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5"/>
      <c r="L14" s="13"/>
      <c r="M14" s="14"/>
      <c r="N14" s="13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13"/>
      <c r="C15" s="13"/>
      <c r="D15" s="13"/>
      <c r="E15" s="17" t="s">
        <v>189</v>
      </c>
      <c r="F15" s="18" t="s">
        <v>190</v>
      </c>
      <c r="G15" s="13" t="s">
        <v>191</v>
      </c>
      <c r="H15" s="13"/>
      <c r="I15" s="13"/>
      <c r="J15" s="13"/>
      <c r="K15" s="15"/>
      <c r="L15" s="13"/>
      <c r="M15" s="14"/>
      <c r="N15" s="13"/>
      <c r="O15" s="1"/>
      <c r="P15" s="1"/>
      <c r="Q15" s="1"/>
      <c r="R15" s="1"/>
      <c r="S15" s="1"/>
      <c r="T15" s="1"/>
      <c r="U15" s="1"/>
      <c r="V15" s="1"/>
    </row>
    <row x14ac:dyDescent="0.25" r="16" customHeight="1" ht="18.7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5"/>
      <c r="L16" s="13"/>
      <c r="M16" s="14"/>
      <c r="N16" s="13"/>
      <c r="O16" s="1"/>
      <c r="P16" s="1"/>
      <c r="Q16" s="1"/>
      <c r="R16" s="1"/>
      <c r="S16" s="1"/>
      <c r="T16" s="1"/>
      <c r="U16" s="1"/>
      <c r="V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4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18.75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5"/>
      <c r="L18" s="13"/>
      <c r="M18" s="14"/>
      <c r="N18" s="13"/>
      <c r="O18" s="1"/>
      <c r="P18" s="1"/>
      <c r="Q18" s="1"/>
      <c r="R18" s="1"/>
      <c r="S18" s="1"/>
      <c r="T18" s="1"/>
      <c r="U18" s="1"/>
      <c r="V18" s="1"/>
    </row>
    <row x14ac:dyDescent="0.25" r="19" customHeight="1" ht="18.75">
      <c r="A19" s="1"/>
      <c r="B19" s="13"/>
      <c r="C19" s="16" t="s">
        <v>225</v>
      </c>
      <c r="D19" s="13"/>
      <c r="E19" s="13"/>
      <c r="F19" s="13"/>
      <c r="G19" s="13"/>
      <c r="H19" s="13"/>
      <c r="I19" s="13"/>
      <c r="J19" s="13"/>
      <c r="K19" s="15"/>
      <c r="L19" s="13"/>
      <c r="M19" s="14"/>
      <c r="N19" s="13"/>
      <c r="O19" s="1"/>
      <c r="P19" s="1"/>
      <c r="Q19" s="1"/>
      <c r="R19" s="1"/>
      <c r="S19" s="1"/>
      <c r="T19" s="1"/>
      <c r="U19" s="1"/>
      <c r="V19" s="1"/>
    </row>
    <row x14ac:dyDescent="0.25" r="20" customHeight="1" ht="18.75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5"/>
      <c r="L20" s="13"/>
      <c r="M20" s="14"/>
      <c r="N20" s="13"/>
      <c r="O20" s="1"/>
      <c r="P20" s="1"/>
      <c r="Q20" s="1"/>
      <c r="R20" s="1"/>
      <c r="S20" s="1"/>
      <c r="T20" s="1"/>
      <c r="U20" s="1"/>
      <c r="V20" s="1"/>
    </row>
    <row x14ac:dyDescent="0.25" r="21" customHeight="1" ht="18.75">
      <c r="A21" s="1"/>
      <c r="B21" s="13"/>
      <c r="C21" s="13"/>
      <c r="D21" s="13"/>
      <c r="E21" s="19" t="s">
        <v>198</v>
      </c>
      <c r="F21" s="19" t="s">
        <v>199</v>
      </c>
      <c r="G21" s="20" t="s">
        <v>226</v>
      </c>
      <c r="H21" s="19" t="s">
        <v>201</v>
      </c>
      <c r="I21" s="19" t="s">
        <v>202</v>
      </c>
      <c r="J21" s="19" t="s">
        <v>203</v>
      </c>
      <c r="K21" s="42" t="s">
        <v>227</v>
      </c>
      <c r="L21" s="19" t="s">
        <v>228</v>
      </c>
      <c r="M21" s="21" t="s">
        <v>229</v>
      </c>
      <c r="N21" s="13"/>
      <c r="O21" s="1"/>
      <c r="P21" s="1"/>
      <c r="Q21" s="1"/>
      <c r="R21" s="1"/>
      <c r="S21" s="1"/>
      <c r="T21" s="4"/>
      <c r="U21" s="4"/>
      <c r="V21" s="4"/>
    </row>
    <row x14ac:dyDescent="0.25" r="22" customHeight="1" ht="18.75">
      <c r="A22" s="1"/>
      <c r="B22" s="13"/>
      <c r="C22" s="13"/>
      <c r="D22" s="17"/>
      <c r="E22" s="24" t="s">
        <v>210</v>
      </c>
      <c r="F22" s="25"/>
      <c r="G22" s="26" t="s">
        <v>221</v>
      </c>
      <c r="H22" s="24" t="s">
        <v>222</v>
      </c>
      <c r="I22" s="26" t="s">
        <v>214</v>
      </c>
      <c r="J22" s="26" t="s">
        <v>215</v>
      </c>
      <c r="K22" s="29">
        <v>43570</v>
      </c>
      <c r="L22" s="29"/>
      <c r="M22" s="43">
        <f>_xll.flQuoteGetForDate($F$15,E22,G22,H22,I22,J22,K22,F22,L22)</f>
      </c>
      <c r="N22" s="13"/>
      <c r="O22" s="1"/>
      <c r="P22" s="1"/>
      <c r="Q22" s="1"/>
      <c r="R22" s="1"/>
      <c r="S22" s="1"/>
      <c r="T22" s="4"/>
      <c r="U22" s="4"/>
      <c r="V22" s="4"/>
    </row>
    <row x14ac:dyDescent="0.25" r="23" customHeight="1" ht="18.75">
      <c r="A23" s="1"/>
      <c r="B23" s="13"/>
      <c r="C23" s="13"/>
      <c r="D23" s="17"/>
      <c r="E23" s="24" t="s">
        <v>210</v>
      </c>
      <c r="F23" s="25"/>
      <c r="G23" s="26" t="s">
        <v>221</v>
      </c>
      <c r="H23" s="24" t="s">
        <v>230</v>
      </c>
      <c r="I23" s="26" t="s">
        <v>214</v>
      </c>
      <c r="J23" s="26" t="s">
        <v>215</v>
      </c>
      <c r="K23" s="29">
        <v>43571</v>
      </c>
      <c r="L23" s="27"/>
      <c r="M23" s="43">
        <f>_xll.flQuoteGetForDate($F$15,E23,G23,H23,I23,J23,K23,F23,L23)</f>
      </c>
      <c r="N23" s="13"/>
      <c r="O23" s="1"/>
      <c r="P23" s="1"/>
      <c r="Q23" s="1"/>
      <c r="R23" s="1"/>
      <c r="S23" s="1"/>
      <c r="T23" s="4"/>
      <c r="U23" s="4"/>
      <c r="V23" s="4"/>
    </row>
    <row x14ac:dyDescent="0.25" r="24" customHeight="1" ht="18.75">
      <c r="A24" s="1"/>
      <c r="B24" s="13"/>
      <c r="C24" s="13"/>
      <c r="D24" s="17"/>
      <c r="E24" s="24" t="s">
        <v>210</v>
      </c>
      <c r="F24" s="25"/>
      <c r="G24" s="26" t="s">
        <v>221</v>
      </c>
      <c r="H24" s="24" t="s">
        <v>231</v>
      </c>
      <c r="I24" s="26" t="s">
        <v>214</v>
      </c>
      <c r="J24" s="26" t="s">
        <v>215</v>
      </c>
      <c r="K24" s="29">
        <v>43572</v>
      </c>
      <c r="L24" s="27"/>
      <c r="M24" s="43">
        <f>_xll.flQuoteGetForDate($F$15,E24,G24,H24,I24,J24,K24,F24,L24)</f>
      </c>
      <c r="N24" s="13"/>
      <c r="O24" s="1"/>
      <c r="P24" s="1"/>
      <c r="Q24" s="1"/>
      <c r="R24" s="1"/>
      <c r="S24" s="1"/>
      <c r="T24" s="4"/>
      <c r="U24" s="4"/>
      <c r="V24" s="4"/>
    </row>
    <row x14ac:dyDescent="0.25" r="25" customHeight="1" ht="18.75">
      <c r="A25" s="1"/>
      <c r="B25" s="13"/>
      <c r="C25" s="13"/>
      <c r="D25" s="17"/>
      <c r="E25" s="24" t="s">
        <v>210</v>
      </c>
      <c r="F25" s="25"/>
      <c r="G25" s="26" t="s">
        <v>221</v>
      </c>
      <c r="H25" s="24" t="s">
        <v>232</v>
      </c>
      <c r="I25" s="26" t="s">
        <v>214</v>
      </c>
      <c r="J25" s="26" t="s">
        <v>215</v>
      </c>
      <c r="K25" s="29">
        <v>43573</v>
      </c>
      <c r="L25" s="27"/>
      <c r="M25" s="43">
        <f>_xll.flQuoteGetForDate($F$15,E25,G25,H25,I25,J25,K25,F25,L25)</f>
      </c>
      <c r="N25" s="13"/>
      <c r="O25" s="1"/>
      <c r="P25" s="1"/>
      <c r="Q25" s="1"/>
      <c r="R25" s="1"/>
      <c r="S25" s="1"/>
      <c r="T25" s="4"/>
      <c r="U25" s="4"/>
      <c r="V25" s="4"/>
    </row>
    <row x14ac:dyDescent="0.25" r="26" customHeight="1" ht="18.75">
      <c r="A26" s="1"/>
      <c r="B26" s="13"/>
      <c r="C26" s="13"/>
      <c r="D26" s="17"/>
      <c r="E26" s="24" t="s">
        <v>210</v>
      </c>
      <c r="F26" s="25"/>
      <c r="G26" s="26" t="s">
        <v>221</v>
      </c>
      <c r="H26" s="24" t="s">
        <v>233</v>
      </c>
      <c r="I26" s="26" t="s">
        <v>214</v>
      </c>
      <c r="J26" s="26" t="s">
        <v>215</v>
      </c>
      <c r="K26" s="29">
        <v>43574</v>
      </c>
      <c r="L26" s="27"/>
      <c r="M26" s="43">
        <f>_xll.flQuoteGetForDate($F$15,E26,G26,H26,I26,J26,K26,F26,L26)</f>
      </c>
      <c r="N26" s="13"/>
      <c r="O26" s="1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13"/>
      <c r="C27" s="13"/>
      <c r="D27" s="17"/>
      <c r="E27" s="24" t="s">
        <v>210</v>
      </c>
      <c r="F27" s="25"/>
      <c r="G27" s="26" t="s">
        <v>221</v>
      </c>
      <c r="H27" s="24" t="s">
        <v>234</v>
      </c>
      <c r="I27" s="26" t="s">
        <v>214</v>
      </c>
      <c r="J27" s="26" t="s">
        <v>215</v>
      </c>
      <c r="K27" s="29">
        <v>43575</v>
      </c>
      <c r="L27" s="27"/>
      <c r="M27" s="43">
        <f>_xll.flQuoteGetForDate($F$15,E27,G27,H27,I27,J27,K27,F27,L27)</f>
      </c>
      <c r="N27" s="13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13"/>
      <c r="C28" s="13"/>
      <c r="D28" s="17"/>
      <c r="E28" s="24" t="s">
        <v>210</v>
      </c>
      <c r="F28" s="25"/>
      <c r="G28" s="26" t="s">
        <v>221</v>
      </c>
      <c r="H28" s="24" t="s">
        <v>235</v>
      </c>
      <c r="I28" s="26" t="s">
        <v>214</v>
      </c>
      <c r="J28" s="26" t="s">
        <v>215</v>
      </c>
      <c r="K28" s="29">
        <v>43576</v>
      </c>
      <c r="L28" s="27"/>
      <c r="M28" s="43">
        <f>_xll.flQuoteGetForDate($F$15,E28,G28,H28,I28,J28,K28,F28,L28)</f>
      </c>
      <c r="N28" s="13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13"/>
      <c r="C29" s="13"/>
      <c r="D29" s="17"/>
      <c r="E29" s="24" t="s">
        <v>210</v>
      </c>
      <c r="F29" s="25"/>
      <c r="G29" s="26" t="s">
        <v>221</v>
      </c>
      <c r="H29" s="24" t="s">
        <v>236</v>
      </c>
      <c r="I29" s="26" t="s">
        <v>214</v>
      </c>
      <c r="J29" s="26" t="s">
        <v>215</v>
      </c>
      <c r="K29" s="29">
        <v>43577</v>
      </c>
      <c r="L29" s="27"/>
      <c r="M29" s="43">
        <f>_xll.flQuoteGetForDate($F$15,E29,G29,H29,I29,J29,K29,F29,L29)</f>
      </c>
      <c r="N29" s="13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13"/>
      <c r="C30" s="13"/>
      <c r="D30" s="17"/>
      <c r="E30" s="24" t="s">
        <v>210</v>
      </c>
      <c r="F30" s="25"/>
      <c r="G30" s="26" t="s">
        <v>221</v>
      </c>
      <c r="H30" s="24" t="s">
        <v>237</v>
      </c>
      <c r="I30" s="26" t="s">
        <v>214</v>
      </c>
      <c r="J30" s="26" t="s">
        <v>215</v>
      </c>
      <c r="K30" s="29">
        <v>43578</v>
      </c>
      <c r="L30" s="27"/>
      <c r="M30" s="43">
        <f>_xll.flQuoteGetForDate($F$15,E30,G30,H30,I30,J30,K30,F30,L30)</f>
      </c>
      <c r="N30" s="13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13"/>
      <c r="C31" s="13"/>
      <c r="D31" s="17"/>
      <c r="E31" s="24" t="s">
        <v>210</v>
      </c>
      <c r="F31" s="25"/>
      <c r="G31" s="26" t="s">
        <v>221</v>
      </c>
      <c r="H31" s="24" t="s">
        <v>238</v>
      </c>
      <c r="I31" s="26" t="s">
        <v>214</v>
      </c>
      <c r="J31" s="26" t="s">
        <v>215</v>
      </c>
      <c r="K31" s="29">
        <v>43579</v>
      </c>
      <c r="L31" s="27"/>
      <c r="M31" s="43">
        <f>_xll.flQuoteGetForDate($F$15,E31,G31,H31,I31,J31,K31,F31,L31)</f>
      </c>
      <c r="N31" s="13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3"/>
      <c r="M32" s="14"/>
      <c r="N32" s="13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4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1"/>
      <c r="M34" s="4"/>
      <c r="N34" s="1"/>
      <c r="O34" s="1"/>
      <c r="P34" s="1"/>
      <c r="Q34" s="1"/>
      <c r="R34" s="1"/>
      <c r="S34" s="1"/>
      <c r="T34" s="1"/>
      <c r="U34" s="1"/>
      <c r="V3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Datetime format</vt:lpstr>
      <vt:lpstr>List identifiers</vt:lpstr>
      <vt:lpstr>List instruments</vt:lpstr>
      <vt:lpstr>Get instrument definition</vt:lpstr>
      <vt:lpstr>Edit instrument</vt:lpstr>
      <vt:lpstr>Add instrument</vt:lpstr>
      <vt:lpstr>Add property definition</vt:lpstr>
      <vt:lpstr>List prices 1</vt:lpstr>
      <vt:lpstr>List prices 2</vt:lpstr>
      <vt:lpstr>Update prices</vt:lpstr>
      <vt:lpstr>Create prices</vt:lpstr>
      <vt:lpstr>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2024-06-12T18:43:36.551Z</dcterms:created>
  <dcterms:modified xsi:type="dcterms:W3CDTF">2024-06-12T18:43:36.551Z</dcterms:modified>
</cp:coreProperties>
</file>