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5405" windowHeight="5025" activeTab="1"/>
  </bookViews>
  <sheets>
    <sheet name="New Requests" sheetId="14" r:id="rId1"/>
    <sheet name="Product Backlog" sheetId="11" r:id="rId2"/>
    <sheet name="Sprint backlog" sheetId="9" r:id="rId3"/>
    <sheet name="Done" sheetId="7" r:id="rId4"/>
    <sheet name="Action Log" sheetId="13" r:id="rId5"/>
  </sheets>
  <calcPr calcId="125725"/>
</workbook>
</file>

<file path=xl/calcChain.xml><?xml version="1.0" encoding="utf-8"?>
<calcChain xmlns="http://schemas.openxmlformats.org/spreadsheetml/2006/main">
  <c r="F11" i="7"/>
  <c r="G11" i="9"/>
  <c r="R13" i="11"/>
  <c r="D13"/>
  <c r="O12"/>
  <c r="O10"/>
  <c r="O9"/>
  <c r="O6"/>
  <c r="O5"/>
  <c r="O4"/>
  <c r="O3"/>
  <c r="O13" s="1"/>
  <c r="O5" i="14"/>
  <c r="D5"/>
  <c r="L4"/>
  <c r="L3"/>
  <c r="L5" s="1"/>
</calcChain>
</file>

<file path=xl/sharedStrings.xml><?xml version="1.0" encoding="utf-8"?>
<sst xmlns="http://schemas.openxmlformats.org/spreadsheetml/2006/main" count="280" uniqueCount="191">
  <si>
    <t>TMS</t>
  </si>
  <si>
    <t>System</t>
  </si>
  <si>
    <t>Report Tool</t>
  </si>
  <si>
    <t>Develop Web UI</t>
  </si>
  <si>
    <t>Started</t>
  </si>
  <si>
    <t>Estimated Time</t>
  </si>
  <si>
    <t>Title/User Story</t>
  </si>
  <si>
    <t>Description/Activity</t>
  </si>
  <si>
    <t>tool to sync projects between FP exporter/importer and Report Tool New.</t>
  </si>
  <si>
    <t>Sync with FP</t>
  </si>
  <si>
    <t>Main page with link collection</t>
  </si>
  <si>
    <t>Create a main page for iatms.sonyericsson.net containing links/menues to all sub parts.</t>
  </si>
  <si>
    <t>Sync with TMS</t>
  </si>
  <si>
    <t>preparing for export to TMS</t>
  </si>
  <si>
    <t>Status</t>
  </si>
  <si>
    <t>Done</t>
  </si>
  <si>
    <t>Connect to FP via XML and extract data</t>
  </si>
  <si>
    <t>Feng, Gloira</t>
  </si>
  <si>
    <t>Brown, Steve</t>
  </si>
  <si>
    <t>Add the defect status chart for Mimmi.</t>
  </si>
  <si>
    <t>Origin</t>
  </si>
  <si>
    <t>Developer</t>
  </si>
  <si>
    <t>Actual Time</t>
  </si>
  <si>
    <t>Planned Sprint</t>
  </si>
  <si>
    <t>Prio</t>
  </si>
  <si>
    <t>Priority (1 = high)</t>
  </si>
  <si>
    <t>Total</t>
  </si>
  <si>
    <t>Xu, Zilong</t>
    <phoneticPr fontId="0" type="noConversion"/>
  </si>
  <si>
    <t>Xu, Zilong</t>
  </si>
  <si>
    <t>Qin, Xiaobo</t>
    <phoneticPr fontId="0" type="noConversion"/>
  </si>
  <si>
    <t>Done</t>
    <phoneticPr fontId="2" type="noConversion"/>
  </si>
  <si>
    <t>Update UI based on expected APM feedback</t>
  </si>
  <si>
    <t>Verify Web UI</t>
  </si>
  <si>
    <t>Update UI based on Stefans feedback</t>
  </si>
  <si>
    <t>Report Tool</t>
    <phoneticPr fontId="2" type="noConversion"/>
  </si>
  <si>
    <t>Ongoing</t>
  </si>
  <si>
    <t>Add test project which no need to separate by phase.</t>
    <phoneticPr fontId="2" type="noConversion"/>
  </si>
  <si>
    <t>Add test project</t>
    <phoneticPr fontId="2" type="noConversion"/>
  </si>
  <si>
    <t>Project Cost Delivery</t>
    <phoneticPr fontId="2" type="noConversion"/>
  </si>
  <si>
    <t>Update stucture of defect chart page for the purpose of updating chart queries easily.</t>
  </si>
  <si>
    <t>Update stucture of defect chart page</t>
  </si>
  <si>
    <t>External Viewer</t>
  </si>
  <si>
    <t>Show defect status.</t>
  </si>
  <si>
    <t>Olsson, Stefan</t>
  </si>
  <si>
    <t>Comment</t>
  </si>
  <si>
    <t>Qin, Xiaobo</t>
  </si>
  <si>
    <t>Understanding common report data selection criterira, temporary tables etc</t>
  </si>
  <si>
    <t>Create reports</t>
  </si>
  <si>
    <t xml:space="preserve">TMS </t>
  </si>
  <si>
    <t>Edit platform summary details</t>
  </si>
  <si>
    <t>needed again w1013</t>
  </si>
  <si>
    <t>Save escalation comments into platform summary detail table</t>
  </si>
  <si>
    <t>Chen, Sindey</t>
  </si>
  <si>
    <t>Started/used</t>
  </si>
  <si>
    <t>Completion used</t>
  </si>
  <si>
    <t>done</t>
  </si>
  <si>
    <t>Connect resource tool with TMS tasks</t>
  </si>
  <si>
    <t>Move all small tools to website.</t>
  </si>
  <si>
    <t>Build a website to handle all reports request.</t>
  </si>
  <si>
    <t>TaskOfTC Tool VBA.</t>
  </si>
  <si>
    <t>12h remain</t>
  </si>
  <si>
    <t>Sync with Project Reporting db and TMS</t>
  </si>
  <si>
    <t>2h remains</t>
  </si>
  <si>
    <t>Estimated Time
S/M/L (2d/1w/4w)</t>
  </si>
  <si>
    <t>M</t>
  </si>
  <si>
    <t>L</t>
  </si>
  <si>
    <t>Prio
(1 = high)</t>
  </si>
  <si>
    <t>Days</t>
  </si>
  <si>
    <t>Cancel</t>
  </si>
  <si>
    <t>Priority
(1 = high)</t>
  </si>
  <si>
    <t>Change Data structure</t>
  </si>
  <si>
    <t>Change the data structure to enable simpler sync with TMS and FP</t>
  </si>
  <si>
    <t>Align data with FP and Project DB</t>
  </si>
  <si>
    <t>Sync with FP and Project Reporting db</t>
  </si>
  <si>
    <t>Cancelled, confirmed with Sindey</t>
  </si>
  <si>
    <t>Part of IAMS v2.0  scope.</t>
  </si>
  <si>
    <t>2h remains for deployment. Part of IAMS v2.0  scope.</t>
  </si>
  <si>
    <t>All</t>
  </si>
  <si>
    <t xml:space="preserve">Name (note name should be clickable from SEConnect e.g. for me this link should be possible to add: http://seconnect.sonyericsson.net/Employees/EmployeeProfile.aspx?accountname=CORPUSERS\23044473 </t>
  </si>
  <si>
    <t xml:space="preserve">Mats </t>
  </si>
  <si>
    <t>AP Matt (&amp;Thomas): Make a code review of the Submission portal on Monday</t>
  </si>
  <si>
    <t>AP Matt: Setup a security review of the Submission Portal with Corporate IT.</t>
  </si>
  <si>
    <t>AP Thomas: Setup a meeting Tuesday or Wednesday to discuss feedback on the code and the UI.</t>
  </si>
  <si>
    <t>AP Matt &amp; Thomas: Figure out how to send an email to the (correct) APM when a new upload has been made.</t>
  </si>
  <si>
    <t>1035.5</t>
  </si>
  <si>
    <t>When</t>
  </si>
  <si>
    <t>Area</t>
  </si>
  <si>
    <t>What</t>
  </si>
  <si>
    <t>Who</t>
  </si>
  <si>
    <t>ETA</t>
  </si>
  <si>
    <t>SubPort</t>
  </si>
  <si>
    <t xml:space="preserve">1036.5 </t>
  </si>
  <si>
    <t>ExternalView</t>
  </si>
  <si>
    <t>agree on layout.</t>
  </si>
  <si>
    <t>Johan</t>
  </si>
  <si>
    <t>Description</t>
  </si>
  <si>
    <t>IAMS</t>
  </si>
  <si>
    <t>Persons should be clickable with link</t>
  </si>
  <si>
    <t>Blocked by IS/IT</t>
  </si>
  <si>
    <t>Week</t>
  </si>
  <si>
    <t>IAMS FP Sync</t>
  </si>
  <si>
    <t>Sub Category</t>
  </si>
  <si>
    <t>Implement the data sync program.</t>
  </si>
  <si>
    <t>Add the new "SEMC Verify" coverage.</t>
  </si>
  <si>
    <t>Need to make some changes to the process for the new type of tasks.</t>
  </si>
  <si>
    <t xml:space="preserve">Report </t>
  </si>
  <si>
    <t>Tool</t>
  </si>
  <si>
    <t xml:space="preserve">Verification Resource </t>
  </si>
  <si>
    <t>Website</t>
  </si>
  <si>
    <t>VPM Assignment 
The number of VPM resposible App</t>
  </si>
  <si>
    <t xml:space="preserve">Bai, Freeman </t>
  </si>
  <si>
    <t>Hjärtquist, Håkan</t>
  </si>
  <si>
    <t>Create verifaction tasks based on FP</t>
  </si>
  <si>
    <t>l</t>
  </si>
  <si>
    <t>Est Time (weeks or  days)</t>
  </si>
  <si>
    <t>2w</t>
  </si>
  <si>
    <t>1w</t>
  </si>
  <si>
    <t>Page for maintaining VPM assignments (replacing excel tools)</t>
  </si>
  <si>
    <t>The activity page is not used for VPM assignent</t>
  </si>
  <si>
    <t>Hammer, Johan</t>
  </si>
  <si>
    <t>http://metadoc.sonyericsson.net/login_link.asp?doc=1/1220-1/FCP1190885&amp;rev=latest</t>
  </si>
  <si>
    <t>This would make all IA members happier and decisions will  be better, increasing launch accuracy.</t>
  </si>
  <si>
    <t>Show a flower based on status</t>
  </si>
  <si>
    <t>Show a flower on each page based on the latest application status, current risk reported by APM and quality in latest tested version.</t>
  </si>
  <si>
    <t>3w</t>
  </si>
  <si>
    <t>Implemented in test.</t>
  </si>
  <si>
    <t>Increase stability by using transaction id’s</t>
  </si>
  <si>
    <t>This is critical for stability of IAMS basic data.</t>
  </si>
  <si>
    <t>March</t>
  </si>
  <si>
    <t>Start Date</t>
  </si>
  <si>
    <t>Actual Effort Already Used</t>
  </si>
  <si>
    <t>http://metadoc.sonyericsson.net/login_link.asp?doc=2/15501-4/FCP1190885&amp;rev=latest</t>
  </si>
  <si>
    <t>This will get all a much better understanding of the status in the project dispite of which tool is used. It is a simple change and the first step of making the whole tool usage easier</t>
  </si>
  <si>
    <t>Källmark, Nina</t>
  </si>
  <si>
    <t>http://metadoc.sonyericsson.net/login_link.asp?doc=49/0360-LXE1100148&amp;rev=latest</t>
  </si>
  <si>
    <t>System</t>
    <phoneticPr fontId="6" type="noConversion"/>
  </si>
  <si>
    <t>ID</t>
    <phoneticPr fontId="6" type="noConversion"/>
  </si>
  <si>
    <r>
      <rPr>
        <b/>
        <sz val="11"/>
        <color rgb="FFFF0000"/>
        <rFont val="Calibri"/>
        <family val="2"/>
        <scheme val="minor"/>
      </rPr>
      <t>[17.5] Hold on this item due to FP IAMS Sync solution 2.0</t>
    </r>
    <r>
      <rPr>
        <sz val="11"/>
        <color theme="1"/>
        <rFont val="Calibri"/>
        <family val="2"/>
        <scheme val="minor"/>
      </rPr>
      <t xml:space="preserve">
1. Add SP and Transaction number field into sync tables (default value = NULL)
2. Add transaction table
3. Request FP team to update Java program, confirm are tables filled.
4. Change so sync is done only on completed record sets based on transactions
</t>
    </r>
    <phoneticPr fontId="6" type="noConversion"/>
  </si>
  <si>
    <t>On Hold</t>
    <phoneticPr fontId="6" type="noConversion"/>
  </si>
  <si>
    <t>Ongoing</t>
    <phoneticPr fontId="6" type="noConversion"/>
  </si>
  <si>
    <t>Done</t>
    <phoneticPr fontId="6" type="noConversion"/>
  </si>
  <si>
    <t>FP IAMS Sync 2.0</t>
    <phoneticPr fontId="6" type="noConversion"/>
  </si>
  <si>
    <t>CH1118001</t>
    <phoneticPr fontId="6" type="noConversion"/>
  </si>
  <si>
    <t>FP IAMS State Combine</t>
    <phoneticPr fontId="6" type="noConversion"/>
  </si>
  <si>
    <t>CH1118003</t>
    <phoneticPr fontId="6" type="noConversion"/>
  </si>
  <si>
    <t>Upgrade sync solution according proposal from tools team</t>
    <phoneticPr fontId="6" type="noConversion"/>
  </si>
  <si>
    <t>http://metadoc.sonyericsson.net/?DOCS=1/15961-30/FCP1190885</t>
    <phoneticPr fontId="6" type="noConversion"/>
  </si>
  <si>
    <t>Increase stability, track problem easier</t>
    <phoneticPr fontId="6" type="noConversion"/>
  </si>
  <si>
    <t>IA Tools</t>
    <phoneticPr fontId="6" type="noConversion"/>
  </si>
  <si>
    <t>May</t>
    <phoneticPr fontId="6" type="noConversion"/>
  </si>
  <si>
    <t>L</t>
    <phoneticPr fontId="6" type="noConversion"/>
  </si>
  <si>
    <t>2w</t>
    <phoneticPr fontId="6" type="noConversion"/>
  </si>
  <si>
    <t>ID</t>
    <phoneticPr fontId="6" type="noConversion"/>
  </si>
  <si>
    <t>CH1118004</t>
    <phoneticPr fontId="6" type="noConversion"/>
  </si>
  <si>
    <t>VPMs</t>
    <phoneticPr fontId="6" type="noConversion"/>
  </si>
  <si>
    <t>Update the webpage according to VPMs' feedback</t>
    <phoneticPr fontId="6" type="noConversion"/>
  </si>
  <si>
    <t>Use C# batch to control whole sync process</t>
    <phoneticPr fontId="6" type="noConversion"/>
  </si>
  <si>
    <t>CH1117001</t>
    <phoneticPr fontId="6" type="noConversion"/>
  </si>
  <si>
    <t>Change the titles in the APM Status report for the delivery dates.</t>
    <phoneticPr fontId="6" type="noConversion"/>
  </si>
  <si>
    <t>Change titles in reporting changes</t>
    <phoneticPr fontId="6" type="noConversion"/>
  </si>
  <si>
    <t xml:space="preserve">To align the names of the development states in FP and IAMS we would like to use the FP names in both tools.
</t>
    <phoneticPr fontId="6" type="noConversion"/>
  </si>
  <si>
    <t>CH1118002</t>
    <phoneticPr fontId="6" type="noConversion"/>
  </si>
  <si>
    <t>Change states names  phases/states</t>
    <phoneticPr fontId="6" type="noConversion"/>
  </si>
  <si>
    <t>IAMS</t>
    <phoneticPr fontId="6" type="noConversion"/>
  </si>
  <si>
    <t>Change department structure in IAMS</t>
    <phoneticPr fontId="6" type="noConversion"/>
  </si>
  <si>
    <t>Change section names, exchange some people to other section</t>
    <phoneticPr fontId="6" type="noConversion"/>
  </si>
  <si>
    <t>Ongoing</t>
    <phoneticPr fontId="6" type="noConversion"/>
  </si>
  <si>
    <t>May</t>
    <phoneticPr fontId="6" type="noConversion"/>
  </si>
  <si>
    <t>S</t>
    <phoneticPr fontId="6" type="noConversion"/>
  </si>
  <si>
    <t>1D</t>
    <phoneticPr fontId="6" type="noConversion"/>
  </si>
  <si>
    <t>Johan Hammer</t>
    <phoneticPr fontId="6" type="noConversion"/>
  </si>
  <si>
    <t>CH1119001</t>
    <phoneticPr fontId="6" type="noConversion"/>
  </si>
  <si>
    <t>CH1119002</t>
    <phoneticPr fontId="6" type="noConversion"/>
  </si>
  <si>
    <t>Report Tool</t>
    <phoneticPr fontId="6" type="noConversion"/>
  </si>
  <si>
    <t>Change the data fields validation logic</t>
    <phoneticPr fontId="6" type="noConversion"/>
  </si>
  <si>
    <t>Change validation rule of APM status report tool</t>
    <phoneticPr fontId="6" type="noConversion"/>
  </si>
  <si>
    <t>Grenner, Daniel</t>
  </si>
  <si>
    <t>Tree structure in reporting list</t>
  </si>
  <si>
    <t>http://metadoc.sonyericsson.net/?DOCS=4/0363-30/FCP1190885</t>
  </si>
  <si>
    <t>Some projects have many target products, we need a way to easily report on many projects. Proposed is a tree structure. See document for details.</t>
  </si>
  <si>
    <t>Will save time for PMs. Will improve overview of ongoing projects.</t>
  </si>
  <si>
    <t>Markus Svenson (Supported by Steve Brown, Siska Alfredsson)</t>
  </si>
  <si>
    <t>CH1124001</t>
  </si>
  <si>
    <t>Delivery Log</t>
  </si>
  <si>
    <t>Implement Delivery Log in IAMS</t>
  </si>
  <si>
    <t>http://metadoc.sonyericsson.net/login_link.asp?doc=2/1056-LXE1101506&amp;rev=PA10</t>
  </si>
  <si>
    <t xml:space="preserve">Stålhammar, Fredrik </t>
  </si>
  <si>
    <t>One slider Link or feature brief document</t>
  </si>
  <si>
    <t>Motivation/Business value</t>
  </si>
  <si>
    <t>Project_xxx or module_xxx</t>
  </si>
  <si>
    <t>Project Office or site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</si>
</sst>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8.8000000000000007"/>
      <color theme="10"/>
      <name val="Calibri"/>
      <family val="2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8CCE4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3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right" vertical="center"/>
    </xf>
    <xf numFmtId="0" fontId="0" fillId="0" borderId="0" xfId="0" applyBorder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/>
    <xf numFmtId="0" fontId="3" fillId="0" borderId="0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2" borderId="1" xfId="0" applyFont="1" applyFill="1" applyBorder="1" applyAlignment="1">
      <alignment vertical="top" wrapText="1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5" fillId="0" borderId="0" xfId="1" applyAlignment="1" applyProtection="1">
      <alignment vertical="top" wrapText="1"/>
    </xf>
    <xf numFmtId="0" fontId="5" fillId="0" borderId="0" xfId="1" applyBorder="1" applyAlignment="1" applyProtection="1">
      <alignment vertical="top" wrapText="1"/>
    </xf>
    <xf numFmtId="0" fontId="10" fillId="3" borderId="0" xfId="0" applyFont="1" applyFill="1" applyAlignment="1">
      <alignment vertical="top" wrapText="1"/>
    </xf>
    <xf numFmtId="0" fontId="10" fillId="3" borderId="0" xfId="0" applyFont="1" applyFill="1" applyAlignment="1">
      <alignment horizontal="right" vertical="top" wrapText="1"/>
    </xf>
    <xf numFmtId="0" fontId="11" fillId="3" borderId="0" xfId="0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5" fillId="0" borderId="0" xfId="1" applyAlignment="1" applyProtection="1"/>
    <xf numFmtId="0" fontId="12" fillId="0" borderId="0" xfId="0" applyFont="1"/>
    <xf numFmtId="0" fontId="8" fillId="2" borderId="2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/>
  </cellStyles>
  <dxfs count="123">
    <dxf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right" vertical="top" textRotation="0" wrapText="1" indent="0" relativeIndent="0" justifyLastLine="0" shrinkToFit="0" mergeCell="0" readingOrder="0"/>
    </dxf>
    <dxf>
      <alignment horizontal="right" vertical="top" textRotation="0" wrapText="1" indent="0" relativeIndent="0" justifyLastLine="0" shrinkToFit="0" mergeCell="0" readingOrder="0"/>
    </dxf>
    <dxf>
      <alignment horizontal="right" vertical="top" textRotation="0" wrapText="1" indent="0" relativeIndent="0" justifyLastLine="0" shrinkToFit="0" mergeCell="0" readingOrder="0"/>
    </dxf>
    <dxf>
      <alignment horizontal="right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numFmt numFmtId="0" formatCode="General"/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right" vertical="top" textRotation="0" wrapText="1" indent="0" relativeIndent="0" justifyLastLine="0" shrinkToFit="0" mergeCell="0" readingOrder="0"/>
    </dxf>
    <dxf>
      <alignment horizontal="right" vertical="top" textRotation="0" wrapText="1" indent="0" relativeIndent="0" justifyLastLine="0" shrinkToFit="0" mergeCell="0" readingOrder="0"/>
    </dxf>
    <dxf>
      <alignment horizontal="right" vertical="top" textRotation="0" wrapText="1" indent="0" relativeIndent="0" justifyLastLine="0" shrinkToFit="0" mergeCell="0" readingOrder="0"/>
    </dxf>
    <dxf>
      <alignment horizontal="right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numFmt numFmtId="0" formatCode="General"/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0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1154218</xdr:colOff>
      <xdr:row>1</xdr:row>
      <xdr:rowOff>926146</xdr:rowOff>
    </xdr:from>
    <xdr:ext cx="2633382" cy="765942"/>
    <xdr:sp macro="" textlink="">
      <xdr:nvSpPr>
        <xdr:cNvPr id="2" name="Rectangle 1"/>
        <xdr:cNvSpPr/>
      </xdr:nvSpPr>
      <xdr:spPr>
        <a:xfrm>
          <a:off x="1154218" y="1206293"/>
          <a:ext cx="2633382" cy="76594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Example</a:t>
          </a:r>
        </a:p>
      </xdr:txBody>
    </xdr:sp>
    <xdr:clientData/>
  </xdr:oneCellAnchor>
  <xdr:twoCellAnchor>
    <xdr:from>
      <xdr:col>15</xdr:col>
      <xdr:colOff>89647</xdr:colOff>
      <xdr:row>1</xdr:row>
      <xdr:rowOff>280138</xdr:rowOff>
    </xdr:from>
    <xdr:to>
      <xdr:col>16</xdr:col>
      <xdr:colOff>134470</xdr:colOff>
      <xdr:row>2</xdr:row>
      <xdr:rowOff>33608</xdr:rowOff>
    </xdr:to>
    <xdr:sp macro="" textlink="">
      <xdr:nvSpPr>
        <xdr:cNvPr id="4" name="Rounded Rectangular Callout 3"/>
        <xdr:cNvSpPr/>
      </xdr:nvSpPr>
      <xdr:spPr>
        <a:xfrm>
          <a:off x="10802471" y="560285"/>
          <a:ext cx="1983440" cy="717176"/>
        </a:xfrm>
        <a:prstGeom prst="wedgeRoundRectCallout">
          <a:avLst>
            <a:gd name="adj1" fmla="val -59830"/>
            <a:gd name="adj2" fmla="val 92144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Add your request or suggestions here.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4373" displayName="Table134373" ref="B2:O5" totalsRowCount="1" headerRowDxfId="122" dataDxfId="121">
  <autoFilter ref="B2:O4">
    <filterColumn colId="7"/>
  </autoFilter>
  <sortState ref="B3:O49">
    <sortCondition ref="H2:H49"/>
  </sortState>
  <tableColumns count="14">
    <tableColumn id="1" name="System" totalsRowLabel="Total" dataDxfId="120" totalsRowDxfId="119"/>
    <tableColumn id="2" name="Title/User Story" totalsRowLabel="Total" dataDxfId="118" totalsRowDxfId="117"/>
    <tableColumn id="3" name="Description/Activity" totalsRowFunction="count" dataDxfId="116" totalsRowDxfId="115"/>
    <tableColumn id="14" name="One slider Link or feature brief document" dataDxfId="114" totalsRowDxfId="113"/>
    <tableColumn id="13" name="Motivation/Business value" dataDxfId="112" totalsRowDxfId="111"/>
    <tableColumn id="7" name="Origin" dataDxfId="110" totalsRowDxfId="109"/>
    <tableColumn id="11" name="Prio_x000a_(1 = high)" dataDxfId="108" totalsRowDxfId="107"/>
    <tableColumn id="5" name="Status" dataDxfId="106" totalsRowDxfId="105"/>
    <tableColumn id="4" name="Started" dataDxfId="104" totalsRowDxfId="103"/>
    <tableColumn id="6" name="Estimated Time_x000a_S/M/L (2d/1w/4w)" dataDxfId="102" totalsRowDxfId="101"/>
    <tableColumn id="12" name="Days" totalsRowFunction="sum" dataDxfId="100" totalsRowDxfId="99">
      <calculatedColumnFormula>IF(K3 = "S",2, IF(K3 = "M",5,IF(K3 = "L",20,0)))</calculatedColumnFormula>
    </tableColumn>
    <tableColumn id="9" name="Actual Time" dataDxfId="98" totalsRowDxfId="97"/>
    <tableColumn id="10" name="Planned Sprint" dataDxfId="96" totalsRowDxfId="95"/>
    <tableColumn id="8" name="Comment" totalsRowFunction="count" dataDxfId="94" totalsRowDxfId="9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13437" displayName="Table13437" ref="B2:R13" totalsRowCount="1" headerRowDxfId="92" dataDxfId="91">
  <autoFilter ref="B2:R12">
    <filterColumn colId="8">
      <filters blank="1">
        <filter val="On Hold"/>
        <filter val="Ongoing"/>
      </filters>
    </filterColumn>
  </autoFilter>
  <sortState ref="B3:R64">
    <sortCondition ref="B2"/>
  </sortState>
  <tableColumns count="17">
    <tableColumn id="1" name="ID" totalsRowLabel="Total" dataDxfId="90" totalsRowDxfId="89"/>
    <tableColumn id="17" name="System" dataDxfId="88" totalsRowDxfId="87"/>
    <tableColumn id="2" name="Title/User Story" totalsRowFunction="count" dataDxfId="86" totalsRowDxfId="85"/>
    <tableColumn id="3" name="Description/Activity" dataDxfId="84" totalsRowDxfId="83"/>
    <tableColumn id="14" name="One slider Link or feature brief document" dataDxfId="82" totalsRowDxfId="81"/>
    <tableColumn id="13" name="Motivation/Business value" dataDxfId="80" totalsRowDxfId="79"/>
    <tableColumn id="7" name="Origin" dataDxfId="78" totalsRowDxfId="77"/>
    <tableColumn id="11" name="Prio_x000a_(1 = high)" dataDxfId="76" totalsRowDxfId="75"/>
    <tableColumn id="5" name="Status" dataDxfId="74" totalsRowDxfId="73"/>
    <tableColumn id="4" name="Start Date" dataDxfId="72" totalsRowDxfId="71"/>
    <tableColumn id="16" name="Actual Effort Already Used" dataDxfId="70" totalsRowDxfId="69"/>
    <tableColumn id="15" name="Est Time (weeks or  days)" dataDxfId="68" totalsRowDxfId="67"/>
    <tableColumn id="6" name="Estimated Time_x000a_S/M/L (2d/1w/4w)" dataDxfId="66" totalsRowDxfId="65"/>
    <tableColumn id="12" name="Days" totalsRowFunction="sum" dataDxfId="64" totalsRowDxfId="63">
      <calculatedColumnFormula>IF(N3 = "S",2, IF(N3 = "M",5,IF(N3 = "L",20,0)))</calculatedColumnFormula>
    </tableColumn>
    <tableColumn id="9" name="Actual Time" dataDxfId="62" totalsRowDxfId="61"/>
    <tableColumn id="10" name="Planned Sprint" dataDxfId="60" totalsRowDxfId="59"/>
    <tableColumn id="8" name="Comment" totalsRowFunction="count" dataDxfId="58" totalsRowDxfId="5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1325" displayName="Table1325" ref="A1:N11" totalsRowCount="1" headerRowDxfId="56" dataDxfId="55" totalsRowDxfId="54">
  <autoFilter ref="A1:N10">
    <filterColumn colId="1">
      <filters>
        <filter val="Project Office"/>
      </filters>
    </filterColumn>
  </autoFilter>
  <sortState ref="A41:N193">
    <sortCondition ref="F1:F193"/>
  </sortState>
  <tableColumns count="14">
    <tableColumn id="1" name="ID" totalsRowLabel="Total" dataDxfId="53" totalsRowDxfId="52"/>
    <tableColumn id="14" name="Project Office or site" dataDxfId="51" totalsRowDxfId="50"/>
    <tableColumn id="12" name="Sub Category" dataDxfId="49" totalsRowDxfId="48"/>
    <tableColumn id="2" name="Title/User Story" dataDxfId="47" totalsRowDxfId="46"/>
    <tableColumn id="3" name="Description/Activity" dataDxfId="45" totalsRowDxfId="44"/>
    <tableColumn id="9" name="Priority_x000a_(1 = high)" dataDxfId="43" totalsRowDxfId="42"/>
    <tableColumn id="6" name="Estimated Time" totalsRowFunction="sum" dataDxfId="41" totalsRowDxfId="40"/>
    <tableColumn id="4" name="Started/used" dataDxfId="39" totalsRowDxfId="38"/>
    <tableColumn id="13" name="Completion used" dataDxfId="37" totalsRowDxfId="36"/>
    <tableColumn id="8" name="Developer" dataDxfId="35" totalsRowDxfId="34"/>
    <tableColumn id="5" name="Status" dataDxfId="33" totalsRowDxfId="32"/>
    <tableColumn id="11" name="Week" dataDxfId="31" totalsRowDxfId="30"/>
    <tableColumn id="7" name="Origin" dataDxfId="29" totalsRowDxfId="28"/>
    <tableColumn id="10" name="Comment" dataDxfId="27" totalsRowDxfId="2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1" name="Table132" displayName="Table132" ref="A1:K11" totalsRowCount="1" headerRowDxfId="25" dataDxfId="24" totalsRowDxfId="23">
  <autoFilter ref="A1:K10">
    <filterColumn colId="3"/>
    <filterColumn colId="4"/>
    <filterColumn colId="5"/>
    <filterColumn colId="7"/>
    <filterColumn colId="8"/>
    <filterColumn colId="9"/>
    <filterColumn colId="10"/>
  </autoFilter>
  <sortState ref="A5:J45">
    <sortCondition ref="E1:E46"/>
  </sortState>
  <tableColumns count="11">
    <tableColumn id="1" name="System" totalsRowLabel="Total" dataDxfId="22" totalsRowDxfId="21"/>
    <tableColumn id="2" name="Title/User Story" dataDxfId="20" totalsRowDxfId="19"/>
    <tableColumn id="3" name="Description/Activity" dataDxfId="18" totalsRowDxfId="17"/>
    <tableColumn id="7" name="Origin" dataDxfId="16" totalsRowDxfId="15"/>
    <tableColumn id="9" name="Priority (1 = high)" dataDxfId="14" totalsRowDxfId="13"/>
    <tableColumn id="6" name="Estimated Time" totalsRowFunction="sum" dataDxfId="12" totalsRowDxfId="11"/>
    <tableColumn id="4" name="Started/used" dataDxfId="10" totalsRowDxfId="9"/>
    <tableColumn id="11" name="Completion used" dataDxfId="8" totalsRowDxfId="7"/>
    <tableColumn id="8" name="Developer" dataDxfId="6" totalsRowDxfId="5"/>
    <tableColumn id="5" name="Status" dataDxfId="4" totalsRowDxfId="3"/>
    <tableColumn id="10" name="Comment" dataDxfId="2" totalsRowDxfId="1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F6" totalsRowShown="0">
  <autoFilter ref="A1:F6"/>
  <tableColumns count="6">
    <tableColumn id="1" name="When"/>
    <tableColumn id="2" name="Area"/>
    <tableColumn id="3" name="What" dataDxfId="0"/>
    <tableColumn id="4" name="Who"/>
    <tableColumn id="5" name="ETA"/>
    <tableColumn id="6" name="Commen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etadoc.sonyericsson.net/login_link.asp?doc=1/1220-1/FCP1190885&amp;rev=latest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metadoc.sonyericsson.net/?DOCS=1/15961-30/FCP1190885" TargetMode="External"/><Relationship Id="rId2" Type="http://schemas.openxmlformats.org/officeDocument/2006/relationships/hyperlink" Target="http://metadoc.sonyericsson.net/login_link.asp?doc=49/0360-LXE1100148&amp;rev=latest" TargetMode="External"/><Relationship Id="rId1" Type="http://schemas.openxmlformats.org/officeDocument/2006/relationships/hyperlink" Target="http://metadoc.sonyericsson.net/login_link.asp?doc=2/15501-4/FCP1190885&amp;rev=latest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metadoc.sonyericsson.net/login_link.asp?doc=2/1056-LXE1101506&amp;rev=PA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  <outlinePr summaryRight="0"/>
  </sheetPr>
  <dimension ref="A1:Q5"/>
  <sheetViews>
    <sheetView zoomScale="85" zoomScaleNormal="85" workbookViewId="0">
      <pane xSplit="4" ySplit="2" topLeftCell="E3" activePane="bottomRight" state="frozen"/>
      <selection activeCell="B1" sqref="B1"/>
      <selection pane="topRight" activeCell="E1" sqref="E1"/>
      <selection pane="bottomLeft" activeCell="B2" sqref="B2"/>
      <selection pane="bottomRight" activeCell="C19" sqref="C19"/>
    </sheetView>
  </sheetViews>
  <sheetFormatPr defaultColWidth="9.140625" defaultRowHeight="15" outlineLevelCol="1"/>
  <cols>
    <col min="1" max="1" width="9.140625" style="1" hidden="1" customWidth="1"/>
    <col min="2" max="2" width="19" style="1" customWidth="1"/>
    <col min="3" max="3" width="33" style="1" customWidth="1"/>
    <col min="4" max="4" width="50.7109375" style="1" customWidth="1" outlineLevel="1"/>
    <col min="5" max="5" width="18.5703125" style="1" customWidth="1" outlineLevel="1"/>
    <col min="6" max="6" width="26.5703125" style="1" customWidth="1" outlineLevel="1"/>
    <col min="7" max="7" width="15.85546875" style="1" customWidth="1" outlineLevel="1"/>
    <col min="8" max="8" width="0" hidden="1" customWidth="1"/>
    <col min="9" max="9" width="9" style="5" hidden="1" customWidth="1"/>
    <col min="10" max="10" width="10.7109375" style="1" hidden="1" customWidth="1"/>
    <col min="11" max="11" width="9.7109375" customWidth="1" outlineLevel="1"/>
    <col min="12" max="12" width="10.85546875" style="1" customWidth="1" outlineLevel="1"/>
    <col min="13" max="13" width="8.140625" style="1" customWidth="1" outlineLevel="1"/>
    <col min="14" max="14" width="10.5703125" style="5" customWidth="1" outlineLevel="1"/>
    <col min="15" max="15" width="28.85546875" customWidth="1" outlineLevel="1"/>
    <col min="16" max="16" width="29" customWidth="1"/>
    <col min="17" max="17" width="16.5703125" style="5" customWidth="1"/>
    <col min="18" max="16384" width="9.140625" style="1"/>
  </cols>
  <sheetData>
    <row r="1" spans="2:17" ht="21.75" thickBot="1">
      <c r="B1" s="20" t="s">
        <v>95</v>
      </c>
      <c r="C1" s="20" t="s">
        <v>95</v>
      </c>
      <c r="D1" s="20"/>
      <c r="E1" s="20"/>
      <c r="F1" s="20"/>
      <c r="G1" s="20"/>
      <c r="H1" s="20" t="s">
        <v>24</v>
      </c>
      <c r="I1" s="20" t="s">
        <v>14</v>
      </c>
      <c r="J1" s="20"/>
      <c r="K1" s="20"/>
      <c r="L1" s="20"/>
      <c r="M1" s="20"/>
      <c r="N1" s="20"/>
      <c r="O1" s="20"/>
      <c r="P1" s="1"/>
      <c r="Q1" s="1"/>
    </row>
    <row r="2" spans="2:17" ht="75.75" thickTop="1">
      <c r="B2" s="1" t="s">
        <v>1</v>
      </c>
      <c r="C2" s="1" t="s">
        <v>6</v>
      </c>
      <c r="D2" s="1" t="s">
        <v>7</v>
      </c>
      <c r="E2" s="1" t="s">
        <v>187</v>
      </c>
      <c r="F2" s="1" t="s">
        <v>188</v>
      </c>
      <c r="G2" s="1" t="s">
        <v>20</v>
      </c>
      <c r="H2" s="1" t="s">
        <v>66</v>
      </c>
      <c r="I2" s="1" t="s">
        <v>14</v>
      </c>
      <c r="J2" s="1" t="s">
        <v>4</v>
      </c>
      <c r="K2" s="1" t="s">
        <v>63</v>
      </c>
      <c r="L2" s="1" t="s">
        <v>67</v>
      </c>
      <c r="M2" s="5" t="s">
        <v>22</v>
      </c>
      <c r="N2" s="5" t="s">
        <v>23</v>
      </c>
      <c r="O2" s="1" t="s">
        <v>44</v>
      </c>
      <c r="P2" s="1"/>
      <c r="Q2" s="1"/>
    </row>
    <row r="3" spans="2:17" ht="60">
      <c r="B3" s="1" t="s">
        <v>189</v>
      </c>
      <c r="C3" s="1" t="s">
        <v>122</v>
      </c>
      <c r="D3" s="2" t="s">
        <v>123</v>
      </c>
      <c r="E3" s="24" t="s">
        <v>120</v>
      </c>
      <c r="F3" s="1" t="s">
        <v>121</v>
      </c>
      <c r="G3" s="1" t="s">
        <v>119</v>
      </c>
      <c r="H3" s="1"/>
      <c r="I3" s="1"/>
      <c r="K3" s="1"/>
      <c r="L3" s="15">
        <f t="shared" ref="L3:L4" si="0">IF(K3 = "S",2, IF(K3 = "M",5,IF(K3 = "L",20,0)))</f>
        <v>0</v>
      </c>
      <c r="M3" s="5"/>
      <c r="N3" s="1"/>
      <c r="O3" s="1"/>
      <c r="P3" s="1"/>
      <c r="Q3" s="1"/>
    </row>
    <row r="4" spans="2:17" ht="75">
      <c r="B4" s="1" t="s">
        <v>96</v>
      </c>
      <c r="C4" s="1" t="s">
        <v>177</v>
      </c>
      <c r="D4" s="1" t="s">
        <v>179</v>
      </c>
      <c r="E4" s="24" t="s">
        <v>178</v>
      </c>
      <c r="F4" s="1" t="s">
        <v>180</v>
      </c>
      <c r="G4" s="1" t="s">
        <v>181</v>
      </c>
      <c r="H4" s="2"/>
      <c r="I4" s="2"/>
      <c r="J4" s="2"/>
      <c r="K4" s="2"/>
      <c r="L4" s="16">
        <f t="shared" si="0"/>
        <v>0</v>
      </c>
      <c r="M4" s="7"/>
      <c r="N4" s="7"/>
      <c r="O4" s="2"/>
      <c r="P4" s="1"/>
    </row>
    <row r="5" spans="2:17">
      <c r="B5" s="1" t="s">
        <v>26</v>
      </c>
      <c r="C5" s="1" t="s">
        <v>26</v>
      </c>
      <c r="D5" s="1">
        <f>SUBTOTAL(103,[Description/Activity])</f>
        <v>2</v>
      </c>
      <c r="H5" s="1"/>
      <c r="I5" s="1"/>
      <c r="K5" s="1"/>
      <c r="L5" s="1">
        <f>SUBTOTAL(109,[Days])</f>
        <v>0</v>
      </c>
      <c r="M5" s="5"/>
      <c r="O5" s="1">
        <f>SUBTOTAL(103,[Comment])</f>
        <v>0</v>
      </c>
    </row>
  </sheetData>
  <phoneticPr fontId="6" type="noConversion"/>
  <hyperlinks>
    <hyperlink ref="E3" r:id="rId1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0"/>
  </sheetPr>
  <dimension ref="A1:T13"/>
  <sheetViews>
    <sheetView tabSelected="1" zoomScale="85" zoomScaleNormal="85" workbookViewId="0">
      <pane xSplit="5" ySplit="2" topLeftCell="F3" activePane="bottomRight" state="frozen"/>
      <selection activeCell="B1" sqref="B1"/>
      <selection pane="topRight" activeCell="E1" sqref="E1"/>
      <selection pane="bottomLeft" activeCell="B2" sqref="B2"/>
      <selection pane="bottomRight" activeCell="E1" sqref="E1"/>
    </sheetView>
  </sheetViews>
  <sheetFormatPr defaultColWidth="9.140625" defaultRowHeight="15" outlineLevelCol="1"/>
  <cols>
    <col min="1" max="1" width="9.140625" style="1" hidden="1" customWidth="1"/>
    <col min="2" max="2" width="10.42578125" style="1" customWidth="1"/>
    <col min="3" max="3" width="19" style="1" customWidth="1"/>
    <col min="4" max="4" width="33" style="1" customWidth="1"/>
    <col min="5" max="5" width="50.7109375" style="1" customWidth="1" outlineLevel="1"/>
    <col min="6" max="6" width="21" style="1" customWidth="1" outlineLevel="1"/>
    <col min="7" max="7" width="29" style="1" customWidth="1" outlineLevel="1"/>
    <col min="8" max="8" width="17" style="1" customWidth="1" outlineLevel="1"/>
    <col min="10" max="10" width="9" style="5" customWidth="1"/>
    <col min="11" max="13" width="10.7109375" style="1" customWidth="1"/>
    <col min="14" max="14" width="12.42578125" customWidth="1" outlineLevel="1"/>
    <col min="15" max="15" width="10.85546875" style="1" customWidth="1" outlineLevel="1"/>
    <col min="16" max="16" width="8.140625" style="1" customWidth="1" outlineLevel="1"/>
    <col min="17" max="17" width="10.5703125" style="5" customWidth="1" outlineLevel="1"/>
    <col min="18" max="18" width="28.85546875" customWidth="1" outlineLevel="1"/>
    <col min="19" max="19" width="29" customWidth="1"/>
    <col min="20" max="20" width="16.5703125" style="5" customWidth="1"/>
    <col min="21" max="16384" width="9.140625" style="1"/>
  </cols>
  <sheetData>
    <row r="1" spans="2:20" ht="21.75" thickBot="1">
      <c r="B1" s="32" t="s">
        <v>95</v>
      </c>
      <c r="C1" s="33"/>
      <c r="D1" s="20"/>
      <c r="E1" s="20"/>
      <c r="F1" s="20"/>
      <c r="G1" s="20"/>
      <c r="H1" s="20"/>
      <c r="I1" s="20" t="s">
        <v>24</v>
      </c>
      <c r="J1" s="20" t="s">
        <v>14</v>
      </c>
      <c r="K1" s="20"/>
      <c r="L1" s="20"/>
      <c r="M1" s="20"/>
      <c r="N1" s="20"/>
      <c r="O1" s="20"/>
      <c r="P1" s="20"/>
      <c r="Q1" s="20"/>
      <c r="R1" s="20"/>
      <c r="S1" s="1"/>
      <c r="T1" s="1"/>
    </row>
    <row r="2" spans="2:20" ht="60.75" thickTop="1">
      <c r="B2" s="1" t="s">
        <v>136</v>
      </c>
      <c r="C2" s="1" t="s">
        <v>135</v>
      </c>
      <c r="D2" s="1" t="s">
        <v>6</v>
      </c>
      <c r="E2" s="1" t="s">
        <v>7</v>
      </c>
      <c r="F2" s="1" t="s">
        <v>187</v>
      </c>
      <c r="G2" s="1" t="s">
        <v>188</v>
      </c>
      <c r="H2" s="1" t="s">
        <v>20</v>
      </c>
      <c r="I2" s="1" t="s">
        <v>66</v>
      </c>
      <c r="J2" s="1" t="s">
        <v>14</v>
      </c>
      <c r="K2" s="1" t="s">
        <v>129</v>
      </c>
      <c r="L2" s="1" t="s">
        <v>130</v>
      </c>
      <c r="M2" s="1" t="s">
        <v>114</v>
      </c>
      <c r="N2" s="1" t="s">
        <v>63</v>
      </c>
      <c r="O2" s="1" t="s">
        <v>67</v>
      </c>
      <c r="P2" s="5" t="s">
        <v>22</v>
      </c>
      <c r="Q2" s="5" t="s">
        <v>23</v>
      </c>
      <c r="R2" s="1" t="s">
        <v>44</v>
      </c>
      <c r="S2" s="1"/>
      <c r="T2" s="1"/>
    </row>
    <row r="3" spans="2:20" ht="48">
      <c r="B3" s="2" t="s">
        <v>157</v>
      </c>
      <c r="C3" s="2" t="s">
        <v>2</v>
      </c>
      <c r="D3" s="2" t="s">
        <v>159</v>
      </c>
      <c r="E3" s="2" t="s">
        <v>158</v>
      </c>
      <c r="F3" s="25" t="s">
        <v>134</v>
      </c>
      <c r="G3" s="2"/>
      <c r="H3" s="1" t="s">
        <v>111</v>
      </c>
      <c r="I3" s="1">
        <v>1</v>
      </c>
      <c r="J3" s="1" t="s">
        <v>140</v>
      </c>
      <c r="N3" s="1"/>
      <c r="O3" s="1">
        <f>IF(N3 = "S",2, IF(N3 = "M",5,IF(N3 = "L",20,0)))</f>
        <v>0</v>
      </c>
      <c r="P3" s="5"/>
      <c r="R3" s="1"/>
      <c r="S3" s="1"/>
      <c r="T3" s="1"/>
    </row>
    <row r="4" spans="2:20" ht="36">
      <c r="B4" s="1" t="s">
        <v>142</v>
      </c>
      <c r="C4" s="1" t="s">
        <v>141</v>
      </c>
      <c r="D4" s="2" t="s">
        <v>145</v>
      </c>
      <c r="E4" s="2" t="s">
        <v>156</v>
      </c>
      <c r="F4" s="24" t="s">
        <v>146</v>
      </c>
      <c r="G4" s="1" t="s">
        <v>147</v>
      </c>
      <c r="H4" s="1" t="s">
        <v>148</v>
      </c>
      <c r="I4" s="2">
        <v>1</v>
      </c>
      <c r="J4" s="1" t="s">
        <v>139</v>
      </c>
      <c r="K4" s="2" t="s">
        <v>149</v>
      </c>
      <c r="L4" s="2"/>
      <c r="M4" s="2" t="s">
        <v>151</v>
      </c>
      <c r="N4" s="2" t="s">
        <v>150</v>
      </c>
      <c r="O4" s="16">
        <f>IF(N4 = "S",2, IF(N4 = "M",5,IF(N4 = "L",20,0)))</f>
        <v>20</v>
      </c>
      <c r="P4" s="7"/>
      <c r="Q4" s="7"/>
      <c r="R4" s="1"/>
      <c r="S4" s="1"/>
      <c r="T4" s="1"/>
    </row>
    <row r="5" spans="2:20" ht="105">
      <c r="B5" s="2" t="s">
        <v>161</v>
      </c>
      <c r="C5" s="2" t="s">
        <v>143</v>
      </c>
      <c r="D5" s="2" t="s">
        <v>162</v>
      </c>
      <c r="E5" s="1" t="s">
        <v>160</v>
      </c>
      <c r="F5" s="25" t="s">
        <v>131</v>
      </c>
      <c r="G5" s="2" t="s">
        <v>132</v>
      </c>
      <c r="H5" s="2" t="s">
        <v>133</v>
      </c>
      <c r="I5" s="1">
        <v>1</v>
      </c>
      <c r="J5" s="1" t="s">
        <v>139</v>
      </c>
      <c r="N5" s="1"/>
      <c r="O5" s="1">
        <f>IF(N5 = "S",2, IF(N5 = "M",5,IF(N5 = "L",20,0)))</f>
        <v>0</v>
      </c>
      <c r="P5" s="5"/>
      <c r="R5" s="1"/>
      <c r="S5" s="1"/>
      <c r="T5" s="1"/>
    </row>
    <row r="6" spans="2:20" ht="42.75">
      <c r="B6" s="1" t="s">
        <v>144</v>
      </c>
      <c r="C6" s="1" t="s">
        <v>48</v>
      </c>
      <c r="D6" s="8" t="s">
        <v>109</v>
      </c>
      <c r="E6" s="8" t="s">
        <v>117</v>
      </c>
      <c r="G6" s="1" t="s">
        <v>118</v>
      </c>
      <c r="H6" s="23" t="s">
        <v>110</v>
      </c>
      <c r="I6" s="2">
        <v>2</v>
      </c>
      <c r="J6" s="1" t="s">
        <v>139</v>
      </c>
      <c r="K6" s="2"/>
      <c r="L6" s="2"/>
      <c r="M6" s="2" t="s">
        <v>116</v>
      </c>
      <c r="N6" s="2" t="s">
        <v>64</v>
      </c>
      <c r="O6" s="16">
        <f>IF(N6 = "S",2, IF(N6 = "M",5,IF(N6 = "L",20,0)))</f>
        <v>5</v>
      </c>
      <c r="P6" s="7"/>
      <c r="Q6" s="7"/>
      <c r="R6" s="1"/>
      <c r="S6" s="1"/>
      <c r="T6" s="1"/>
    </row>
    <row r="7" spans="2:20" ht="30">
      <c r="B7" s="1" t="s">
        <v>153</v>
      </c>
      <c r="C7" s="1" t="s">
        <v>48</v>
      </c>
      <c r="D7" s="1" t="s">
        <v>112</v>
      </c>
      <c r="E7" s="1" t="s">
        <v>155</v>
      </c>
      <c r="H7" s="26" t="s">
        <v>154</v>
      </c>
      <c r="I7" s="1">
        <v>1</v>
      </c>
      <c r="J7" s="1" t="s">
        <v>35</v>
      </c>
      <c r="K7" s="1" t="s">
        <v>128</v>
      </c>
      <c r="M7" s="1" t="s">
        <v>124</v>
      </c>
      <c r="N7" s="1" t="s">
        <v>113</v>
      </c>
      <c r="O7" s="15">
        <v>15</v>
      </c>
      <c r="P7" s="5"/>
      <c r="R7" s="1" t="s">
        <v>125</v>
      </c>
      <c r="S7" s="1"/>
      <c r="T7" s="1"/>
    </row>
    <row r="8" spans="2:20" ht="30">
      <c r="B8" s="1" t="s">
        <v>171</v>
      </c>
      <c r="C8" s="1" t="s">
        <v>163</v>
      </c>
      <c r="D8" s="1" t="s">
        <v>164</v>
      </c>
      <c r="E8" s="1" t="s">
        <v>165</v>
      </c>
      <c r="H8" s="26" t="s">
        <v>170</v>
      </c>
      <c r="I8" s="1">
        <v>1</v>
      </c>
      <c r="J8" s="1" t="s">
        <v>166</v>
      </c>
      <c r="K8" s="1" t="s">
        <v>167</v>
      </c>
      <c r="M8" s="1" t="s">
        <v>169</v>
      </c>
      <c r="N8" s="1" t="s">
        <v>168</v>
      </c>
      <c r="O8" s="15"/>
      <c r="P8" s="5"/>
      <c r="R8" s="1"/>
      <c r="S8" s="1"/>
      <c r="T8" s="1"/>
    </row>
    <row r="9" spans="2:20" ht="30">
      <c r="B9" s="1" t="s">
        <v>172</v>
      </c>
      <c r="C9" s="1" t="s">
        <v>173</v>
      </c>
      <c r="D9" s="1" t="s">
        <v>174</v>
      </c>
      <c r="E9" s="1" t="s">
        <v>175</v>
      </c>
      <c r="H9" s="26" t="s">
        <v>176</v>
      </c>
      <c r="I9" s="1"/>
      <c r="J9" s="1"/>
      <c r="N9" s="1"/>
      <c r="O9" s="15">
        <f>IF(N9 = "S",2, IF(N9 = "M",5,IF(N9 = "L",20,0)))</f>
        <v>0</v>
      </c>
      <c r="P9" s="5"/>
      <c r="R9" s="1"/>
      <c r="S9" s="1"/>
      <c r="T9" s="1"/>
    </row>
    <row r="10" spans="2:20">
      <c r="B10" s="1" t="s">
        <v>182</v>
      </c>
      <c r="C10" s="1" t="s">
        <v>183</v>
      </c>
      <c r="D10" s="1" t="s">
        <v>184</v>
      </c>
      <c r="F10" s="30" t="s">
        <v>185</v>
      </c>
      <c r="H10" s="31" t="s">
        <v>186</v>
      </c>
      <c r="I10" s="1"/>
      <c r="J10" s="1"/>
      <c r="N10" s="1"/>
      <c r="O10" s="15">
        <f>IF(N10 = "S",2, IF(N10 = "M",5,IF(N10 = "L",20,0)))</f>
        <v>0</v>
      </c>
      <c r="P10" s="5"/>
      <c r="R10" s="1"/>
      <c r="S10" s="1"/>
      <c r="T10" s="1"/>
    </row>
    <row r="11" spans="2:20" ht="150">
      <c r="C11" s="1" t="s">
        <v>100</v>
      </c>
      <c r="D11" s="1" t="s">
        <v>126</v>
      </c>
      <c r="E11" s="1" t="s">
        <v>137</v>
      </c>
      <c r="G11" s="26" t="s">
        <v>127</v>
      </c>
      <c r="H11" s="26" t="s">
        <v>18</v>
      </c>
      <c r="I11" s="27">
        <v>1</v>
      </c>
      <c r="J11" s="28" t="s">
        <v>138</v>
      </c>
      <c r="K11" s="29" t="s">
        <v>128</v>
      </c>
      <c r="L11" s="29"/>
      <c r="M11" s="26" t="s">
        <v>115</v>
      </c>
      <c r="N11" s="26" t="s">
        <v>65</v>
      </c>
      <c r="O11" s="27">
        <v>10</v>
      </c>
      <c r="P11" s="29"/>
      <c r="Q11" s="29"/>
      <c r="R11" s="26" t="s">
        <v>98</v>
      </c>
      <c r="S11" s="1"/>
      <c r="T11" s="1"/>
    </row>
    <row r="12" spans="2:20" ht="60">
      <c r="C12" s="1" t="s">
        <v>77</v>
      </c>
      <c r="D12" s="2" t="s">
        <v>97</v>
      </c>
      <c r="E12" s="1" t="s">
        <v>78</v>
      </c>
      <c r="H12" s="1" t="s">
        <v>79</v>
      </c>
      <c r="I12" s="2">
        <v>5</v>
      </c>
      <c r="J12" s="1"/>
      <c r="K12" s="2"/>
      <c r="L12" s="2"/>
      <c r="M12" s="2" t="s">
        <v>115</v>
      </c>
      <c r="N12" s="2" t="s">
        <v>65</v>
      </c>
      <c r="O12" s="16">
        <f>IF(N12 = "S",2, IF(N12 = "M",5,IF(N12 = "L",20,0)))</f>
        <v>20</v>
      </c>
      <c r="P12" s="7"/>
      <c r="Q12" s="7"/>
      <c r="R12" s="1"/>
      <c r="S12" s="1"/>
      <c r="T12" s="1"/>
    </row>
    <row r="13" spans="2:20">
      <c r="B13" s="1" t="s">
        <v>26</v>
      </c>
      <c r="D13" s="1">
        <f>SUBTOTAL(103,[Title/User Story])</f>
        <v>10</v>
      </c>
      <c r="I13" s="1"/>
      <c r="J13" s="1"/>
      <c r="N13" s="1"/>
      <c r="O13" s="1">
        <f>SUBTOTAL(109,[Days])</f>
        <v>70</v>
      </c>
      <c r="P13" s="5"/>
      <c r="R13" s="1">
        <f>SUBTOTAL(103,[Comment])</f>
        <v>2</v>
      </c>
    </row>
  </sheetData>
  <mergeCells count="1">
    <mergeCell ref="B1:C1"/>
  </mergeCells>
  <phoneticPr fontId="6" type="noConversion"/>
  <hyperlinks>
    <hyperlink ref="F5" r:id="rId1"/>
    <hyperlink ref="F3" r:id="rId2"/>
    <hyperlink ref="F4" r:id="rId3"/>
    <hyperlink ref="F10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zoomScale="70" zoomScaleNormal="70" workbookViewId="0">
      <pane xSplit="5" ySplit="1" topLeftCell="F2" activePane="bottomRight" state="frozen"/>
      <selection activeCell="B1" sqref="B1"/>
      <selection pane="topRight" activeCell="E1" sqref="E1"/>
      <selection pane="bottomLeft" activeCell="B2" sqref="B2"/>
      <selection pane="bottomRight" activeCell="C2" sqref="C2"/>
    </sheetView>
  </sheetViews>
  <sheetFormatPr defaultColWidth="9.140625" defaultRowHeight="15"/>
  <cols>
    <col min="1" max="1" width="14.28515625" style="8" customWidth="1"/>
    <col min="2" max="2" width="27.140625" style="8" customWidth="1"/>
    <col min="3" max="3" width="22.42578125" style="22" customWidth="1"/>
    <col min="4" max="4" width="43.85546875" style="8" customWidth="1"/>
    <col min="5" max="5" width="46.7109375" style="8" customWidth="1"/>
    <col min="6" max="6" width="11.42578125" customWidth="1"/>
    <col min="7" max="7" width="12.140625" style="8" customWidth="1"/>
    <col min="8" max="8" width="14.85546875" style="21" customWidth="1"/>
    <col min="9" max="9" width="13.7109375" style="9" customWidth="1"/>
    <col min="10" max="10" width="14" style="9" customWidth="1"/>
    <col min="11" max="12" width="15.42578125" style="8" customWidth="1"/>
    <col min="13" max="13" width="15.5703125" style="8" customWidth="1"/>
    <col min="14" max="14" width="31.140625" style="8" customWidth="1"/>
    <col min="15" max="15" width="40.85546875" style="8" customWidth="1"/>
    <col min="16" max="16384" width="9.140625" style="8"/>
  </cols>
  <sheetData>
    <row r="1" spans="1:14" ht="28.5">
      <c r="A1" s="11" t="s">
        <v>152</v>
      </c>
      <c r="B1" s="11" t="s">
        <v>190</v>
      </c>
      <c r="C1" s="22" t="s">
        <v>101</v>
      </c>
      <c r="D1" s="8" t="s">
        <v>6</v>
      </c>
      <c r="E1" s="8" t="s">
        <v>7</v>
      </c>
      <c r="F1" s="8" t="s">
        <v>69</v>
      </c>
      <c r="G1" s="9" t="s">
        <v>5</v>
      </c>
      <c r="H1" s="9" t="s">
        <v>53</v>
      </c>
      <c r="I1" s="9" t="s">
        <v>54</v>
      </c>
      <c r="J1" s="8" t="s">
        <v>21</v>
      </c>
      <c r="K1" s="8" t="s">
        <v>14</v>
      </c>
      <c r="L1" s="8" t="s">
        <v>99</v>
      </c>
      <c r="M1" s="8" t="s">
        <v>20</v>
      </c>
      <c r="N1" s="14" t="s">
        <v>44</v>
      </c>
    </row>
    <row r="2" spans="1:14" ht="28.5">
      <c r="A2" s="11"/>
      <c r="B2" s="11" t="s">
        <v>106</v>
      </c>
      <c r="C2" s="11" t="s">
        <v>105</v>
      </c>
      <c r="D2" s="11" t="s">
        <v>49</v>
      </c>
      <c r="E2" s="11" t="s">
        <v>51</v>
      </c>
      <c r="F2" s="11">
        <v>1</v>
      </c>
      <c r="G2" s="11">
        <v>4</v>
      </c>
      <c r="H2" s="11">
        <v>4</v>
      </c>
      <c r="I2" s="11"/>
      <c r="J2" s="11"/>
      <c r="K2" s="8" t="s">
        <v>15</v>
      </c>
      <c r="M2" s="8" t="s">
        <v>43</v>
      </c>
    </row>
    <row r="3" spans="1:14" ht="28.5">
      <c r="A3" s="11"/>
      <c r="B3" s="11" t="s">
        <v>106</v>
      </c>
      <c r="C3" s="11" t="s">
        <v>105</v>
      </c>
      <c r="D3" s="8" t="s">
        <v>47</v>
      </c>
      <c r="E3" s="8" t="s">
        <v>46</v>
      </c>
      <c r="F3" s="8">
        <v>1</v>
      </c>
      <c r="G3" s="8">
        <v>4</v>
      </c>
      <c r="H3" s="8">
        <v>4</v>
      </c>
      <c r="I3" s="8"/>
      <c r="J3" s="8"/>
      <c r="K3" s="8" t="s">
        <v>55</v>
      </c>
    </row>
    <row r="4" spans="1:14" ht="14.25">
      <c r="B4" s="8" t="s">
        <v>106</v>
      </c>
      <c r="C4" s="8" t="s">
        <v>107</v>
      </c>
      <c r="D4" s="8" t="s">
        <v>56</v>
      </c>
      <c r="E4" s="8" t="s">
        <v>56</v>
      </c>
      <c r="F4" s="8">
        <v>1</v>
      </c>
      <c r="G4" s="8">
        <v>32</v>
      </c>
      <c r="H4" s="8"/>
      <c r="I4" s="8"/>
      <c r="J4" s="13" t="s">
        <v>28</v>
      </c>
      <c r="K4" s="8" t="s">
        <v>15</v>
      </c>
      <c r="N4" s="8" t="s">
        <v>60</v>
      </c>
    </row>
    <row r="5" spans="1:14" ht="14.25">
      <c r="B5" s="8" t="s">
        <v>106</v>
      </c>
      <c r="C5" s="8" t="s">
        <v>108</v>
      </c>
      <c r="D5" s="8" t="s">
        <v>57</v>
      </c>
      <c r="E5" s="8" t="s">
        <v>58</v>
      </c>
      <c r="F5" s="8">
        <v>1</v>
      </c>
      <c r="G5" s="8">
        <v>8</v>
      </c>
      <c r="H5" s="8"/>
      <c r="I5" s="8"/>
      <c r="J5" s="13" t="s">
        <v>28</v>
      </c>
      <c r="K5" s="8" t="s">
        <v>15</v>
      </c>
      <c r="N5" s="8" t="s">
        <v>62</v>
      </c>
    </row>
    <row r="6" spans="1:14" ht="14.25">
      <c r="B6" s="8" t="s">
        <v>106</v>
      </c>
      <c r="C6" s="8" t="s">
        <v>108</v>
      </c>
      <c r="D6" s="8" t="s">
        <v>57</v>
      </c>
      <c r="E6" s="8" t="s">
        <v>59</v>
      </c>
      <c r="F6" s="8">
        <v>1</v>
      </c>
      <c r="G6" s="8">
        <v>6</v>
      </c>
      <c r="H6" s="8"/>
      <c r="I6" s="8">
        <v>8</v>
      </c>
      <c r="J6" s="13" t="s">
        <v>28</v>
      </c>
      <c r="K6" s="8" t="s">
        <v>15</v>
      </c>
    </row>
    <row r="7" spans="1:14" ht="28.5">
      <c r="B7" s="8" t="s">
        <v>0</v>
      </c>
      <c r="C7" s="8"/>
      <c r="D7" s="8" t="s">
        <v>61</v>
      </c>
      <c r="E7" s="8" t="s">
        <v>102</v>
      </c>
      <c r="F7" s="8">
        <v>1</v>
      </c>
      <c r="G7" s="9">
        <v>12</v>
      </c>
      <c r="H7" s="8">
        <v>8</v>
      </c>
      <c r="I7" s="8"/>
      <c r="J7" s="8" t="s">
        <v>45</v>
      </c>
      <c r="K7" s="8" t="s">
        <v>68</v>
      </c>
      <c r="N7" s="8" t="s">
        <v>76</v>
      </c>
    </row>
    <row r="8" spans="1:14" ht="28.5">
      <c r="A8" s="11"/>
      <c r="B8" s="11" t="s">
        <v>106</v>
      </c>
      <c r="C8" s="11" t="s">
        <v>105</v>
      </c>
      <c r="D8" s="8" t="s">
        <v>70</v>
      </c>
      <c r="E8" s="8" t="s">
        <v>71</v>
      </c>
      <c r="F8" s="8">
        <v>1</v>
      </c>
      <c r="G8" s="8">
        <v>20</v>
      </c>
      <c r="H8" s="8"/>
      <c r="I8" s="8"/>
      <c r="J8" s="8"/>
      <c r="K8" s="8" t="s">
        <v>15</v>
      </c>
      <c r="N8" s="8" t="s">
        <v>15</v>
      </c>
    </row>
    <row r="9" spans="1:14" ht="14.25">
      <c r="A9" s="11"/>
      <c r="B9" s="11" t="s">
        <v>106</v>
      </c>
      <c r="C9" s="11" t="s">
        <v>105</v>
      </c>
      <c r="D9" s="8" t="s">
        <v>73</v>
      </c>
      <c r="E9" s="8" t="s">
        <v>72</v>
      </c>
      <c r="F9" s="8">
        <v>1</v>
      </c>
      <c r="H9" s="8"/>
      <c r="I9" s="8"/>
      <c r="J9" s="8"/>
      <c r="K9" s="8" t="s">
        <v>68</v>
      </c>
      <c r="N9" s="8" t="s">
        <v>75</v>
      </c>
    </row>
    <row r="10" spans="1:14" ht="28.5">
      <c r="A10" s="11"/>
      <c r="B10" s="11" t="s">
        <v>0</v>
      </c>
      <c r="C10" s="11"/>
      <c r="D10" s="11" t="s">
        <v>103</v>
      </c>
      <c r="E10" s="11" t="s">
        <v>104</v>
      </c>
      <c r="F10" s="11">
        <v>1</v>
      </c>
      <c r="G10" s="11">
        <v>6</v>
      </c>
      <c r="H10" s="11"/>
      <c r="I10" s="11"/>
      <c r="J10" s="8" t="s">
        <v>45</v>
      </c>
      <c r="K10" s="8" t="s">
        <v>68</v>
      </c>
      <c r="M10" s="11" t="s">
        <v>52</v>
      </c>
      <c r="N10" s="11" t="s">
        <v>74</v>
      </c>
    </row>
    <row r="11" spans="1:14" ht="14.25">
      <c r="A11" s="8" t="s">
        <v>26</v>
      </c>
      <c r="F11" s="8"/>
      <c r="G11" s="8">
        <f>SUBTOTAL(109,[Estimated Time])</f>
        <v>92</v>
      </c>
      <c r="H11" s="9"/>
      <c r="J11" s="8"/>
    </row>
  </sheetData>
  <phoneticPr fontId="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zoomScale="80" zoomScaleNormal="80" workbookViewId="0">
      <pane xSplit="3" ySplit="1" topLeftCell="D2" activePane="bottomRight" state="frozen"/>
      <selection activeCell="B1" sqref="B1"/>
      <selection pane="topRight" activeCell="E1" sqref="E1"/>
      <selection pane="bottomLeft" activeCell="B2" sqref="B2"/>
      <selection pane="bottomRight" activeCell="A11" sqref="A11:XFD56"/>
    </sheetView>
  </sheetViews>
  <sheetFormatPr defaultColWidth="9.140625" defaultRowHeight="14.25"/>
  <cols>
    <col min="1" max="1" width="19.42578125" style="8" customWidth="1"/>
    <col min="2" max="2" width="29.42578125" style="8" customWidth="1"/>
    <col min="3" max="3" width="50" style="8" customWidth="1"/>
    <col min="4" max="4" width="15.85546875" style="8" customWidth="1"/>
    <col min="5" max="5" width="10.42578125" style="8" customWidth="1"/>
    <col min="6" max="6" width="12.42578125" style="10" customWidth="1"/>
    <col min="7" max="8" width="14.85546875" style="9" customWidth="1"/>
    <col min="9" max="9" width="21.42578125" style="8" customWidth="1"/>
    <col min="10" max="10" width="17" style="8" customWidth="1"/>
    <col min="11" max="11" width="24" style="8" customWidth="1"/>
    <col min="12" max="12" width="11.140625" style="8" customWidth="1"/>
    <col min="13" max="16384" width="9.140625" style="8"/>
  </cols>
  <sheetData>
    <row r="1" spans="1:11" ht="52.5" customHeight="1">
      <c r="A1" s="8" t="s">
        <v>1</v>
      </c>
      <c r="B1" s="8" t="s">
        <v>6</v>
      </c>
      <c r="C1" s="8" t="s">
        <v>7</v>
      </c>
      <c r="D1" s="8" t="s">
        <v>20</v>
      </c>
      <c r="E1" s="8" t="s">
        <v>25</v>
      </c>
      <c r="F1" s="9" t="s">
        <v>5</v>
      </c>
      <c r="G1" s="8" t="s">
        <v>53</v>
      </c>
      <c r="H1" s="8" t="s">
        <v>54</v>
      </c>
      <c r="I1" s="8" t="s">
        <v>21</v>
      </c>
      <c r="J1" s="8" t="s">
        <v>14</v>
      </c>
      <c r="K1" s="14" t="s">
        <v>44</v>
      </c>
    </row>
    <row r="2" spans="1:11">
      <c r="A2" s="8" t="s">
        <v>41</v>
      </c>
      <c r="B2" s="8" t="s">
        <v>42</v>
      </c>
      <c r="C2" s="8" t="s">
        <v>19</v>
      </c>
      <c r="E2" s="8">
        <v>4</v>
      </c>
      <c r="F2" s="6">
        <v>6</v>
      </c>
      <c r="G2" s="8"/>
      <c r="H2" s="8"/>
      <c r="I2" s="3" t="s">
        <v>27</v>
      </c>
      <c r="J2" s="8" t="s">
        <v>15</v>
      </c>
      <c r="K2" s="14"/>
    </row>
    <row r="3" spans="1:11" ht="28.5">
      <c r="A3" s="8" t="s">
        <v>41</v>
      </c>
      <c r="B3" s="8" t="s">
        <v>40</v>
      </c>
      <c r="C3" s="8" t="s">
        <v>39</v>
      </c>
      <c r="F3" s="3">
        <v>4</v>
      </c>
      <c r="G3" s="13"/>
      <c r="H3" s="13"/>
      <c r="I3" s="3" t="s">
        <v>27</v>
      </c>
      <c r="J3" s="13" t="s">
        <v>15</v>
      </c>
      <c r="K3" s="14"/>
    </row>
    <row r="4" spans="1:11">
      <c r="A4" s="8" t="s">
        <v>34</v>
      </c>
      <c r="B4" s="8" t="s">
        <v>3</v>
      </c>
      <c r="C4" s="8" t="s">
        <v>33</v>
      </c>
      <c r="E4" s="8">
        <v>1</v>
      </c>
      <c r="F4" s="12">
        <v>8</v>
      </c>
      <c r="G4" s="8"/>
      <c r="H4" s="8"/>
      <c r="I4" s="12"/>
      <c r="J4" s="8" t="s">
        <v>15</v>
      </c>
      <c r="K4" s="14"/>
    </row>
    <row r="5" spans="1:11">
      <c r="A5" s="8" t="s">
        <v>2</v>
      </c>
      <c r="B5" s="8" t="s">
        <v>32</v>
      </c>
      <c r="C5" s="8" t="s">
        <v>31</v>
      </c>
      <c r="E5" s="8">
        <v>1</v>
      </c>
      <c r="F5" s="8">
        <v>12</v>
      </c>
      <c r="G5" s="8"/>
      <c r="H5" s="8"/>
      <c r="J5" s="8" t="s">
        <v>15</v>
      </c>
      <c r="K5" s="14" t="s">
        <v>50</v>
      </c>
    </row>
    <row r="6" spans="1:11" ht="28.5">
      <c r="A6" s="8" t="s">
        <v>0</v>
      </c>
      <c r="B6" s="8" t="s">
        <v>10</v>
      </c>
      <c r="C6" s="8" t="s">
        <v>11</v>
      </c>
      <c r="E6" s="8">
        <v>2</v>
      </c>
      <c r="F6" s="3">
        <v>8</v>
      </c>
      <c r="G6" s="13"/>
      <c r="H6" s="13"/>
      <c r="I6" s="3" t="s">
        <v>28</v>
      </c>
      <c r="J6" s="8" t="s">
        <v>15</v>
      </c>
      <c r="K6" s="14"/>
    </row>
    <row r="7" spans="1:11" ht="28.5">
      <c r="A7" s="8" t="s">
        <v>38</v>
      </c>
      <c r="B7" s="8" t="s">
        <v>37</v>
      </c>
      <c r="C7" s="8" t="s">
        <v>36</v>
      </c>
      <c r="D7" s="8" t="s">
        <v>17</v>
      </c>
      <c r="F7" s="6">
        <v>4</v>
      </c>
      <c r="G7" s="8"/>
      <c r="H7" s="8"/>
      <c r="I7" s="4" t="s">
        <v>29</v>
      </c>
      <c r="J7" s="8" t="s">
        <v>30</v>
      </c>
      <c r="K7" s="14"/>
    </row>
    <row r="8" spans="1:11" ht="28.5">
      <c r="A8" s="8" t="s">
        <v>2</v>
      </c>
      <c r="B8" s="8" t="s">
        <v>9</v>
      </c>
      <c r="C8" s="8" t="s">
        <v>8</v>
      </c>
      <c r="F8" s="9">
        <v>10</v>
      </c>
      <c r="G8" s="8"/>
      <c r="H8" s="8"/>
      <c r="J8" s="8" t="s">
        <v>15</v>
      </c>
      <c r="K8" s="14"/>
    </row>
    <row r="9" spans="1:11">
      <c r="A9" s="8" t="s">
        <v>2</v>
      </c>
      <c r="B9" s="8" t="s">
        <v>9</v>
      </c>
      <c r="C9" s="8" t="s">
        <v>16</v>
      </c>
      <c r="F9" s="9">
        <v>16</v>
      </c>
      <c r="G9" s="8"/>
      <c r="H9" s="8"/>
      <c r="J9" s="8" t="s">
        <v>15</v>
      </c>
      <c r="K9" s="14"/>
    </row>
    <row r="10" spans="1:11">
      <c r="A10" s="8" t="s">
        <v>2</v>
      </c>
      <c r="B10" s="8" t="s">
        <v>12</v>
      </c>
      <c r="C10" s="8" t="s">
        <v>13</v>
      </c>
      <c r="F10" s="8">
        <v>5</v>
      </c>
      <c r="G10" s="8"/>
      <c r="H10" s="8"/>
      <c r="J10" s="8" t="s">
        <v>15</v>
      </c>
      <c r="K10" s="14"/>
    </row>
    <row r="11" spans="1:11">
      <c r="A11" s="8" t="s">
        <v>26</v>
      </c>
      <c r="F11" s="8">
        <f>SUBTOTAL(109,[Estimated Time])</f>
        <v>73</v>
      </c>
      <c r="G11" s="8"/>
      <c r="H11" s="8"/>
    </row>
  </sheetData>
  <phoneticPr fontId="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C19" sqref="C19"/>
    </sheetView>
  </sheetViews>
  <sheetFormatPr defaultRowHeight="15"/>
  <cols>
    <col min="2" max="2" width="16.85546875" customWidth="1"/>
    <col min="3" max="3" width="51.140625" customWidth="1"/>
    <col min="4" max="4" width="22.5703125" customWidth="1"/>
    <col min="6" max="6" width="11.85546875" customWidth="1"/>
  </cols>
  <sheetData>
    <row r="1" spans="1:6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44</v>
      </c>
    </row>
    <row r="2" spans="1:6" ht="30">
      <c r="A2" t="s">
        <v>84</v>
      </c>
      <c r="B2" t="s">
        <v>90</v>
      </c>
      <c r="C2" s="17" t="s">
        <v>80</v>
      </c>
    </row>
    <row r="3" spans="1:6" ht="30">
      <c r="A3" t="s">
        <v>84</v>
      </c>
      <c r="B3" t="s">
        <v>90</v>
      </c>
      <c r="C3" s="17" t="s">
        <v>81</v>
      </c>
    </row>
    <row r="4" spans="1:6" ht="30">
      <c r="A4" t="s">
        <v>84</v>
      </c>
      <c r="B4" t="s">
        <v>90</v>
      </c>
      <c r="C4" s="17" t="s">
        <v>82</v>
      </c>
    </row>
    <row r="5" spans="1:6" ht="30">
      <c r="A5" t="s">
        <v>84</v>
      </c>
      <c r="B5" t="s">
        <v>90</v>
      </c>
      <c r="C5" s="17" t="s">
        <v>83</v>
      </c>
    </row>
    <row r="6" spans="1:6">
      <c r="A6" s="18" t="s">
        <v>91</v>
      </c>
      <c r="B6" s="18" t="s">
        <v>92</v>
      </c>
      <c r="C6" s="19" t="s">
        <v>93</v>
      </c>
      <c r="D6" s="18" t="s">
        <v>94</v>
      </c>
      <c r="E6" s="18"/>
      <c r="F6" s="18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Requests</vt:lpstr>
      <vt:lpstr>Product Backlog</vt:lpstr>
      <vt:lpstr>Sprint backlog</vt:lpstr>
      <vt:lpstr>Done</vt:lpstr>
      <vt:lpstr>Action Log</vt:lpstr>
    </vt:vector>
  </TitlesOfParts>
  <Company>Sony Ericsson Mobile Communications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23055307</dc:creator>
  <cp:lastModifiedBy>28848160</cp:lastModifiedBy>
  <dcterms:created xsi:type="dcterms:W3CDTF">2010-03-04T12:11:48Z</dcterms:created>
  <dcterms:modified xsi:type="dcterms:W3CDTF">2012-02-14T14:24:35Z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le">
    <vt:lpwstr>IA Tools Backlog</vt:lpwstr>
  </property>
  <property fmtid="{D5CDD505-2E9C-101B-9397-08002B2CF9AE}" pid="3" name="SecurityClass">
    <vt:lpwstr>Company Internal</vt:lpwstr>
  </property>
  <property fmtid="{D5CDD505-2E9C-101B-9397-08002B2CF9AE}" pid="4" name="Revision">
    <vt:lpwstr>PA160</vt:lpwstr>
  </property>
  <property fmtid="{D5CDD505-2E9C-101B-9397-08002B2CF9AE}" pid="5" name="Prepared">
    <vt:lpwstr>SEM/CVVBD ZILONG XU</vt:lpwstr>
  </property>
  <property fmtid="{D5CDD505-2E9C-101B-9397-08002B2CF9AE}" pid="6" name="Keyword">
    <vt:lpwstr>IA TOOLS BACKLOG_x000d_
TEAM</vt:lpwstr>
  </property>
  <property fmtid="{D5CDD505-2E9C-101B-9397-08002B2CF9AE}" pid="7" name="DocumentSource">
    <vt:lpwstr>This document is managed in metaDoc.</vt:lpwstr>
  </property>
  <property fmtid="{D5CDD505-2E9C-101B-9397-08002B2CF9AE}" pid="8" name="DocNo">
    <vt:lpwstr>1/1220-1/FCP 119 0885 Uen</vt:lpwstr>
  </property>
  <property fmtid="{D5CDD505-2E9C-101B-9397-08002B2CF9AE}" pid="9" name="DocName">
    <vt:lpwstr>GENERAL</vt:lpwstr>
  </property>
  <property fmtid="{D5CDD505-2E9C-101B-9397-08002B2CF9AE}" pid="10" name="Date">
    <vt:lpwstr>2011-06-14</vt:lpwstr>
  </property>
  <property fmtid="{D5CDD505-2E9C-101B-9397-08002B2CF9AE}" pid="11" name="ApprovedBy">
    <vt:lpwstr>	</vt:lpwstr>
  </property>
</Properties>
</file>