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asai\Desktop\Assignment\"/>
    </mc:Choice>
  </mc:AlternateContent>
  <xr:revisionPtr revIDLastSave="0" documentId="13_ncr:1_{7161AE19-3079-4484-99DD-45C4273F1357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Instructions" sheetId="1" r:id="rId1"/>
    <sheet name="Exercise_1" sheetId="2" r:id="rId2"/>
    <sheet name="Exercise_2" sheetId="3" r:id="rId3"/>
    <sheet name="Exercise_3" sheetId="4" r:id="rId4"/>
  </sheets>
  <calcPr calcId="191029"/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F13" i="2"/>
  <c r="N7" i="2"/>
  <c r="G3" i="4"/>
  <c r="G4" i="4"/>
  <c r="G5" i="4"/>
  <c r="E3" i="4"/>
  <c r="F3" i="4" s="1"/>
  <c r="E4" i="4"/>
  <c r="F4" i="4" s="1"/>
  <c r="E5" i="4"/>
  <c r="F5" i="4" s="1"/>
  <c r="E2" i="4"/>
  <c r="F2" i="4" s="1"/>
  <c r="G2" i="4" s="1"/>
  <c r="D3" i="4"/>
  <c r="D4" i="4"/>
  <c r="D5" i="4"/>
  <c r="D2" i="4"/>
  <c r="Q23" i="3"/>
  <c r="R23" i="3"/>
  <c r="S23" i="3"/>
  <c r="Q24" i="3"/>
  <c r="R24" i="3"/>
  <c r="S24" i="3"/>
  <c r="Q25" i="3"/>
  <c r="R25" i="3"/>
  <c r="S25" i="3"/>
  <c r="R22" i="3"/>
  <c r="S22" i="3"/>
  <c r="Q2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F6" i="2"/>
  <c r="F7" i="2"/>
  <c r="F8" i="2"/>
  <c r="F9" i="2"/>
  <c r="F10" i="2"/>
  <c r="F11" i="2"/>
  <c r="F12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" i="2"/>
  <c r="K22" i="2"/>
  <c r="L22" i="2"/>
  <c r="J22" i="2"/>
  <c r="K21" i="2"/>
  <c r="L21" i="2"/>
  <c r="J21" i="2"/>
  <c r="K16" i="2"/>
  <c r="L16" i="2"/>
  <c r="J16" i="2"/>
  <c r="K15" i="2"/>
  <c r="L15" i="2"/>
  <c r="J15" i="2"/>
  <c r="N9" i="2"/>
  <c r="N5" i="2"/>
</calcChain>
</file>

<file path=xl/sharedStrings.xml><?xml version="1.0" encoding="utf-8"?>
<sst xmlns="http://schemas.openxmlformats.org/spreadsheetml/2006/main" count="659" uniqueCount="431">
  <si>
    <t>Instructions:</t>
  </si>
  <si>
    <t>Download the Excel File from the google sheet link given.</t>
  </si>
  <si>
    <t>To download the file, Click on File → Download → Microsoft Excel File</t>
  </si>
  <si>
    <t>No questions will be entertained during the evaluation.</t>
  </si>
  <si>
    <t>Do not add any new sheet in start or between the already made sheets, always place any new sheet in the last position.</t>
  </si>
  <si>
    <t>Write all your formulas &amp; answers in the already assigned cell, do not write at any random place.</t>
  </si>
  <si>
    <t>Do not change the names and positions of given sheets.</t>
  </si>
  <si>
    <t>Please make sure Formulas are also included wherever required</t>
  </si>
  <si>
    <r>
      <rPr>
        <b/>
        <sz val="11"/>
        <color theme="1"/>
        <rFont val="Calibri"/>
      </rPr>
      <t xml:space="preserve">Instructions   for each question  is written and do write the values in </t>
    </r>
    <r>
      <rPr>
        <b/>
        <sz val="11"/>
        <color rgb="FFBF9000"/>
        <rFont val="Calibri"/>
      </rPr>
      <t>YELLOW</t>
    </r>
    <r>
      <rPr>
        <b/>
        <sz val="11"/>
        <color theme="1"/>
        <rFont val="Calibri"/>
      </rPr>
      <t xml:space="preserve"> cells wherever highligted in sheets.</t>
    </r>
  </si>
  <si>
    <t>Tasks to be performed are given towards the right side in sheets (exercise_1, exercise_2,…..)</t>
  </si>
  <si>
    <t>If you fail to follow any of the above instructions, marks will be deducted.</t>
  </si>
  <si>
    <t>TASKS</t>
  </si>
  <si>
    <t>Employee id</t>
  </si>
  <si>
    <t>Gender</t>
  </si>
  <si>
    <t>job_category</t>
  </si>
  <si>
    <t>Salary</t>
  </si>
  <si>
    <t>Salary_level</t>
  </si>
  <si>
    <t>m</t>
  </si>
  <si>
    <t>Q1</t>
  </si>
  <si>
    <t>Calculate average salary that company gives to their employee</t>
  </si>
  <si>
    <t>f</t>
  </si>
  <si>
    <t>Q2</t>
  </si>
  <si>
    <t>Count number of female employee in company</t>
  </si>
  <si>
    <t>Q3</t>
  </si>
  <si>
    <t>Count number of employee who are in job_category - {3}</t>
  </si>
  <si>
    <t>Q4</t>
  </si>
  <si>
    <t>Populate the table below</t>
  </si>
  <si>
    <t>fill with average salary (Use AverageIfs)</t>
  </si>
  <si>
    <t>Q5</t>
  </si>
  <si>
    <t>fill the column with count of members (Use countifs)</t>
  </si>
  <si>
    <t>Q6</t>
  </si>
  <si>
    <t xml:space="preserve"> Use Ifs function to populate salary level F column</t>
  </si>
  <si>
    <t>Salary   &lt;=   25,000</t>
  </si>
  <si>
    <t>Low</t>
  </si>
  <si>
    <t>25,000&lt;Salary&lt;=50,000</t>
  </si>
  <si>
    <t>Moderate</t>
  </si>
  <si>
    <t>50,000&lt;Salary&lt;=1,00,000</t>
  </si>
  <si>
    <t>High</t>
  </si>
  <si>
    <t>Salary &gt; 1,00,000</t>
  </si>
  <si>
    <t>Very High</t>
  </si>
  <si>
    <t>Emp ID</t>
  </si>
  <si>
    <t>Emp Name</t>
  </si>
  <si>
    <t>First Name</t>
  </si>
  <si>
    <t>Last Name</t>
  </si>
  <si>
    <t>E Mail</t>
  </si>
  <si>
    <t>Country</t>
  </si>
  <si>
    <t>Joining date</t>
  </si>
  <si>
    <t>Month</t>
  </si>
  <si>
    <t>Cleaned_Salary</t>
  </si>
  <si>
    <t>Lois Walker</t>
  </si>
  <si>
    <t>Female</t>
  </si>
  <si>
    <t>lois.walker@hotmail.com</t>
  </si>
  <si>
    <t>Sweden</t>
  </si>
  <si>
    <t>$168251</t>
  </si>
  <si>
    <t>Brenda Robinson</t>
  </si>
  <si>
    <t>brenda.robinson@gmail.com</t>
  </si>
  <si>
    <t>Russia</t>
  </si>
  <si>
    <t>$51063</t>
  </si>
  <si>
    <t>Joe Robinson</t>
  </si>
  <si>
    <t>Male</t>
  </si>
  <si>
    <t>joe.robinson@gmail.com</t>
  </si>
  <si>
    <t>Philippines</t>
  </si>
  <si>
    <t>$50155</t>
  </si>
  <si>
    <t>Diane Evans</t>
  </si>
  <si>
    <t>diane.evans@yahoo.com</t>
  </si>
  <si>
    <t>$180294</t>
  </si>
  <si>
    <t>Extract First Name and Last name (Using left and right Functions only) and populate the columns C and D</t>
  </si>
  <si>
    <t>Benjamin Russell</t>
  </si>
  <si>
    <t>benjamin.russell@charter.net</t>
  </si>
  <si>
    <t>United States</t>
  </si>
  <si>
    <t>$117642</t>
  </si>
  <si>
    <t>Patrick Bailey</t>
  </si>
  <si>
    <t>patrick.bailey@aol.com</t>
  </si>
  <si>
    <t>Saudi Arabia</t>
  </si>
  <si>
    <t>$72305</t>
  </si>
  <si>
    <t>Fill column I with the month of joining date (give full name of the month, e.g. March)</t>
  </si>
  <si>
    <t>Nancy Baker</t>
  </si>
  <si>
    <t>nancy.baker@bp.com</t>
  </si>
  <si>
    <t>Indonesia</t>
  </si>
  <si>
    <t>$98189</t>
  </si>
  <si>
    <t>Carol Murphy</t>
  </si>
  <si>
    <t>carol.murphy@gmail.com</t>
  </si>
  <si>
    <t>China</t>
  </si>
  <si>
    <t>$60918</t>
  </si>
  <si>
    <t>Populate the Salaries cleaned column(column K) by numeric values extracting from Salaries RIGHT function</t>
  </si>
  <si>
    <t>Frances Young</t>
  </si>
  <si>
    <t>frances.young@gmail.com</t>
  </si>
  <si>
    <t>Finland</t>
  </si>
  <si>
    <t>$121587</t>
  </si>
  <si>
    <t>Diana Peterson</t>
  </si>
  <si>
    <t>diana.peterson@hotmail.co.uk</t>
  </si>
  <si>
    <t>Colombia</t>
  </si>
  <si>
    <t>$43010</t>
  </si>
  <si>
    <t>Find the average salary of Males in China Country</t>
  </si>
  <si>
    <t>Ralph Flores</t>
  </si>
  <si>
    <t>ralph.flores@yahoo.com</t>
  </si>
  <si>
    <t>United Arab Emirates</t>
  </si>
  <si>
    <t>$118457</t>
  </si>
  <si>
    <t>Jack Alexander</t>
  </si>
  <si>
    <t>jack.alexander@gmail.com</t>
  </si>
  <si>
    <t>$82965</t>
  </si>
  <si>
    <t>Melissa King</t>
  </si>
  <si>
    <t>melissa.king@comcast.net</t>
  </si>
  <si>
    <t>Slovenia</t>
  </si>
  <si>
    <t>$166892</t>
  </si>
  <si>
    <t>Wayne Watson</t>
  </si>
  <si>
    <t>wayne.watson@gmail.com</t>
  </si>
  <si>
    <t>Chile</t>
  </si>
  <si>
    <t>$92758</t>
  </si>
  <si>
    <t>Find the total salary of people whose gender is (male or female) and Country is Mexico</t>
  </si>
  <si>
    <t>Cheryl Scott</t>
  </si>
  <si>
    <t>cheryl.scott@gmail.com</t>
  </si>
  <si>
    <t>Mexico</t>
  </si>
  <si>
    <t>$92220</t>
  </si>
  <si>
    <t>Paula Diaz</t>
  </si>
  <si>
    <t>paula.diaz@gmail.com</t>
  </si>
  <si>
    <t>$152654</t>
  </si>
  <si>
    <t>Joshua Stewart</t>
  </si>
  <si>
    <t>joshua.stewart@yahoo.ca</t>
  </si>
  <si>
    <t>$184896</t>
  </si>
  <si>
    <t>Theresa Lee</t>
  </si>
  <si>
    <t>theresa.lee@gmail.com</t>
  </si>
  <si>
    <t>$197537</t>
  </si>
  <si>
    <t>Solve using lookup functions (Index - Match)</t>
  </si>
  <si>
    <t>Julia Scott</t>
  </si>
  <si>
    <t>julia.scott@apple.com</t>
  </si>
  <si>
    <t>Tanzania</t>
  </si>
  <si>
    <t>$141518</t>
  </si>
  <si>
    <t>Thomas Lewis</t>
  </si>
  <si>
    <t>thomas.lewis@gmail.com</t>
  </si>
  <si>
    <t>$73862</t>
  </si>
  <si>
    <t>Name</t>
  </si>
  <si>
    <t>country</t>
  </si>
  <si>
    <t>gender</t>
  </si>
  <si>
    <t>Carol Edwards</t>
  </si>
  <si>
    <t>carol.edwards@msn.com</t>
  </si>
  <si>
    <t>Poland</t>
  </si>
  <si>
    <t>$93967</t>
  </si>
  <si>
    <t>Carl Collins</t>
  </si>
  <si>
    <t>Matthew Turner</t>
  </si>
  <si>
    <t>matthew.turner@gmail.com</t>
  </si>
  <si>
    <t>Portugal</t>
  </si>
  <si>
    <t>$52237</t>
  </si>
  <si>
    <t>Cheryl Miller</t>
  </si>
  <si>
    <t>Joan Stewart</t>
  </si>
  <si>
    <t>joan.stewart@yahoo.com</t>
  </si>
  <si>
    <t>$111673</t>
  </si>
  <si>
    <t>Debra Wood</t>
  </si>
  <si>
    <t>Ruby Rogers</t>
  </si>
  <si>
    <t>ruby.rogers@gmail.com</t>
  </si>
  <si>
    <t>$160623</t>
  </si>
  <si>
    <t>Sharon Lopez</t>
  </si>
  <si>
    <t>Carolyn Hayes</t>
  </si>
  <si>
    <t>carolyn.hayes@hotmail.co.uk</t>
  </si>
  <si>
    <t>Pakistan</t>
  </si>
  <si>
    <t>$42005</t>
  </si>
  <si>
    <t>Anne Russell</t>
  </si>
  <si>
    <t>anne.russell@ibm.com</t>
  </si>
  <si>
    <t>$103160</t>
  </si>
  <si>
    <t>Daniel Cooper</t>
  </si>
  <si>
    <t>daniel.cooper@yahoo.com</t>
  </si>
  <si>
    <t>$153790</t>
  </si>
  <si>
    <t>Roger Roberts</t>
  </si>
  <si>
    <t>roger.roberts@gmail.com</t>
  </si>
  <si>
    <t>$129625</t>
  </si>
  <si>
    <t>Maria Walker</t>
  </si>
  <si>
    <t>maria.walker@microsoft.com</t>
  </si>
  <si>
    <t>Uzbekistan</t>
  </si>
  <si>
    <t>$48944</t>
  </si>
  <si>
    <t>Brenda Butler</t>
  </si>
  <si>
    <t>brenda.butler@gmail.com</t>
  </si>
  <si>
    <t>$60508</t>
  </si>
  <si>
    <t>Lillian Brown</t>
  </si>
  <si>
    <t>lillian.brown@aol.com</t>
  </si>
  <si>
    <t>$67251</t>
  </si>
  <si>
    <t>Amy Howard</t>
  </si>
  <si>
    <t>amy.howard@aol.com</t>
  </si>
  <si>
    <t>Moldova</t>
  </si>
  <si>
    <t>$112715</t>
  </si>
  <si>
    <t>Gregory Edwards</t>
  </si>
  <si>
    <t>gregory.edwards@outlook.com</t>
  </si>
  <si>
    <t>$169245</t>
  </si>
  <si>
    <t>Roy Griffin</t>
  </si>
  <si>
    <t>roy.griffin@yahoo.com</t>
  </si>
  <si>
    <t>$170895</t>
  </si>
  <si>
    <t>Richard Mitchell</t>
  </si>
  <si>
    <t>richard.mitchell@verizon.net</t>
  </si>
  <si>
    <t>$122226</t>
  </si>
  <si>
    <t>Mary Wilson</t>
  </si>
  <si>
    <t>mary.wilson@sbcglobal.net</t>
  </si>
  <si>
    <t>Spain</t>
  </si>
  <si>
    <t>$109394</t>
  </si>
  <si>
    <t>Aaron Price</t>
  </si>
  <si>
    <t>aaron.price@bp.com</t>
  </si>
  <si>
    <t>$54402</t>
  </si>
  <si>
    <t>Donna Brown</t>
  </si>
  <si>
    <t>donna.brown@aol.com</t>
  </si>
  <si>
    <t>Peru</t>
  </si>
  <si>
    <t>$129836</t>
  </si>
  <si>
    <t>carl.collins@yahoo.com</t>
  </si>
  <si>
    <t>Tajikistan</t>
  </si>
  <si>
    <t>$162159</t>
  </si>
  <si>
    <t>Joyce Jenkins</t>
  </si>
  <si>
    <t>joyce.jenkins@aol.com</t>
  </si>
  <si>
    <t>$119321</t>
  </si>
  <si>
    <t>Mary Bryant</t>
  </si>
  <si>
    <t>mary.bryant@verizon.net</t>
  </si>
  <si>
    <t>$155442</t>
  </si>
  <si>
    <t>Amanda Hughes</t>
  </si>
  <si>
    <t>amanda.hughes@rediffmail.com</t>
  </si>
  <si>
    <t>Brazil</t>
  </si>
  <si>
    <t>$114257</t>
  </si>
  <si>
    <t>Jack Campbell</t>
  </si>
  <si>
    <t>jack.campbell@gmail.com</t>
  </si>
  <si>
    <t>$186280</t>
  </si>
  <si>
    <t>Alan Rivera</t>
  </si>
  <si>
    <t>alan.rivera@apple.com</t>
  </si>
  <si>
    <t>Macedonia</t>
  </si>
  <si>
    <t>$154810</t>
  </si>
  <si>
    <t>Elizabeth Jackson</t>
  </si>
  <si>
    <t>elizabeth.jackson@aol.com</t>
  </si>
  <si>
    <t>$85420</t>
  </si>
  <si>
    <t>Nancy Davis</t>
  </si>
  <si>
    <t>nancy.davis@ibm.com</t>
  </si>
  <si>
    <t>Kosovo</t>
  </si>
  <si>
    <t>$94986</t>
  </si>
  <si>
    <t>Ernest Martinez</t>
  </si>
  <si>
    <t>ernest.martinez@gmail.com</t>
  </si>
  <si>
    <t>$172098</t>
  </si>
  <si>
    <t>Judy Hernandez</t>
  </si>
  <si>
    <t>judy.hernandez@gmail.com</t>
  </si>
  <si>
    <t>Greece</t>
  </si>
  <si>
    <t>$133332</t>
  </si>
  <si>
    <t>Nancy Jones</t>
  </si>
  <si>
    <t>nancy.jones@gmail.com</t>
  </si>
  <si>
    <t>Vietnam</t>
  </si>
  <si>
    <t>$61924</t>
  </si>
  <si>
    <t>Pamela Wright</t>
  </si>
  <si>
    <t>Others</t>
  </si>
  <si>
    <t>pamela.wright@aol.com</t>
  </si>
  <si>
    <t>$149262</t>
  </si>
  <si>
    <t>Larry Miller</t>
  </si>
  <si>
    <t>larry.miller@shell.com</t>
  </si>
  <si>
    <t>$97904</t>
  </si>
  <si>
    <t>Ann Coleman</t>
  </si>
  <si>
    <t>ann.coleman@ibm.com</t>
  </si>
  <si>
    <t>Zimbabwe</t>
  </si>
  <si>
    <t>$130014</t>
  </si>
  <si>
    <t>Judy Gonzales</t>
  </si>
  <si>
    <t>judy.gonzales@gmail.com</t>
  </si>
  <si>
    <t>Egypt</t>
  </si>
  <si>
    <t>$149575</t>
  </si>
  <si>
    <t>Peter Washington</t>
  </si>
  <si>
    <t>peter.washington@bp.com</t>
  </si>
  <si>
    <t>Switzerland</t>
  </si>
  <si>
    <t>$173226</t>
  </si>
  <si>
    <t>Clarence Ross</t>
  </si>
  <si>
    <t>clarence.ross@apple.com</t>
  </si>
  <si>
    <t>$165272</t>
  </si>
  <si>
    <t>sharon.lopez@gmail.com</t>
  </si>
  <si>
    <t>Argentina</t>
  </si>
  <si>
    <t>$190139</t>
  </si>
  <si>
    <t>Ann Cooper</t>
  </si>
  <si>
    <t>ann.cooper@exxonmobil.com</t>
  </si>
  <si>
    <t>$182521</t>
  </si>
  <si>
    <t>Anne Perez</t>
  </si>
  <si>
    <t>anne.perez@sbcglobal.net</t>
  </si>
  <si>
    <t>Paraguay</t>
  </si>
  <si>
    <t>$114426</t>
  </si>
  <si>
    <t>Nancy Howard</t>
  </si>
  <si>
    <t>nancy.howard@gmail.com</t>
  </si>
  <si>
    <t>Thailand</t>
  </si>
  <si>
    <t>$101553</t>
  </si>
  <si>
    <t>Antonio Roberts</t>
  </si>
  <si>
    <t>antonio.roberts@hotmail.com</t>
  </si>
  <si>
    <t>$181646</t>
  </si>
  <si>
    <t>Frances Watson</t>
  </si>
  <si>
    <t>frances.watson@outlook.com</t>
  </si>
  <si>
    <t>$46945</t>
  </si>
  <si>
    <t>debra.wood@hotmail.com</t>
  </si>
  <si>
    <t>$84318</t>
  </si>
  <si>
    <t>Henry Jenkins</t>
  </si>
  <si>
    <t>henry.jenkins@hotmail.com</t>
  </si>
  <si>
    <t>$102384</t>
  </si>
  <si>
    <t>Melissa Butler</t>
  </si>
  <si>
    <t>melissa.butler@hotmail.com</t>
  </si>
  <si>
    <t>$167631</t>
  </si>
  <si>
    <t>Todd Hall</t>
  </si>
  <si>
    <t>todd.hall@yahoo.com</t>
  </si>
  <si>
    <t>Afghanistan</t>
  </si>
  <si>
    <t>$163560</t>
  </si>
  <si>
    <t>Christopher Nelson</t>
  </si>
  <si>
    <t>christopher.nelson@aol.com</t>
  </si>
  <si>
    <t>$190765</t>
  </si>
  <si>
    <t>Andrea Garcia</t>
  </si>
  <si>
    <t>andrea.garcia@aol.com</t>
  </si>
  <si>
    <t>$54179</t>
  </si>
  <si>
    <t>Jeremy Sanchez</t>
  </si>
  <si>
    <t>jeremy.sanchez@hotmail.com</t>
  </si>
  <si>
    <t>$178847</t>
  </si>
  <si>
    <t>Steven Phillips</t>
  </si>
  <si>
    <t>steven.phillips@hotmail.com</t>
  </si>
  <si>
    <t>$90108</t>
  </si>
  <si>
    <t>Cynthia Ramirez</t>
  </si>
  <si>
    <t>cynthia.ramirez@btinternet.com</t>
  </si>
  <si>
    <t>Libya</t>
  </si>
  <si>
    <t>$90531</t>
  </si>
  <si>
    <t>Jason Anderson</t>
  </si>
  <si>
    <t>jason.anderson@gmail.com</t>
  </si>
  <si>
    <t>$76636</t>
  </si>
  <si>
    <t>Cynthia White</t>
  </si>
  <si>
    <t>cynthia.white@gmail.com</t>
  </si>
  <si>
    <t>France</t>
  </si>
  <si>
    <t>$186200</t>
  </si>
  <si>
    <t>Margaret Brooks</t>
  </si>
  <si>
    <t>margaret.brooks@gmail.com</t>
  </si>
  <si>
    <t>$43867</t>
  </si>
  <si>
    <t>Douglas Flores</t>
  </si>
  <si>
    <t>douglas.flores@gmail.com</t>
  </si>
  <si>
    <t>$181793</t>
  </si>
  <si>
    <t>Paul Watson</t>
  </si>
  <si>
    <t>paul.watson@hotmail.com</t>
  </si>
  <si>
    <t>$145235</t>
  </si>
  <si>
    <t>Linda Moore</t>
  </si>
  <si>
    <t>linda.moore@gmail.com</t>
  </si>
  <si>
    <t>$113256</t>
  </si>
  <si>
    <t>cheryl.miller@ntlworld.com</t>
  </si>
  <si>
    <t>$64143</t>
  </si>
  <si>
    <t>Martha Washington</t>
  </si>
  <si>
    <t>martha.washington@aol.com</t>
  </si>
  <si>
    <t>Micronesia</t>
  </si>
  <si>
    <t>$116629</t>
  </si>
  <si>
    <t>William Hernandez</t>
  </si>
  <si>
    <t>william.hernandez@rediffmail.com</t>
  </si>
  <si>
    <t>$73734</t>
  </si>
  <si>
    <t>Carolyn Price</t>
  </si>
  <si>
    <t>carolyn.price@yahoo.com</t>
  </si>
  <si>
    <t>$48736</t>
  </si>
  <si>
    <t>Ruby Stewart</t>
  </si>
  <si>
    <t>ruby.stewart@gmail.com</t>
  </si>
  <si>
    <t>Uganda</t>
  </si>
  <si>
    <t>$174774</t>
  </si>
  <si>
    <t>Paul Cooper</t>
  </si>
  <si>
    <t>paul.cooper@gmail.com</t>
  </si>
  <si>
    <t>$73526</t>
  </si>
  <si>
    <t>Ernest Washington</t>
  </si>
  <si>
    <t>ernest.washington@msn.com</t>
  </si>
  <si>
    <t>$176675</t>
  </si>
  <si>
    <t>Dorothy Edwards</t>
  </si>
  <si>
    <t>dorothy.edwards@hotmail.co.uk</t>
  </si>
  <si>
    <t>$179017</t>
  </si>
  <si>
    <t>Ryan Alexander</t>
  </si>
  <si>
    <t>ryan.alexander@shell.com</t>
  </si>
  <si>
    <t>$106628</t>
  </si>
  <si>
    <t>Lillian Mitchell</t>
  </si>
  <si>
    <t>lillian.mitchell@shaw.ca</t>
  </si>
  <si>
    <t>$149878</t>
  </si>
  <si>
    <t>Kelly Adams</t>
  </si>
  <si>
    <t>kelly.adams@bp.com</t>
  </si>
  <si>
    <t>$51878</t>
  </si>
  <si>
    <t>Jimmy Howard</t>
  </si>
  <si>
    <t>jimmy.howard@yahoo.com</t>
  </si>
  <si>
    <t>$120631</t>
  </si>
  <si>
    <t>Margaret Allen</t>
  </si>
  <si>
    <t>margaret.allen@gmail.com</t>
  </si>
  <si>
    <t>Ukraine</t>
  </si>
  <si>
    <t>$180107</t>
  </si>
  <si>
    <t>Janet Henderson</t>
  </si>
  <si>
    <t>janet.henderson@ntlworld.com</t>
  </si>
  <si>
    <t>$114481</t>
  </si>
  <si>
    <t>Eugene Perez</t>
  </si>
  <si>
    <t>eugene.perez@exxonmobil.com</t>
  </si>
  <si>
    <t>$122950</t>
  </si>
  <si>
    <t>Deborah Smith</t>
  </si>
  <si>
    <t>deborah.smith@yahoo.com</t>
  </si>
  <si>
    <t>$52767</t>
  </si>
  <si>
    <t>Janice Parker</t>
  </si>
  <si>
    <t>janice.parker@yahoo.com</t>
  </si>
  <si>
    <t>$147641</t>
  </si>
  <si>
    <t>Rebecca Stewart</t>
  </si>
  <si>
    <t>rebecca.stewart@gmail.com</t>
  </si>
  <si>
    <t>$160043</t>
  </si>
  <si>
    <t>Phillip White</t>
  </si>
  <si>
    <t>phillip.white@gmail.com</t>
  </si>
  <si>
    <t>Laos</t>
  </si>
  <si>
    <t>$181774</t>
  </si>
  <si>
    <t>Jose Hill</t>
  </si>
  <si>
    <t>jose.hill@hotmail.com</t>
  </si>
  <si>
    <t>$129774</t>
  </si>
  <si>
    <t>Harold Nelson</t>
  </si>
  <si>
    <t>harold.nelson@gmail.com</t>
  </si>
  <si>
    <t>$156194</t>
  </si>
  <si>
    <t>Nicole Ward</t>
  </si>
  <si>
    <t>nicole.ward@yahoo.com</t>
  </si>
  <si>
    <t>$95673</t>
  </si>
  <si>
    <t>Theresa Murphy</t>
  </si>
  <si>
    <t>theresa.murphy@gmail.com</t>
  </si>
  <si>
    <t>Gambia</t>
  </si>
  <si>
    <t>$51015</t>
  </si>
  <si>
    <t>Tammy Young</t>
  </si>
  <si>
    <t>tammy.young@comcast.net</t>
  </si>
  <si>
    <t>Palestinian Territory</t>
  </si>
  <si>
    <t>$93650</t>
  </si>
  <si>
    <t>Project</t>
  </si>
  <si>
    <t>Start Date</t>
  </si>
  <si>
    <t>Deadlines</t>
  </si>
  <si>
    <t>Days available</t>
  </si>
  <si>
    <t>Estimated time</t>
  </si>
  <si>
    <t>Remarks</t>
  </si>
  <si>
    <t>Proposed Deadline</t>
  </si>
  <si>
    <t>Tasks</t>
  </si>
  <si>
    <t>P1</t>
  </si>
  <si>
    <t>There are 4 projects P1, P2, P3, P4 lined up in an Organization.</t>
  </si>
  <si>
    <t>P2</t>
  </si>
  <si>
    <t>Table1 will give you start date and deadlines for each project</t>
  </si>
  <si>
    <t>P3</t>
  </si>
  <si>
    <t xml:space="preserve">Project Lineup table shows the teams assigned to each project. </t>
  </si>
  <si>
    <t>P4</t>
  </si>
  <si>
    <t>It also shows estimated time required to complete each project</t>
  </si>
  <si>
    <t>Questions</t>
  </si>
  <si>
    <t>1. Find out the days available to complete the task (Consider Saturday and Sunday as holidays)</t>
  </si>
  <si>
    <t>Project Lineup</t>
  </si>
  <si>
    <t>2. Use VLOOKUP function to match the estimated time for each projects  from the below table</t>
  </si>
  <si>
    <t>3. If estimated time &gt; days available, output "Revise the Deadline", else output "All Good"(keep the output in remarks column)</t>
  </si>
  <si>
    <t>Team assigned</t>
  </si>
  <si>
    <t xml:space="preserve">Estimated time </t>
  </si>
  <si>
    <t>4. If remark is to revise the deadline, update a proposed deadline (use WORKDAY function and consider Saturday and Sunday as non-working days) or else print "Nothing".</t>
  </si>
  <si>
    <t>C</t>
  </si>
  <si>
    <t>A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</si>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</sst>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[$-F800]dddd\,\ mmmm\ dd\,\ yyyy"/>
    <numFmt numFmtId="165" formatCode="d/m/yyyy"/>
    <numFmt numFmtId="167" formatCode="&quot;₹&quot;\ #,##0.00"/>
  </numFmts>
  <fonts count="13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i/>
      <sz val="12"/>
      <color theme="1"/>
      <name val="Calibri"/>
    </font>
    <font>
      <b/>
      <i/>
      <sz val="11"/>
      <color theme="1"/>
      <name val="Arial"/>
    </font>
    <font>
      <sz val="10"/>
      <color theme="1"/>
      <name val="Arial"/>
    </font>
    <font>
      <b/>
      <i/>
      <sz val="11"/>
      <color theme="1"/>
      <name val="Calibri"/>
    </font>
    <font>
      <i/>
      <sz val="11"/>
      <color theme="1"/>
      <name val="Calibri"/>
    </font>
    <font>
      <sz val="11"/>
      <color rgb="FF000000"/>
      <name val="Calibri"/>
    </font>
    <font>
      <sz val="11"/>
      <name val="Calibri"/>
    </font>
    <font>
      <b/>
      <i/>
      <sz val="11"/>
      <color rgb="FF000000"/>
      <name val="Calibri"/>
    </font>
    <font>
      <b/>
      <sz val="11"/>
      <color rgb="FFBF9000"/>
      <name val="Calibri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C6D9F0"/>
        <bgColor rgb="FFC6D9F0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2" fillId="0" borderId="0" xfId="0" applyFont="1"/>
    <xf numFmtId="3" fontId="4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" fontId="5" fillId="3" borderId="2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2" borderId="1" xfId="0" applyFont="1" applyFill="1" applyBorder="1"/>
    <xf numFmtId="0" fontId="2" fillId="5" borderId="1" xfId="0" applyFont="1" applyFill="1" applyBorder="1"/>
    <xf numFmtId="0" fontId="7" fillId="0" borderId="0" xfId="0" applyFont="1"/>
    <xf numFmtId="0" fontId="2" fillId="2" borderId="2" xfId="0" applyFont="1" applyFill="1" applyBorder="1"/>
    <xf numFmtId="0" fontId="6" fillId="2" borderId="2" xfId="0" applyFont="1" applyFill="1" applyBorder="1"/>
    <xf numFmtId="0" fontId="6" fillId="6" borderId="2" xfId="0" applyFont="1" applyFill="1" applyBorder="1" applyAlignment="1">
      <alignment horizontal="center"/>
    </xf>
    <xf numFmtId="0" fontId="2" fillId="3" borderId="2" xfId="0" applyFont="1" applyFill="1" applyBorder="1"/>
    <xf numFmtId="0" fontId="1" fillId="6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8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3" fillId="7" borderId="2" xfId="0" applyFont="1" applyFill="1" applyBorder="1"/>
    <xf numFmtId="0" fontId="1" fillId="2" borderId="2" xfId="0" applyFont="1" applyFill="1" applyBorder="1"/>
    <xf numFmtId="0" fontId="6" fillId="8" borderId="2" xfId="0" applyFont="1" applyFill="1" applyBorder="1" applyAlignment="1">
      <alignment vertical="center"/>
    </xf>
    <xf numFmtId="0" fontId="1" fillId="3" borderId="2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165" fontId="2" fillId="0" borderId="2" xfId="0" applyNumberFormat="1" applyFont="1" applyBorder="1"/>
    <xf numFmtId="164" fontId="2" fillId="3" borderId="2" xfId="0" applyNumberFormat="1" applyFont="1" applyFill="1" applyBorder="1" applyAlignment="1">
      <alignment wrapText="1"/>
    </xf>
    <xf numFmtId="0" fontId="10" fillId="2" borderId="1" xfId="0" applyFont="1" applyFill="1" applyBorder="1"/>
    <xf numFmtId="3" fontId="2" fillId="3" borderId="1" xfId="0" applyNumberFormat="1" applyFont="1" applyFill="1" applyBorder="1"/>
    <xf numFmtId="44" fontId="2" fillId="0" borderId="0" xfId="0" applyNumberFormat="1" applyFont="1"/>
    <xf numFmtId="2" fontId="2" fillId="0" borderId="0" xfId="0" applyNumberFormat="1" applyFont="1"/>
    <xf numFmtId="0" fontId="3" fillId="0" borderId="4" xfId="0" applyFont="1" applyBorder="1" applyAlignment="1">
      <alignment horizontal="center"/>
    </xf>
    <xf numFmtId="0" fontId="9" fillId="0" borderId="5" xfId="0" applyFont="1" applyBorder="1"/>
    <xf numFmtId="167" fontId="2" fillId="0" borderId="0" xfId="0" applyNumberFormat="1" applyFont="1"/>
    <xf numFmtId="2" fontId="2" fillId="0" borderId="2" xfId="1" applyNumberFormat="1" applyFont="1" applyBorder="1" applyAlignment="1">
      <alignment vertical="center"/>
    </xf>
    <xf numFmtId="2" fontId="2" fillId="0" borderId="0" xfId="1" applyNumberFormat="1" applyFont="1" applyAlignment="1">
      <alignment vertical="center"/>
    </xf>
    <xf numFmtId="2" fontId="0" fillId="0" borderId="0" xfId="1" applyNumberFormat="1" applyFont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2" fontId="3" fillId="2" borderId="3" xfId="1" applyNumberFormat="1" applyFont="1" applyFill="1" applyBorder="1" applyAlignment="1">
      <alignment horizontal="center" vertical="center"/>
    </xf>
    <xf numFmtId="1" fontId="2" fillId="3" borderId="4" xfId="1" applyNumberFormat="1" applyFont="1" applyFill="1" applyBorder="1" applyAlignment="1">
      <alignment vertical="center"/>
    </xf>
    <xf numFmtId="1" fontId="3" fillId="2" borderId="8" xfId="1" applyNumberFormat="1" applyFont="1" applyFill="1" applyBorder="1" applyAlignment="1">
      <alignment horizontal="center" vertical="center"/>
    </xf>
    <xf numFmtId="1" fontId="2" fillId="0" borderId="0" xfId="1" applyNumberFormat="1" applyFont="1" applyAlignment="1">
      <alignment vertical="center"/>
    </xf>
    <xf numFmtId="1" fontId="0" fillId="0" borderId="0" xfId="1" applyNumberFormat="1" applyFont="1"/>
    <xf numFmtId="1" fontId="2" fillId="0" borderId="0" xfId="0" applyNumberFormat="1" applyFont="1"/>
  </cellXfs>
  <cellStyles count="2">
    <cellStyle name="Currency" xfId="1" builtinId="4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solid">
          <fgColor rgb="FFFFFF00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F800]dddd\,\ mmmm\ dd\,\ yyyy"/>
      <fill>
        <patternFill patternType="solid">
          <fgColor rgb="FFFFFF00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F800]dddd\,\ mmmm\ dd\,\ yyyy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00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00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B4C6E7"/>
          <bgColor rgb="FFB4C6E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210D61-C7F2-4EE2-9DF2-8C98B63EC975}" name="Table2" displayName="Table2" ref="A1:K101" totalsRowShown="0" headerRowDxfId="13" headerRowBorderDxfId="11" tableBorderDxfId="12">
  <autoFilter ref="A1:K101" xr:uid="{40210D61-C7F2-4EE2-9DF2-8C98B63EC975}"/>
  <tableColumns count="11">
    <tableColumn id="1" xr3:uid="{4ED69D63-6279-4271-A634-2888C0643C76}" name="Emp ID" dataDxfId="10"/>
    <tableColumn id="2" xr3:uid="{10A6CE6D-C9C8-41F8-8F6F-2470A0EA652D}" name="Emp Name" dataDxfId="9"/>
    <tableColumn id="3" xr3:uid="{3091EEC6-910C-4525-BBB2-32C71A92FB92}" name="First Name" dataDxfId="8">
      <calculatedColumnFormula>LEFT(B2,FIND(" ",B2)-1)</calculatedColumnFormula>
    </tableColumn>
    <tableColumn id="4" xr3:uid="{EAE11FBB-C7A0-48F8-ADFE-96608D2D4A54}" name="Last Name" dataDxfId="7">
      <calculatedColumnFormula>RIGHT(B2,LEN(B2)-FIND(" ",B2))</calculatedColumnFormula>
    </tableColumn>
    <tableColumn id="5" xr3:uid="{3428D7AA-7143-4CC3-918D-72040CBD1A66}" name="Gender" dataDxfId="6"/>
    <tableColumn id="6" xr3:uid="{E3B1A06F-A1AC-4AEA-92CC-583F405A1BFE}" name="E Mail" dataDxfId="5"/>
    <tableColumn id="7" xr3:uid="{18CB4010-BA80-4931-9CE2-C8A3263414CC}" name="Country" dataDxfId="4"/>
    <tableColumn id="8" xr3:uid="{619899B3-E70F-4F82-BD7D-FC3E2B1413CC}" name="Joining date" dataDxfId="3"/>
    <tableColumn id="9" xr3:uid="{4803DB83-4C76-4614-8CF5-CA8CD0C2A59C}" name="Month" dataDxfId="2">
      <calculatedColumnFormula>TEXT(H2,"MMMM")</calculatedColumnFormula>
    </tableColumn>
    <tableColumn id="10" xr3:uid="{478AADCB-13AF-405D-8ECE-8F54BFBA28B6}" name="Salary" dataDxfId="1" dataCellStyle="Currency"/>
    <tableColumn id="11" xr3:uid="{36A71A03-4AFE-4546-B5FF-36EACD71A714}" name="Cleaned_Salary" dataDxfId="0" dataCellStyle="Currency">
      <calculatedColumnFormula>RIGHT(J2,LEN(J2)-FIND("$",J2))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opLeftCell="A6" workbookViewId="0">
      <selection activeCell="C5" sqref="C5"/>
    </sheetView>
  </sheetViews>
  <sheetFormatPr defaultColWidth="14.453125" defaultRowHeight="15" customHeight="1"/>
  <cols>
    <col min="1" max="5" width="8.7265625" customWidth="1"/>
    <col min="6" max="6" width="10.81640625" customWidth="1"/>
    <col min="7" max="7" width="8.7265625" customWidth="1"/>
    <col min="8" max="8" width="12.08984375" customWidth="1"/>
    <col min="9" max="12" width="8.7265625" customWidth="1"/>
  </cols>
  <sheetData>
    <row r="1" spans="1:12" ht="14.5">
      <c r="A1" s="1" t="s">
        <v>0</v>
      </c>
    </row>
    <row r="2" spans="1:12" ht="14.5">
      <c r="A2" s="1"/>
    </row>
    <row r="3" spans="1:12" ht="14.5">
      <c r="A3" s="1" t="s">
        <v>1</v>
      </c>
    </row>
    <row r="4" spans="1:12" ht="14.5">
      <c r="A4" s="1"/>
    </row>
    <row r="5" spans="1:12" ht="14.5">
      <c r="A5" s="1" t="s">
        <v>2</v>
      </c>
    </row>
    <row r="6" spans="1:12" ht="14.5">
      <c r="A6" s="1"/>
    </row>
    <row r="7" spans="1:12" ht="14.5">
      <c r="A7" s="1" t="s">
        <v>3</v>
      </c>
    </row>
    <row r="8" spans="1:12" ht="14.5">
      <c r="A8" s="1"/>
    </row>
    <row r="9" spans="1:12" ht="14.5">
      <c r="A9" s="2" t="s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4.5">
      <c r="A10" s="1"/>
    </row>
    <row r="11" spans="1:12" ht="14.5">
      <c r="A11" s="1" t="s">
        <v>5</v>
      </c>
    </row>
    <row r="12" spans="1:12" ht="14.5">
      <c r="A12" s="1"/>
    </row>
    <row r="13" spans="1:12" ht="14.5">
      <c r="A13" s="1" t="s">
        <v>6</v>
      </c>
    </row>
    <row r="14" spans="1:12" ht="14.5">
      <c r="A14" s="1"/>
    </row>
    <row r="15" spans="1:12" ht="14.5">
      <c r="A15" s="1" t="s">
        <v>7</v>
      </c>
    </row>
    <row r="16" spans="1:12" ht="14.5">
      <c r="A16" s="1"/>
      <c r="H16" s="4"/>
    </row>
    <row r="17" spans="1:1" ht="14.5">
      <c r="A17" s="1" t="s">
        <v>8</v>
      </c>
    </row>
    <row r="18" spans="1:1" ht="14.5">
      <c r="A18" s="1"/>
    </row>
    <row r="19" spans="1:1" ht="14.5">
      <c r="A19" s="1" t="s">
        <v>9</v>
      </c>
    </row>
    <row r="20" spans="1:1" ht="14.5">
      <c r="A20" s="1"/>
    </row>
    <row r="21" spans="1:1" ht="15.75" customHeight="1">
      <c r="A21" s="1" t="s">
        <v>10</v>
      </c>
    </row>
    <row r="22" spans="1:1" ht="15.75" customHeight="1">
      <c r="A22" s="1"/>
    </row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000"/>
  <sheetViews>
    <sheetView topLeftCell="A119" workbookViewId="0">
      <selection activeCell="G38" sqref="G38"/>
    </sheetView>
  </sheetViews>
  <sheetFormatPr defaultColWidth="14.453125" defaultRowHeight="15" customHeight="1"/>
  <cols>
    <col min="1" max="1" width="8.7265625" customWidth="1"/>
    <col min="2" max="2" width="16.81640625" customWidth="1"/>
    <col min="3" max="3" width="8.81640625" customWidth="1"/>
    <col min="4" max="4" width="13.81640625" customWidth="1"/>
    <col min="5" max="5" width="8.7265625" customWidth="1"/>
    <col min="6" max="6" width="14.453125" customWidth="1"/>
    <col min="7" max="8" width="8.7265625" customWidth="1"/>
    <col min="9" max="9" width="24.26953125" customWidth="1"/>
    <col min="10" max="10" width="13.54296875" customWidth="1"/>
    <col min="11" max="11" width="14.08984375" customWidth="1"/>
    <col min="12" max="26" width="8.7265625" customWidth="1"/>
  </cols>
  <sheetData>
    <row r="2" spans="2:15" ht="15.5">
      <c r="H2" s="5" t="s">
        <v>11</v>
      </c>
    </row>
    <row r="3" spans="2:15" ht="14.5">
      <c r="I3" s="6"/>
      <c r="J3" s="6"/>
      <c r="K3" s="6"/>
      <c r="L3" s="6"/>
      <c r="M3" s="6"/>
      <c r="N3" s="6"/>
    </row>
    <row r="4" spans="2:15" ht="15.5">
      <c r="B4" s="7" t="s">
        <v>12</v>
      </c>
      <c r="C4" s="7" t="s">
        <v>13</v>
      </c>
      <c r="D4" s="7" t="s">
        <v>14</v>
      </c>
      <c r="E4" s="7" t="s">
        <v>15</v>
      </c>
      <c r="F4" s="8" t="s">
        <v>16</v>
      </c>
    </row>
    <row r="5" spans="2:15" ht="14.5">
      <c r="B5" s="9">
        <v>1</v>
      </c>
      <c r="C5" s="9" t="s">
        <v>17</v>
      </c>
      <c r="D5" s="9">
        <v>3</v>
      </c>
      <c r="E5" s="9">
        <v>57000</v>
      </c>
      <c r="F5" s="10" t="str">
        <f>_xlfn.IFS(E5&lt;=25000,"Low",AND(E5&gt;25000,E5&lt;=50000),"Moderate",AND(E5&gt;50000,E5&lt;=100000),"High",E5&gt;100000,"Very High")</f>
        <v>High</v>
      </c>
      <c r="H5" s="11" t="s">
        <v>18</v>
      </c>
      <c r="I5" s="12" t="s">
        <v>19</v>
      </c>
      <c r="J5" s="2"/>
      <c r="K5" s="2"/>
      <c r="L5" s="2"/>
      <c r="M5" s="13"/>
      <c r="N5" s="40">
        <f>AVERAGE(E5:E54)</f>
        <v>38812</v>
      </c>
      <c r="O5" s="13"/>
    </row>
    <row r="6" spans="2:15" ht="14.5">
      <c r="B6" s="9">
        <v>2</v>
      </c>
      <c r="C6" s="9" t="s">
        <v>17</v>
      </c>
      <c r="D6" s="9">
        <v>1</v>
      </c>
      <c r="E6" s="9">
        <v>40200</v>
      </c>
      <c r="F6" s="10" t="str">
        <f t="shared" ref="F6:F54" si="0">_xlfn.IFS(E6&lt;=25000,"Low",AND(E6&gt;25000,E6&lt;=50000),"Moderate",AND(E6&gt;50000,E6&lt;=100000),"High",E6&gt;100000,"Very High")</f>
        <v>Moderate</v>
      </c>
      <c r="H6" s="11"/>
    </row>
    <row r="7" spans="2:15" ht="14.5">
      <c r="B7" s="9">
        <v>3</v>
      </c>
      <c r="C7" s="9" t="s">
        <v>20</v>
      </c>
      <c r="D7" s="9">
        <v>3</v>
      </c>
      <c r="E7" s="9">
        <v>21450</v>
      </c>
      <c r="F7" s="10" t="str">
        <f t="shared" si="0"/>
        <v>Low</v>
      </c>
      <c r="H7" s="11" t="s">
        <v>21</v>
      </c>
      <c r="I7" s="12" t="s">
        <v>22</v>
      </c>
      <c r="J7" s="2"/>
      <c r="K7" s="2"/>
      <c r="L7" s="13"/>
      <c r="M7" s="13"/>
      <c r="N7" s="4">
        <f>COUNTIF($C:$C,"F")</f>
        <v>17</v>
      </c>
      <c r="O7" s="13"/>
    </row>
    <row r="8" spans="2:15" ht="14.5">
      <c r="B8" s="9">
        <v>4</v>
      </c>
      <c r="C8" s="9" t="s">
        <v>20</v>
      </c>
      <c r="D8" s="9">
        <v>3</v>
      </c>
      <c r="E8" s="9">
        <v>21900</v>
      </c>
      <c r="F8" s="10" t="str">
        <f t="shared" si="0"/>
        <v>Low</v>
      </c>
      <c r="H8" s="11"/>
      <c r="I8" s="14"/>
    </row>
    <row r="9" spans="2:15" ht="14.5">
      <c r="B9" s="9">
        <v>5</v>
      </c>
      <c r="C9" s="9" t="s">
        <v>17</v>
      </c>
      <c r="D9" s="9">
        <v>1</v>
      </c>
      <c r="E9" s="9">
        <v>45000</v>
      </c>
      <c r="F9" s="10" t="str">
        <f t="shared" si="0"/>
        <v>Moderate</v>
      </c>
      <c r="H9" s="11" t="s">
        <v>23</v>
      </c>
      <c r="I9" s="12" t="s">
        <v>24</v>
      </c>
      <c r="J9" s="2"/>
      <c r="K9" s="2"/>
      <c r="L9" s="2"/>
      <c r="M9" s="13"/>
      <c r="N9" s="4">
        <f>COUNTIF($D:$D,"3")</f>
        <v>9</v>
      </c>
      <c r="O9" s="13"/>
    </row>
    <row r="10" spans="2:15" ht="14.5">
      <c r="B10" s="9">
        <v>6</v>
      </c>
      <c r="C10" s="9" t="s">
        <v>17</v>
      </c>
      <c r="D10" s="9">
        <v>1</v>
      </c>
      <c r="E10" s="9">
        <v>32100</v>
      </c>
      <c r="F10" s="10" t="str">
        <f t="shared" si="0"/>
        <v>Moderate</v>
      </c>
      <c r="H10" s="11"/>
    </row>
    <row r="11" spans="2:15" ht="14.5">
      <c r="B11" s="9">
        <v>7</v>
      </c>
      <c r="C11" s="9" t="s">
        <v>17</v>
      </c>
      <c r="D11" s="9">
        <v>1</v>
      </c>
      <c r="E11" s="9">
        <v>36000</v>
      </c>
      <c r="F11" s="10" t="str">
        <f t="shared" si="0"/>
        <v>Moderate</v>
      </c>
      <c r="H11" s="11" t="s">
        <v>25</v>
      </c>
      <c r="I11" s="12" t="s">
        <v>26</v>
      </c>
      <c r="J11" s="2"/>
      <c r="K11" s="2"/>
      <c r="L11" s="3"/>
      <c r="M11" s="3"/>
      <c r="N11" s="3"/>
      <c r="O11" s="3"/>
    </row>
    <row r="12" spans="2:15" ht="14.5">
      <c r="B12" s="9">
        <v>8</v>
      </c>
      <c r="C12" s="9" t="s">
        <v>20</v>
      </c>
      <c r="D12" s="9">
        <v>1</v>
      </c>
      <c r="E12" s="9">
        <v>21900</v>
      </c>
      <c r="F12" s="10" t="str">
        <f t="shared" si="0"/>
        <v>Low</v>
      </c>
      <c r="H12" s="11"/>
      <c r="I12" s="12" t="s">
        <v>27</v>
      </c>
      <c r="J12" s="2"/>
      <c r="K12" s="2"/>
      <c r="L12" s="3"/>
      <c r="M12" s="3"/>
      <c r="N12" s="3"/>
      <c r="O12" s="3"/>
    </row>
    <row r="13" spans="2:15" ht="14.5">
      <c r="B13" s="9">
        <v>9</v>
      </c>
      <c r="C13" s="9" t="s">
        <v>20</v>
      </c>
      <c r="D13" s="9">
        <v>1</v>
      </c>
      <c r="E13" s="9">
        <v>27900</v>
      </c>
      <c r="F13" s="10" t="str">
        <f t="shared" si="0"/>
        <v>Moderate</v>
      </c>
      <c r="H13" s="11"/>
    </row>
    <row r="14" spans="2:15" ht="14.5">
      <c r="B14" s="9">
        <v>10</v>
      </c>
      <c r="C14" s="9" t="s">
        <v>20</v>
      </c>
      <c r="D14" s="9">
        <v>1</v>
      </c>
      <c r="E14" s="9">
        <v>24000</v>
      </c>
      <c r="F14" s="10" t="str">
        <f t="shared" si="0"/>
        <v>Low</v>
      </c>
      <c r="H14" s="11"/>
      <c r="I14" s="15"/>
      <c r="J14" s="16">
        <v>1</v>
      </c>
      <c r="K14" s="16">
        <v>2</v>
      </c>
      <c r="L14" s="16">
        <v>3</v>
      </c>
    </row>
    <row r="15" spans="2:15" ht="14.5">
      <c r="B15" s="9">
        <v>11</v>
      </c>
      <c r="C15" s="9" t="s">
        <v>20</v>
      </c>
      <c r="D15" s="9">
        <v>2</v>
      </c>
      <c r="E15" s="9">
        <v>30300</v>
      </c>
      <c r="F15" s="10" t="str">
        <f t="shared" si="0"/>
        <v>Moderate</v>
      </c>
      <c r="H15" s="11"/>
      <c r="I15" s="17" t="s">
        <v>17</v>
      </c>
      <c r="J15" s="18">
        <f>AVERAGEIFS($E$5:$E$54,$C$5:$C$54,$I$15,$D$5:$D$54,J$14)</f>
        <v>33884.782608695656</v>
      </c>
      <c r="K15" s="18">
        <f t="shared" ref="K15:L15" si="1">AVERAGEIFS($E$5:$E$54,$C$5:$C$54,$I$15,$D$5:$D$54,K$14)</f>
        <v>28350</v>
      </c>
      <c r="L15" s="18">
        <f t="shared" si="1"/>
        <v>91428.571428571435</v>
      </c>
    </row>
    <row r="16" spans="2:15" ht="14.5">
      <c r="B16" s="9">
        <v>12</v>
      </c>
      <c r="C16" s="9" t="s">
        <v>17</v>
      </c>
      <c r="D16" s="9">
        <v>1</v>
      </c>
      <c r="E16" s="9">
        <v>28350</v>
      </c>
      <c r="F16" s="10" t="str">
        <f t="shared" si="0"/>
        <v>Moderate</v>
      </c>
      <c r="H16" s="11"/>
      <c r="I16" s="17" t="s">
        <v>20</v>
      </c>
      <c r="J16" s="18">
        <f>AVERAGEIFS($E$5:$E$54,$C$5:$C$54,$I$16,$D$5:$D$54,J$14)</f>
        <v>24900</v>
      </c>
      <c r="K16" s="18">
        <f t="shared" ref="K16:L16" si="2">AVERAGEIFS($E$5:$E$54,$C$5:$C$54,$I$16,$D$5:$D$54,K$14)</f>
        <v>34575</v>
      </c>
      <c r="L16" s="18">
        <f t="shared" si="2"/>
        <v>21675</v>
      </c>
    </row>
    <row r="17" spans="2:15" ht="14.5">
      <c r="B17" s="9">
        <v>13</v>
      </c>
      <c r="C17" s="9" t="s">
        <v>17</v>
      </c>
      <c r="D17" s="9">
        <v>1</v>
      </c>
      <c r="E17" s="9">
        <v>27750</v>
      </c>
      <c r="F17" s="10" t="str">
        <f t="shared" si="0"/>
        <v>Moderate</v>
      </c>
      <c r="H17" s="11"/>
    </row>
    <row r="18" spans="2:15" ht="14.5">
      <c r="B18" s="9">
        <v>14</v>
      </c>
      <c r="C18" s="9" t="s">
        <v>20</v>
      </c>
      <c r="D18" s="9">
        <v>1</v>
      </c>
      <c r="E18" s="9">
        <v>35100</v>
      </c>
      <c r="F18" s="10" t="str">
        <f t="shared" si="0"/>
        <v>Moderate</v>
      </c>
      <c r="H18" s="11" t="s">
        <v>28</v>
      </c>
      <c r="I18" s="12" t="s">
        <v>29</v>
      </c>
      <c r="J18" s="12"/>
      <c r="K18" s="12"/>
      <c r="L18" s="3"/>
      <c r="M18" s="3"/>
      <c r="N18" s="3"/>
      <c r="O18" s="3"/>
    </row>
    <row r="19" spans="2:15" ht="14.5">
      <c r="B19" s="9">
        <v>15</v>
      </c>
      <c r="C19" s="9" t="s">
        <v>17</v>
      </c>
      <c r="D19" s="9">
        <v>1</v>
      </c>
      <c r="E19" s="9">
        <v>27300</v>
      </c>
      <c r="F19" s="10" t="str">
        <f t="shared" si="0"/>
        <v>Moderate</v>
      </c>
      <c r="H19" s="11"/>
      <c r="I19" s="6"/>
      <c r="J19" s="6"/>
      <c r="K19" s="6"/>
      <c r="L19" s="6"/>
      <c r="M19" s="6"/>
      <c r="N19" s="6"/>
      <c r="O19" s="6"/>
    </row>
    <row r="20" spans="2:15" ht="14.5">
      <c r="B20" s="9">
        <v>16</v>
      </c>
      <c r="C20" s="9" t="s">
        <v>17</v>
      </c>
      <c r="D20" s="9">
        <v>1</v>
      </c>
      <c r="E20" s="9">
        <v>40800</v>
      </c>
      <c r="F20" s="10" t="str">
        <f t="shared" si="0"/>
        <v>Moderate</v>
      </c>
      <c r="H20" s="11"/>
      <c r="I20" s="15"/>
      <c r="J20" s="16">
        <v>1</v>
      </c>
      <c r="K20" s="16">
        <v>2</v>
      </c>
      <c r="L20" s="16">
        <v>3</v>
      </c>
    </row>
    <row r="21" spans="2:15" ht="15.75" customHeight="1">
      <c r="B21" s="9">
        <v>17</v>
      </c>
      <c r="C21" s="9" t="s">
        <v>17</v>
      </c>
      <c r="D21" s="9">
        <v>1</v>
      </c>
      <c r="E21" s="9">
        <v>46000</v>
      </c>
      <c r="F21" s="10" t="str">
        <f t="shared" si="0"/>
        <v>Moderate</v>
      </c>
      <c r="H21" s="11"/>
      <c r="I21" s="19" t="s">
        <v>17</v>
      </c>
      <c r="J21" s="18">
        <f>COUNTIFS($C$5:$C$54,$I$21,$D$5:$D$54,J$20)</f>
        <v>23</v>
      </c>
      <c r="K21" s="18">
        <f t="shared" ref="K21:L21" si="3">COUNTIFS($C$5:$C$54,$I$21,$D$5:$D$54,K$20)</f>
        <v>3</v>
      </c>
      <c r="L21" s="18">
        <f t="shared" si="3"/>
        <v>7</v>
      </c>
      <c r="M21" s="6"/>
      <c r="N21" s="6"/>
      <c r="O21" s="6"/>
    </row>
    <row r="22" spans="2:15" ht="15.75" customHeight="1">
      <c r="B22" s="9">
        <v>18</v>
      </c>
      <c r="C22" s="9" t="s">
        <v>17</v>
      </c>
      <c r="D22" s="9">
        <v>3</v>
      </c>
      <c r="E22" s="9">
        <v>103750</v>
      </c>
      <c r="F22" s="10" t="str">
        <f t="shared" si="0"/>
        <v>Very High</v>
      </c>
      <c r="H22" s="11"/>
      <c r="I22" s="19" t="s">
        <v>20</v>
      </c>
      <c r="J22" s="18">
        <f>COUNTIFS($C$5:$C$54,$I$22,$D$5:$D$54,J$20)</f>
        <v>13</v>
      </c>
      <c r="K22" s="18">
        <f t="shared" ref="K22:L22" si="4">COUNTIFS($C$5:$C$54,$I$22,$D$5:$D$54,K$20)</f>
        <v>2</v>
      </c>
      <c r="L22" s="18">
        <f t="shared" si="4"/>
        <v>2</v>
      </c>
    </row>
    <row r="23" spans="2:15" ht="15.75" customHeight="1">
      <c r="B23" s="9">
        <v>19</v>
      </c>
      <c r="C23" s="9" t="s">
        <v>17</v>
      </c>
      <c r="D23" s="9">
        <v>1</v>
      </c>
      <c r="E23" s="9">
        <v>42300</v>
      </c>
      <c r="F23" s="10" t="str">
        <f t="shared" si="0"/>
        <v>Moderate</v>
      </c>
      <c r="H23" s="11"/>
      <c r="I23" s="6"/>
      <c r="J23" s="6"/>
    </row>
    <row r="24" spans="2:15" ht="15.75" customHeight="1">
      <c r="B24" s="9">
        <v>20</v>
      </c>
      <c r="C24" s="9" t="s">
        <v>20</v>
      </c>
      <c r="D24" s="9">
        <v>1</v>
      </c>
      <c r="E24" s="9">
        <v>26250</v>
      </c>
      <c r="F24" s="10" t="str">
        <f t="shared" si="0"/>
        <v>Moderate</v>
      </c>
      <c r="G24" s="6"/>
      <c r="H24" s="11"/>
    </row>
    <row r="25" spans="2:15" ht="15.75" customHeight="1">
      <c r="B25" s="9">
        <v>21</v>
      </c>
      <c r="C25" s="9" t="s">
        <v>20</v>
      </c>
      <c r="D25" s="9">
        <v>2</v>
      </c>
      <c r="E25" s="9">
        <v>38850</v>
      </c>
      <c r="F25" s="10" t="str">
        <f t="shared" si="0"/>
        <v>Moderate</v>
      </c>
      <c r="G25" s="6"/>
      <c r="H25" s="11" t="s">
        <v>30</v>
      </c>
      <c r="I25" s="20" t="s">
        <v>31</v>
      </c>
      <c r="J25" s="15"/>
      <c r="K25" s="3"/>
    </row>
    <row r="26" spans="2:15" ht="15.75" customHeight="1">
      <c r="B26" s="9">
        <v>22</v>
      </c>
      <c r="C26" s="9" t="s">
        <v>17</v>
      </c>
      <c r="D26" s="9">
        <v>1</v>
      </c>
      <c r="E26" s="9">
        <v>21750</v>
      </c>
      <c r="F26" s="10" t="str">
        <f t="shared" si="0"/>
        <v>Low</v>
      </c>
      <c r="H26" s="11"/>
    </row>
    <row r="27" spans="2:15" ht="15.75" customHeight="1">
      <c r="B27" s="9">
        <v>23</v>
      </c>
      <c r="C27" s="9" t="s">
        <v>20</v>
      </c>
      <c r="D27" s="9">
        <v>1</v>
      </c>
      <c r="E27" s="9">
        <v>24000</v>
      </c>
      <c r="F27" s="10" t="str">
        <f t="shared" si="0"/>
        <v>Low</v>
      </c>
      <c r="H27" s="11"/>
    </row>
    <row r="28" spans="2:15" ht="15.75" customHeight="1">
      <c r="B28" s="9">
        <v>24</v>
      </c>
      <c r="C28" s="9" t="s">
        <v>20</v>
      </c>
      <c r="D28" s="9">
        <v>1</v>
      </c>
      <c r="E28" s="9">
        <v>16950</v>
      </c>
      <c r="F28" s="10" t="str">
        <f t="shared" si="0"/>
        <v>Low</v>
      </c>
      <c r="H28" s="11"/>
      <c r="I28" s="21" t="s">
        <v>15</v>
      </c>
      <c r="J28" s="21" t="s">
        <v>16</v>
      </c>
    </row>
    <row r="29" spans="2:15" ht="15.75" customHeight="1">
      <c r="B29" s="9">
        <v>25</v>
      </c>
      <c r="C29" s="9" t="s">
        <v>20</v>
      </c>
      <c r="D29" s="9">
        <v>1</v>
      </c>
      <c r="E29" s="9">
        <v>21150</v>
      </c>
      <c r="F29" s="10" t="str">
        <f t="shared" si="0"/>
        <v>Low</v>
      </c>
      <c r="I29" s="22" t="s">
        <v>32</v>
      </c>
      <c r="J29" s="22" t="s">
        <v>33</v>
      </c>
    </row>
    <row r="30" spans="2:15" ht="15.75" customHeight="1">
      <c r="B30" s="9">
        <v>26</v>
      </c>
      <c r="C30" s="9" t="s">
        <v>17</v>
      </c>
      <c r="D30" s="9">
        <v>1</v>
      </c>
      <c r="E30" s="9">
        <v>31050</v>
      </c>
      <c r="F30" s="10" t="str">
        <f t="shared" si="0"/>
        <v>Moderate</v>
      </c>
      <c r="I30" s="22" t="s">
        <v>34</v>
      </c>
      <c r="J30" s="22" t="s">
        <v>35</v>
      </c>
    </row>
    <row r="31" spans="2:15" ht="15.75" customHeight="1">
      <c r="B31" s="9">
        <v>27</v>
      </c>
      <c r="C31" s="9" t="s">
        <v>17</v>
      </c>
      <c r="D31" s="9">
        <v>3</v>
      </c>
      <c r="E31" s="9">
        <v>60375</v>
      </c>
      <c r="F31" s="10" t="str">
        <f t="shared" si="0"/>
        <v>High</v>
      </c>
      <c r="I31" s="22" t="s">
        <v>36</v>
      </c>
      <c r="J31" s="22" t="s">
        <v>37</v>
      </c>
    </row>
    <row r="32" spans="2:15" ht="15.75" customHeight="1">
      <c r="B32" s="9">
        <v>28</v>
      </c>
      <c r="C32" s="9" t="s">
        <v>17</v>
      </c>
      <c r="D32" s="9">
        <v>1</v>
      </c>
      <c r="E32" s="9">
        <v>32550</v>
      </c>
      <c r="F32" s="10" t="str">
        <f t="shared" si="0"/>
        <v>Moderate</v>
      </c>
      <c r="I32" s="22" t="s">
        <v>38</v>
      </c>
      <c r="J32" s="22" t="s">
        <v>39</v>
      </c>
    </row>
    <row r="33" spans="2:6" ht="15.75" customHeight="1">
      <c r="B33" s="9">
        <v>29</v>
      </c>
      <c r="C33" s="9" t="s">
        <v>17</v>
      </c>
      <c r="D33" s="9">
        <v>3</v>
      </c>
      <c r="E33" s="9">
        <v>135000</v>
      </c>
      <c r="F33" s="10" t="str">
        <f t="shared" si="0"/>
        <v>Very High</v>
      </c>
    </row>
    <row r="34" spans="2:6" ht="15.75" customHeight="1">
      <c r="B34" s="9">
        <v>30</v>
      </c>
      <c r="C34" s="9" t="s">
        <v>17</v>
      </c>
      <c r="D34" s="9">
        <v>1</v>
      </c>
      <c r="E34" s="9">
        <v>31200</v>
      </c>
      <c r="F34" s="10" t="str">
        <f t="shared" si="0"/>
        <v>Moderate</v>
      </c>
    </row>
    <row r="35" spans="2:6" ht="15.75" customHeight="1">
      <c r="B35" s="9">
        <v>31</v>
      </c>
      <c r="C35" s="9" t="s">
        <v>17</v>
      </c>
      <c r="D35" s="9">
        <v>1</v>
      </c>
      <c r="E35" s="9">
        <v>36150</v>
      </c>
      <c r="F35" s="10" t="str">
        <f t="shared" si="0"/>
        <v>Moderate</v>
      </c>
    </row>
    <row r="36" spans="2:6" ht="15.75" customHeight="1">
      <c r="B36" s="9">
        <v>32</v>
      </c>
      <c r="C36" s="9" t="s">
        <v>17</v>
      </c>
      <c r="D36" s="9">
        <v>3</v>
      </c>
      <c r="E36" s="9">
        <v>110625</v>
      </c>
      <c r="F36" s="10" t="str">
        <f t="shared" si="0"/>
        <v>Very High</v>
      </c>
    </row>
    <row r="37" spans="2:6" ht="15.75" customHeight="1">
      <c r="B37" s="9">
        <v>33</v>
      </c>
      <c r="C37" s="9" t="s">
        <v>17</v>
      </c>
      <c r="D37" s="9">
        <v>1</v>
      </c>
      <c r="E37" s="9">
        <v>42000</v>
      </c>
      <c r="F37" s="10" t="str">
        <f t="shared" si="0"/>
        <v>Moderate</v>
      </c>
    </row>
    <row r="38" spans="2:6" ht="15.75" customHeight="1">
      <c r="B38" s="9">
        <v>34</v>
      </c>
      <c r="C38" s="9" t="s">
        <v>17</v>
      </c>
      <c r="D38" s="9">
        <v>3</v>
      </c>
      <c r="E38" s="9">
        <v>92000</v>
      </c>
      <c r="F38" s="10" t="str">
        <f t="shared" si="0"/>
        <v>High</v>
      </c>
    </row>
    <row r="39" spans="2:6" ht="15.75" customHeight="1">
      <c r="B39" s="9">
        <v>35</v>
      </c>
      <c r="C39" s="9" t="s">
        <v>17</v>
      </c>
      <c r="D39" s="9">
        <v>3</v>
      </c>
      <c r="E39" s="9">
        <v>81250</v>
      </c>
      <c r="F39" s="10" t="str">
        <f t="shared" si="0"/>
        <v>High</v>
      </c>
    </row>
    <row r="40" spans="2:6" ht="15.75" customHeight="1">
      <c r="B40" s="9">
        <v>36</v>
      </c>
      <c r="C40" s="9" t="s">
        <v>20</v>
      </c>
      <c r="D40" s="9">
        <v>1</v>
      </c>
      <c r="E40" s="9">
        <v>31350</v>
      </c>
      <c r="F40" s="10" t="str">
        <f t="shared" si="0"/>
        <v>Moderate</v>
      </c>
    </row>
    <row r="41" spans="2:6" ht="15.75" customHeight="1">
      <c r="B41" s="9">
        <v>37</v>
      </c>
      <c r="C41" s="9" t="s">
        <v>17</v>
      </c>
      <c r="D41" s="9">
        <v>1</v>
      </c>
      <c r="E41" s="9">
        <v>29100</v>
      </c>
      <c r="F41" s="10" t="str">
        <f t="shared" si="0"/>
        <v>Moderate</v>
      </c>
    </row>
    <row r="42" spans="2:6" ht="15.75" customHeight="1">
      <c r="B42" s="9">
        <v>38</v>
      </c>
      <c r="C42" s="9" t="s">
        <v>17</v>
      </c>
      <c r="D42" s="9">
        <v>1</v>
      </c>
      <c r="E42" s="9">
        <v>31350</v>
      </c>
      <c r="F42" s="10" t="str">
        <f t="shared" si="0"/>
        <v>Moderate</v>
      </c>
    </row>
    <row r="43" spans="2:6" ht="15.75" customHeight="1">
      <c r="B43" s="9">
        <v>39</v>
      </c>
      <c r="C43" s="9" t="s">
        <v>17</v>
      </c>
      <c r="D43" s="9">
        <v>1</v>
      </c>
      <c r="E43" s="9">
        <v>36000</v>
      </c>
      <c r="F43" s="10" t="str">
        <f t="shared" si="0"/>
        <v>Moderate</v>
      </c>
    </row>
    <row r="44" spans="2:6" ht="15.75" customHeight="1">
      <c r="B44" s="9">
        <v>40</v>
      </c>
      <c r="C44" s="9" t="s">
        <v>20</v>
      </c>
      <c r="D44" s="9">
        <v>1</v>
      </c>
      <c r="E44" s="9">
        <v>19200</v>
      </c>
      <c r="F44" s="10" t="str">
        <f t="shared" si="0"/>
        <v>Low</v>
      </c>
    </row>
    <row r="45" spans="2:6" ht="15.75" customHeight="1">
      <c r="B45" s="9">
        <v>41</v>
      </c>
      <c r="C45" s="9" t="s">
        <v>20</v>
      </c>
      <c r="D45" s="9">
        <v>1</v>
      </c>
      <c r="E45" s="9">
        <v>23550</v>
      </c>
      <c r="F45" s="10" t="str">
        <f t="shared" si="0"/>
        <v>Low</v>
      </c>
    </row>
    <row r="46" spans="2:6" ht="15.75" customHeight="1">
      <c r="B46" s="9">
        <v>42</v>
      </c>
      <c r="C46" s="9" t="s">
        <v>17</v>
      </c>
      <c r="D46" s="9">
        <v>1</v>
      </c>
      <c r="E46" s="9">
        <v>35100</v>
      </c>
      <c r="F46" s="10" t="str">
        <f t="shared" si="0"/>
        <v>Moderate</v>
      </c>
    </row>
    <row r="47" spans="2:6" ht="15.75" customHeight="1">
      <c r="B47" s="9">
        <v>43</v>
      </c>
      <c r="C47" s="9" t="s">
        <v>17</v>
      </c>
      <c r="D47" s="9">
        <v>1</v>
      </c>
      <c r="E47" s="9">
        <v>23250</v>
      </c>
      <c r="F47" s="10" t="str">
        <f t="shared" si="0"/>
        <v>Low</v>
      </c>
    </row>
    <row r="48" spans="2:6" ht="15.75" customHeight="1">
      <c r="B48" s="9">
        <v>44</v>
      </c>
      <c r="C48" s="9" t="s">
        <v>17</v>
      </c>
      <c r="D48" s="9">
        <v>1</v>
      </c>
      <c r="E48" s="9">
        <v>29250</v>
      </c>
      <c r="F48" s="10" t="str">
        <f t="shared" si="0"/>
        <v>Moderate</v>
      </c>
    </row>
    <row r="49" spans="2:6" ht="15.75" customHeight="1">
      <c r="B49" s="9">
        <v>45</v>
      </c>
      <c r="C49" s="9" t="s">
        <v>17</v>
      </c>
      <c r="D49" s="9">
        <v>2</v>
      </c>
      <c r="E49" s="9">
        <v>30750</v>
      </c>
      <c r="F49" s="10" t="str">
        <f t="shared" si="0"/>
        <v>Moderate</v>
      </c>
    </row>
    <row r="50" spans="2:6" ht="15.75" customHeight="1">
      <c r="B50" s="9">
        <v>46</v>
      </c>
      <c r="C50" s="9" t="s">
        <v>20</v>
      </c>
      <c r="D50" s="9">
        <v>1</v>
      </c>
      <c r="E50" s="9">
        <v>22350</v>
      </c>
      <c r="F50" s="10" t="str">
        <f t="shared" si="0"/>
        <v>Low</v>
      </c>
    </row>
    <row r="51" spans="2:6" ht="15.75" customHeight="1">
      <c r="B51" s="9">
        <v>47</v>
      </c>
      <c r="C51" s="9" t="s">
        <v>20</v>
      </c>
      <c r="D51" s="9">
        <v>1</v>
      </c>
      <c r="E51" s="9">
        <v>30000</v>
      </c>
      <c r="F51" s="10" t="str">
        <f t="shared" si="0"/>
        <v>Moderate</v>
      </c>
    </row>
    <row r="52" spans="2:6" ht="15.75" customHeight="1">
      <c r="B52" s="9">
        <v>48</v>
      </c>
      <c r="C52" s="9" t="s">
        <v>17</v>
      </c>
      <c r="D52" s="9">
        <v>2</v>
      </c>
      <c r="E52" s="9">
        <v>30750</v>
      </c>
      <c r="F52" s="10" t="str">
        <f t="shared" si="0"/>
        <v>Moderate</v>
      </c>
    </row>
    <row r="53" spans="2:6" ht="15.75" customHeight="1">
      <c r="B53" s="9">
        <v>49</v>
      </c>
      <c r="C53" s="9" t="s">
        <v>17</v>
      </c>
      <c r="D53" s="9">
        <v>1</v>
      </c>
      <c r="E53" s="9">
        <v>34800</v>
      </c>
      <c r="F53" s="10" t="str">
        <f t="shared" si="0"/>
        <v>Moderate</v>
      </c>
    </row>
    <row r="54" spans="2:6" ht="15.75" customHeight="1">
      <c r="B54" s="9">
        <v>50</v>
      </c>
      <c r="C54" s="9" t="s">
        <v>17</v>
      </c>
      <c r="D54" s="9">
        <v>2</v>
      </c>
      <c r="E54" s="9">
        <v>23550</v>
      </c>
      <c r="F54" s="10" t="str">
        <f t="shared" si="0"/>
        <v>Low</v>
      </c>
    </row>
    <row r="55" spans="2:6" ht="15.75" customHeight="1"/>
    <row r="56" spans="2:6" ht="15.75" customHeight="1"/>
    <row r="57" spans="2:6" ht="15.75" customHeight="1"/>
    <row r="58" spans="2:6" ht="15.75" customHeight="1"/>
    <row r="59" spans="2:6" ht="15.75" customHeight="1"/>
    <row r="60" spans="2:6" ht="15.75" customHeight="1"/>
    <row r="61" spans="2:6" ht="15.75" customHeight="1"/>
    <row r="62" spans="2:6" ht="15.75" customHeight="1"/>
    <row r="63" spans="2:6" ht="15.75" customHeight="1"/>
    <row r="64" spans="2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zoomScale="63" zoomScaleNormal="63" workbookViewId="0">
      <selection activeCell="L25" sqref="L25"/>
    </sheetView>
  </sheetViews>
  <sheetFormatPr defaultColWidth="14.453125" defaultRowHeight="15" customHeight="1"/>
  <cols>
    <col min="1" max="1" width="9.36328125" customWidth="1"/>
    <col min="2" max="2" width="16.26953125" customWidth="1"/>
    <col min="3" max="3" width="15.26953125" customWidth="1"/>
    <col min="4" max="4" width="13.54296875" customWidth="1"/>
    <col min="5" max="5" width="11.26953125" customWidth="1"/>
    <col min="6" max="6" width="13.08984375" customWidth="1"/>
    <col min="7" max="7" width="16.7265625" customWidth="1"/>
    <col min="8" max="8" width="20.81640625" customWidth="1"/>
    <col min="9" max="9" width="14.453125" customWidth="1"/>
    <col min="10" max="10" width="13.26953125" style="48" customWidth="1"/>
    <col min="11" max="11" width="17" style="58" customWidth="1"/>
    <col min="12" max="12" width="9.26953125" customWidth="1"/>
    <col min="13" max="15" width="9.08984375" customWidth="1"/>
    <col min="16" max="16" width="13.26953125" customWidth="1"/>
    <col min="17" max="18" width="13.54296875" customWidth="1"/>
    <col min="19" max="20" width="9.08984375" customWidth="1"/>
    <col min="21" max="26" width="8.7265625" customWidth="1"/>
  </cols>
  <sheetData>
    <row r="1" spans="1:26" ht="15.5">
      <c r="A1" s="51" t="s">
        <v>40</v>
      </c>
      <c r="B1" s="52" t="s">
        <v>41</v>
      </c>
      <c r="C1" s="52" t="s">
        <v>42</v>
      </c>
      <c r="D1" s="52" t="s">
        <v>43</v>
      </c>
      <c r="E1" s="52" t="s">
        <v>13</v>
      </c>
      <c r="F1" s="52" t="s">
        <v>44</v>
      </c>
      <c r="G1" s="53" t="s">
        <v>45</v>
      </c>
      <c r="H1" s="53" t="s">
        <v>46</v>
      </c>
      <c r="I1" s="53" t="s">
        <v>47</v>
      </c>
      <c r="J1" s="54" t="s">
        <v>15</v>
      </c>
      <c r="K1" s="56" t="s">
        <v>48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5">
      <c r="A2" s="49">
        <v>677509</v>
      </c>
      <c r="B2" s="24" t="s">
        <v>49</v>
      </c>
      <c r="C2" s="25" t="str">
        <f>LEFT(B2,FIND(" ",B2)-1)</f>
        <v>Lois</v>
      </c>
      <c r="D2" s="25" t="str">
        <f>RIGHT(B2,LEN(B2)-FIND(" ",B2))</f>
        <v>Walker</v>
      </c>
      <c r="E2" s="24" t="s">
        <v>50</v>
      </c>
      <c r="F2" s="24" t="s">
        <v>51</v>
      </c>
      <c r="G2" s="26" t="s">
        <v>52</v>
      </c>
      <c r="H2" s="27">
        <v>44656</v>
      </c>
      <c r="I2" s="28" t="str">
        <f>TEXT(H2,"MMMM")</f>
        <v>April</v>
      </c>
      <c r="J2" s="46" t="s">
        <v>53</v>
      </c>
      <c r="K2" s="55" t="str">
        <f>RIGHT(J2,LEN(J2)-FIND("$",J2))</f>
        <v>168251</v>
      </c>
      <c r="L2" s="42"/>
      <c r="M2" s="6"/>
      <c r="N2" s="6"/>
      <c r="O2" s="6"/>
      <c r="P2" s="42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5">
      <c r="A3" s="49">
        <v>940761</v>
      </c>
      <c r="B3" s="24" t="s">
        <v>54</v>
      </c>
      <c r="C3" s="25" t="str">
        <f t="shared" ref="C3:C66" si="0">LEFT(B3,FIND(" ",B3)-1)</f>
        <v>Brenda</v>
      </c>
      <c r="D3" s="25" t="str">
        <f t="shared" ref="D3:D66" si="1">RIGHT(B3,LEN(B3)-FIND(" ",B3))</f>
        <v>Robinson</v>
      </c>
      <c r="E3" s="24" t="s">
        <v>50</v>
      </c>
      <c r="F3" s="24" t="s">
        <v>55</v>
      </c>
      <c r="G3" s="29" t="s">
        <v>56</v>
      </c>
      <c r="H3" s="27">
        <v>44464</v>
      </c>
      <c r="I3" s="28" t="str">
        <f t="shared" ref="I3:I66" si="2">TEXT(H3,"MMMM")</f>
        <v>September</v>
      </c>
      <c r="J3" s="46" t="s">
        <v>57</v>
      </c>
      <c r="K3" s="55" t="str">
        <f t="shared" ref="K3:K66" si="3">RIGHT(J3,LEN(J3)-FIND("$",J3))</f>
        <v>51063</v>
      </c>
      <c r="L3" s="42"/>
      <c r="M3" s="6"/>
      <c r="N3" s="5" t="s">
        <v>11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5">
      <c r="A4" s="49">
        <v>428945</v>
      </c>
      <c r="B4" s="24" t="s">
        <v>58</v>
      </c>
      <c r="C4" s="25" t="str">
        <f t="shared" si="0"/>
        <v>Joe</v>
      </c>
      <c r="D4" s="25" t="str">
        <f t="shared" si="1"/>
        <v>Robinson</v>
      </c>
      <c r="E4" s="24" t="s">
        <v>59</v>
      </c>
      <c r="F4" s="24" t="s">
        <v>60</v>
      </c>
      <c r="G4" s="29" t="s">
        <v>61</v>
      </c>
      <c r="H4" s="27">
        <v>44828</v>
      </c>
      <c r="I4" s="28" t="str">
        <f t="shared" si="2"/>
        <v>September</v>
      </c>
      <c r="J4" s="46" t="s">
        <v>62</v>
      </c>
      <c r="K4" s="55" t="str">
        <f t="shared" si="3"/>
        <v>50155</v>
      </c>
      <c r="L4" s="42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5">
      <c r="A5" s="49">
        <v>408351</v>
      </c>
      <c r="B5" s="24" t="s">
        <v>63</v>
      </c>
      <c r="C5" s="25" t="str">
        <f t="shared" si="0"/>
        <v>Diane</v>
      </c>
      <c r="D5" s="25" t="str">
        <f t="shared" si="1"/>
        <v>Evans</v>
      </c>
      <c r="E5" s="24" t="s">
        <v>50</v>
      </c>
      <c r="F5" s="24" t="s">
        <v>64</v>
      </c>
      <c r="G5" s="29" t="s">
        <v>56</v>
      </c>
      <c r="H5" s="27">
        <v>44872</v>
      </c>
      <c r="I5" s="28" t="str">
        <f t="shared" si="2"/>
        <v>November</v>
      </c>
      <c r="J5" s="46" t="s">
        <v>65</v>
      </c>
      <c r="K5" s="55" t="str">
        <f t="shared" si="3"/>
        <v>180294</v>
      </c>
      <c r="L5" s="42"/>
      <c r="M5" s="6"/>
      <c r="N5" s="1" t="s">
        <v>18</v>
      </c>
      <c r="O5" s="30" t="s">
        <v>66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5">
      <c r="A6" s="49">
        <v>193819</v>
      </c>
      <c r="B6" s="24" t="s">
        <v>67</v>
      </c>
      <c r="C6" s="25" t="str">
        <f t="shared" si="0"/>
        <v>Benjamin</v>
      </c>
      <c r="D6" s="25" t="str">
        <f t="shared" si="1"/>
        <v>Russell</v>
      </c>
      <c r="E6" s="24" t="s">
        <v>59</v>
      </c>
      <c r="F6" s="24" t="s">
        <v>68</v>
      </c>
      <c r="G6" s="29" t="s">
        <v>69</v>
      </c>
      <c r="H6" s="27">
        <v>44681</v>
      </c>
      <c r="I6" s="28" t="str">
        <f t="shared" si="2"/>
        <v>April</v>
      </c>
      <c r="J6" s="46" t="s">
        <v>70</v>
      </c>
      <c r="K6" s="55" t="str">
        <f t="shared" si="3"/>
        <v>117642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5">
      <c r="A7" s="49">
        <v>499687</v>
      </c>
      <c r="B7" s="24" t="s">
        <v>71</v>
      </c>
      <c r="C7" s="25" t="str">
        <f t="shared" si="0"/>
        <v>Patrick</v>
      </c>
      <c r="D7" s="25" t="str">
        <f t="shared" si="1"/>
        <v>Bailey</v>
      </c>
      <c r="E7" s="24" t="s">
        <v>59</v>
      </c>
      <c r="F7" s="24" t="s">
        <v>72</v>
      </c>
      <c r="G7" s="29" t="s">
        <v>73</v>
      </c>
      <c r="H7" s="27">
        <v>44745</v>
      </c>
      <c r="I7" s="28" t="str">
        <f t="shared" si="2"/>
        <v>July</v>
      </c>
      <c r="J7" s="46" t="s">
        <v>74</v>
      </c>
      <c r="K7" s="55" t="str">
        <f t="shared" si="3"/>
        <v>72305</v>
      </c>
      <c r="L7" s="6"/>
      <c r="M7" s="6"/>
      <c r="N7" s="1" t="s">
        <v>21</v>
      </c>
      <c r="O7" s="5" t="s">
        <v>75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5">
      <c r="A8" s="49">
        <v>539712</v>
      </c>
      <c r="B8" s="24" t="s">
        <v>76</v>
      </c>
      <c r="C8" s="25" t="str">
        <f t="shared" si="0"/>
        <v>Nancy</v>
      </c>
      <c r="D8" s="25" t="str">
        <f t="shared" si="1"/>
        <v>Baker</v>
      </c>
      <c r="E8" s="24" t="s">
        <v>50</v>
      </c>
      <c r="F8" s="24" t="s">
        <v>77</v>
      </c>
      <c r="G8" s="29" t="s">
        <v>78</v>
      </c>
      <c r="H8" s="27">
        <v>44789</v>
      </c>
      <c r="I8" s="28" t="str">
        <f t="shared" si="2"/>
        <v>August</v>
      </c>
      <c r="J8" s="46" t="s">
        <v>79</v>
      </c>
      <c r="K8" s="55" t="str">
        <f t="shared" si="3"/>
        <v>98189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5">
      <c r="A9" s="49">
        <v>380086</v>
      </c>
      <c r="B9" s="24" t="s">
        <v>80</v>
      </c>
      <c r="C9" s="25" t="str">
        <f t="shared" si="0"/>
        <v>Carol</v>
      </c>
      <c r="D9" s="25" t="str">
        <f t="shared" si="1"/>
        <v>Murphy</v>
      </c>
      <c r="E9" s="24" t="s">
        <v>50</v>
      </c>
      <c r="F9" s="24" t="s">
        <v>81</v>
      </c>
      <c r="G9" s="29" t="s">
        <v>82</v>
      </c>
      <c r="H9" s="27">
        <v>44776</v>
      </c>
      <c r="I9" s="28" t="str">
        <f t="shared" si="2"/>
        <v>August</v>
      </c>
      <c r="J9" s="46" t="s">
        <v>83</v>
      </c>
      <c r="K9" s="55" t="str">
        <f t="shared" si="3"/>
        <v>60918</v>
      </c>
      <c r="L9" s="6"/>
      <c r="M9" s="6"/>
      <c r="N9" s="1" t="s">
        <v>23</v>
      </c>
      <c r="O9" s="30" t="s">
        <v>84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5">
      <c r="A10" s="49">
        <v>477616</v>
      </c>
      <c r="B10" s="24" t="s">
        <v>85</v>
      </c>
      <c r="C10" s="25" t="str">
        <f t="shared" si="0"/>
        <v>Frances</v>
      </c>
      <c r="D10" s="25" t="str">
        <f t="shared" si="1"/>
        <v>Young</v>
      </c>
      <c r="E10" s="24" t="s">
        <v>50</v>
      </c>
      <c r="F10" s="24" t="s">
        <v>86</v>
      </c>
      <c r="G10" s="29" t="s">
        <v>87</v>
      </c>
      <c r="H10" s="27">
        <v>44871</v>
      </c>
      <c r="I10" s="28" t="str">
        <f t="shared" si="2"/>
        <v>November</v>
      </c>
      <c r="J10" s="46" t="s">
        <v>88</v>
      </c>
      <c r="K10" s="55" t="str">
        <f t="shared" si="3"/>
        <v>121587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5">
      <c r="A11" s="49">
        <v>162402</v>
      </c>
      <c r="B11" s="24" t="s">
        <v>89</v>
      </c>
      <c r="C11" s="25" t="str">
        <f t="shared" si="0"/>
        <v>Diana</v>
      </c>
      <c r="D11" s="25" t="str">
        <f t="shared" si="1"/>
        <v>Peterson</v>
      </c>
      <c r="E11" s="24" t="s">
        <v>50</v>
      </c>
      <c r="F11" s="24" t="s">
        <v>90</v>
      </c>
      <c r="G11" s="29" t="s">
        <v>91</v>
      </c>
      <c r="H11" s="27">
        <v>44864</v>
      </c>
      <c r="I11" s="28" t="str">
        <f t="shared" si="2"/>
        <v>October</v>
      </c>
      <c r="J11" s="46" t="s">
        <v>92</v>
      </c>
      <c r="K11" s="55" t="str">
        <f t="shared" si="3"/>
        <v>43010</v>
      </c>
      <c r="L11" s="6"/>
      <c r="M11" s="6"/>
      <c r="N11" s="1" t="s">
        <v>25</v>
      </c>
      <c r="O11" s="5" t="s">
        <v>93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5">
      <c r="A12" s="49">
        <v>231469</v>
      </c>
      <c r="B12" s="24" t="s">
        <v>94</v>
      </c>
      <c r="C12" s="25" t="str">
        <f t="shared" si="0"/>
        <v>Ralph</v>
      </c>
      <c r="D12" s="25" t="str">
        <f t="shared" si="1"/>
        <v>Flores</v>
      </c>
      <c r="E12" s="24" t="s">
        <v>59</v>
      </c>
      <c r="F12" s="24" t="s">
        <v>95</v>
      </c>
      <c r="G12" s="29" t="s">
        <v>96</v>
      </c>
      <c r="H12" s="27">
        <v>44554</v>
      </c>
      <c r="I12" s="28" t="str">
        <f t="shared" si="2"/>
        <v>December</v>
      </c>
      <c r="J12" s="46" t="s">
        <v>97</v>
      </c>
      <c r="K12" s="55" t="str">
        <f t="shared" si="3"/>
        <v>118457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5">
      <c r="A13" s="49">
        <v>153989</v>
      </c>
      <c r="B13" s="24" t="s">
        <v>98</v>
      </c>
      <c r="C13" s="25" t="str">
        <f t="shared" si="0"/>
        <v>Jack</v>
      </c>
      <c r="D13" s="25" t="str">
        <f t="shared" si="1"/>
        <v>Alexander</v>
      </c>
      <c r="E13" s="24" t="s">
        <v>59</v>
      </c>
      <c r="F13" s="24" t="s">
        <v>99</v>
      </c>
      <c r="G13" s="29" t="s">
        <v>61</v>
      </c>
      <c r="H13" s="27">
        <v>44739</v>
      </c>
      <c r="I13" s="28" t="str">
        <f t="shared" si="2"/>
        <v>June</v>
      </c>
      <c r="J13" s="46" t="s">
        <v>100</v>
      </c>
      <c r="K13" s="55" t="str">
        <f t="shared" si="3"/>
        <v>82965</v>
      </c>
      <c r="L13" s="6"/>
      <c r="M13" s="6"/>
      <c r="N13" s="1"/>
      <c r="O13" s="6"/>
      <c r="P13" s="18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5">
      <c r="A14" s="49">
        <v>386158</v>
      </c>
      <c r="B14" s="24" t="s">
        <v>101</v>
      </c>
      <c r="C14" s="25" t="str">
        <f t="shared" si="0"/>
        <v>Melissa</v>
      </c>
      <c r="D14" s="25" t="str">
        <f t="shared" si="1"/>
        <v>King</v>
      </c>
      <c r="E14" s="24" t="s">
        <v>50</v>
      </c>
      <c r="F14" s="24" t="s">
        <v>102</v>
      </c>
      <c r="G14" s="29" t="s">
        <v>103</v>
      </c>
      <c r="H14" s="27">
        <v>44528</v>
      </c>
      <c r="I14" s="28" t="str">
        <f t="shared" si="2"/>
        <v>November</v>
      </c>
      <c r="J14" s="46" t="s">
        <v>104</v>
      </c>
      <c r="K14" s="55" t="str">
        <f t="shared" si="3"/>
        <v>166892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5">
      <c r="A15" s="49">
        <v>301576</v>
      </c>
      <c r="B15" s="24" t="s">
        <v>105</v>
      </c>
      <c r="C15" s="25" t="str">
        <f t="shared" si="0"/>
        <v>Wayne</v>
      </c>
      <c r="D15" s="25" t="str">
        <f t="shared" si="1"/>
        <v>Watson</v>
      </c>
      <c r="E15" s="24" t="s">
        <v>59</v>
      </c>
      <c r="F15" s="24" t="s">
        <v>106</v>
      </c>
      <c r="G15" s="29" t="s">
        <v>107</v>
      </c>
      <c r="H15" s="27">
        <v>44837</v>
      </c>
      <c r="I15" s="28" t="str">
        <f t="shared" si="2"/>
        <v>October</v>
      </c>
      <c r="J15" s="46" t="s">
        <v>108</v>
      </c>
      <c r="K15" s="55" t="str">
        <f t="shared" si="3"/>
        <v>92758</v>
      </c>
      <c r="L15" s="41"/>
      <c r="M15" s="6"/>
      <c r="N15" s="1" t="s">
        <v>28</v>
      </c>
      <c r="O15" s="5" t="s">
        <v>109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5">
      <c r="A16" s="49">
        <v>441771</v>
      </c>
      <c r="B16" s="24" t="s">
        <v>110</v>
      </c>
      <c r="C16" s="25" t="str">
        <f t="shared" si="0"/>
        <v>Cheryl</v>
      </c>
      <c r="D16" s="25" t="str">
        <f t="shared" si="1"/>
        <v>Scott</v>
      </c>
      <c r="E16" s="24" t="s">
        <v>50</v>
      </c>
      <c r="F16" s="24" t="s">
        <v>111</v>
      </c>
      <c r="G16" s="29" t="s">
        <v>112</v>
      </c>
      <c r="H16" s="27">
        <v>44667</v>
      </c>
      <c r="I16" s="28" t="str">
        <f t="shared" si="2"/>
        <v>April</v>
      </c>
      <c r="J16" s="46" t="s">
        <v>113</v>
      </c>
      <c r="K16" s="55" t="str">
        <f t="shared" si="3"/>
        <v>92220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5">
      <c r="A17" s="49">
        <v>528509</v>
      </c>
      <c r="B17" s="24" t="s">
        <v>114</v>
      </c>
      <c r="C17" s="25" t="str">
        <f t="shared" si="0"/>
        <v>Paula</v>
      </c>
      <c r="D17" s="25" t="str">
        <f t="shared" si="1"/>
        <v>Diaz</v>
      </c>
      <c r="E17" s="24" t="s">
        <v>50</v>
      </c>
      <c r="F17" s="24" t="s">
        <v>115</v>
      </c>
      <c r="G17" s="29" t="s">
        <v>78</v>
      </c>
      <c r="H17" s="27">
        <v>44853</v>
      </c>
      <c r="I17" s="28" t="str">
        <f t="shared" si="2"/>
        <v>October</v>
      </c>
      <c r="J17" s="46" t="s">
        <v>116</v>
      </c>
      <c r="K17" s="55" t="str">
        <f t="shared" si="3"/>
        <v>152654</v>
      </c>
      <c r="L17" s="6"/>
      <c r="M17" s="6"/>
      <c r="N17" s="6"/>
      <c r="O17" s="6"/>
      <c r="P17" s="18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5">
      <c r="A18" s="49">
        <v>912990</v>
      </c>
      <c r="B18" s="24" t="s">
        <v>117</v>
      </c>
      <c r="C18" s="25" t="str">
        <f t="shared" si="0"/>
        <v>Joshua</v>
      </c>
      <c r="D18" s="25" t="str">
        <f t="shared" si="1"/>
        <v>Stewart</v>
      </c>
      <c r="E18" s="24" t="s">
        <v>59</v>
      </c>
      <c r="F18" s="24" t="s">
        <v>118</v>
      </c>
      <c r="G18" s="29" t="s">
        <v>78</v>
      </c>
      <c r="H18" s="27">
        <v>44682</v>
      </c>
      <c r="I18" s="28" t="str">
        <f t="shared" si="2"/>
        <v>May</v>
      </c>
      <c r="J18" s="46" t="s">
        <v>119</v>
      </c>
      <c r="K18" s="55" t="str">
        <f t="shared" si="3"/>
        <v>184896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5">
      <c r="A19" s="49">
        <v>214352</v>
      </c>
      <c r="B19" s="24" t="s">
        <v>120</v>
      </c>
      <c r="C19" s="25" t="str">
        <f t="shared" si="0"/>
        <v>Theresa</v>
      </c>
      <c r="D19" s="25" t="str">
        <f t="shared" si="1"/>
        <v>Lee</v>
      </c>
      <c r="E19" s="24" t="s">
        <v>50</v>
      </c>
      <c r="F19" s="24" t="s">
        <v>121</v>
      </c>
      <c r="G19" s="29" t="s">
        <v>78</v>
      </c>
      <c r="H19" s="27">
        <v>44517</v>
      </c>
      <c r="I19" s="28" t="str">
        <f t="shared" si="2"/>
        <v>November</v>
      </c>
      <c r="J19" s="46" t="s">
        <v>122</v>
      </c>
      <c r="K19" s="55" t="str">
        <f t="shared" si="3"/>
        <v>197537</v>
      </c>
      <c r="L19" s="6"/>
      <c r="M19" s="6"/>
      <c r="N19" s="1" t="s">
        <v>30</v>
      </c>
      <c r="O19" s="11" t="s">
        <v>123</v>
      </c>
      <c r="P19" s="1"/>
      <c r="Q19" s="1"/>
      <c r="R19" s="1"/>
      <c r="S19" s="1"/>
      <c r="T19" s="1"/>
      <c r="U19" s="6"/>
      <c r="V19" s="6"/>
      <c r="W19" s="6"/>
      <c r="X19" s="6"/>
      <c r="Y19" s="6"/>
      <c r="Z19" s="6"/>
    </row>
    <row r="20" spans="1:26" ht="14.5">
      <c r="A20" s="49">
        <v>890290</v>
      </c>
      <c r="B20" s="24" t="s">
        <v>124</v>
      </c>
      <c r="C20" s="25" t="str">
        <f t="shared" si="0"/>
        <v>Julia</v>
      </c>
      <c r="D20" s="25" t="str">
        <f t="shared" si="1"/>
        <v>Scott</v>
      </c>
      <c r="E20" s="24" t="s">
        <v>50</v>
      </c>
      <c r="F20" s="24" t="s">
        <v>125</v>
      </c>
      <c r="G20" s="29" t="s">
        <v>126</v>
      </c>
      <c r="H20" s="27">
        <v>44723</v>
      </c>
      <c r="I20" s="28" t="str">
        <f t="shared" si="2"/>
        <v>June</v>
      </c>
      <c r="J20" s="46" t="s">
        <v>127</v>
      </c>
      <c r="K20" s="55" t="str">
        <f t="shared" si="3"/>
        <v>141518</v>
      </c>
      <c r="L20" s="6"/>
      <c r="M20" s="6"/>
      <c r="N20" s="1"/>
      <c r="O20" s="1"/>
      <c r="P20" s="1"/>
      <c r="Q20" s="1"/>
      <c r="R20" s="1"/>
      <c r="S20" s="1"/>
      <c r="T20" s="1"/>
      <c r="U20" s="6"/>
      <c r="V20" s="6"/>
      <c r="W20" s="6"/>
      <c r="X20" s="6"/>
      <c r="Y20" s="6"/>
      <c r="Z20" s="6"/>
    </row>
    <row r="21" spans="1:26" ht="15.75" customHeight="1">
      <c r="A21" s="49">
        <v>622406</v>
      </c>
      <c r="B21" s="24" t="s">
        <v>128</v>
      </c>
      <c r="C21" s="25" t="str">
        <f t="shared" si="0"/>
        <v>Thomas</v>
      </c>
      <c r="D21" s="25" t="str">
        <f t="shared" si="1"/>
        <v>Lewis</v>
      </c>
      <c r="E21" s="24" t="s">
        <v>59</v>
      </c>
      <c r="F21" s="24" t="s">
        <v>129</v>
      </c>
      <c r="G21" s="29" t="s">
        <v>78</v>
      </c>
      <c r="H21" s="27">
        <v>44770</v>
      </c>
      <c r="I21" s="28" t="str">
        <f t="shared" si="2"/>
        <v>July</v>
      </c>
      <c r="J21" s="46" t="s">
        <v>130</v>
      </c>
      <c r="K21" s="55" t="str">
        <f t="shared" si="3"/>
        <v>73862</v>
      </c>
      <c r="L21" s="6"/>
      <c r="M21" s="6"/>
      <c r="N21" s="1"/>
      <c r="O21" s="1"/>
      <c r="P21" s="31" t="s">
        <v>131</v>
      </c>
      <c r="Q21" s="23" t="s">
        <v>44</v>
      </c>
      <c r="R21" s="31" t="s">
        <v>132</v>
      </c>
      <c r="S21" s="31" t="s">
        <v>133</v>
      </c>
      <c r="T21" s="1"/>
      <c r="U21" s="6"/>
      <c r="V21" s="6"/>
      <c r="W21" s="6"/>
      <c r="X21" s="6"/>
      <c r="Y21" s="6"/>
      <c r="Z21" s="6"/>
    </row>
    <row r="22" spans="1:26" ht="15.75" customHeight="1">
      <c r="A22" s="49">
        <v>979607</v>
      </c>
      <c r="B22" s="24" t="s">
        <v>134</v>
      </c>
      <c r="C22" s="25" t="str">
        <f t="shared" si="0"/>
        <v>Carol</v>
      </c>
      <c r="D22" s="25" t="str">
        <f t="shared" si="1"/>
        <v>Edwards</v>
      </c>
      <c r="E22" s="24" t="s">
        <v>50</v>
      </c>
      <c r="F22" s="24" t="s">
        <v>135</v>
      </c>
      <c r="G22" s="29" t="s">
        <v>136</v>
      </c>
      <c r="H22" s="27">
        <v>44709</v>
      </c>
      <c r="I22" s="28" t="str">
        <f t="shared" si="2"/>
        <v>May</v>
      </c>
      <c r="J22" s="46" t="s">
        <v>137</v>
      </c>
      <c r="K22" s="55" t="str">
        <f t="shared" si="3"/>
        <v>93967</v>
      </c>
      <c r="L22" s="6"/>
      <c r="M22" s="6"/>
      <c r="N22" s="1"/>
      <c r="O22" s="1"/>
      <c r="P22" s="32" t="s">
        <v>138</v>
      </c>
      <c r="Q22" s="33" t="str">
        <f>INDEX($A$1:$K$101,MATCH($P22,$B$1:$B$101,0),MATCH(Q$21,$A$1:$K$1,0))</f>
        <v>carl.collins@yahoo.com</v>
      </c>
      <c r="R22" s="33" t="str">
        <f t="shared" ref="R22:S25" si="4">INDEX($A$1:$K$101,MATCH($P22,$B$1:$B$101,0),MATCH(R$21,$A$1:$K$1,0))</f>
        <v>Tajikistan</v>
      </c>
      <c r="S22" s="33" t="str">
        <f t="shared" si="4"/>
        <v>Male</v>
      </c>
      <c r="T22" s="1"/>
      <c r="U22" s="6"/>
      <c r="V22" s="6"/>
      <c r="W22" s="6"/>
      <c r="X22" s="6"/>
      <c r="Y22" s="6"/>
      <c r="Z22" s="6"/>
    </row>
    <row r="23" spans="1:26" ht="15.75" customHeight="1">
      <c r="A23" s="49">
        <v>969580</v>
      </c>
      <c r="B23" s="24" t="s">
        <v>139</v>
      </c>
      <c r="C23" s="25" t="str">
        <f t="shared" si="0"/>
        <v>Matthew</v>
      </c>
      <c r="D23" s="25" t="str">
        <f t="shared" si="1"/>
        <v>Turner</v>
      </c>
      <c r="E23" s="24" t="s">
        <v>59</v>
      </c>
      <c r="F23" s="24" t="s">
        <v>140</v>
      </c>
      <c r="G23" s="29" t="s">
        <v>141</v>
      </c>
      <c r="H23" s="27">
        <v>44658</v>
      </c>
      <c r="I23" s="28" t="str">
        <f t="shared" si="2"/>
        <v>April</v>
      </c>
      <c r="J23" s="46" t="s">
        <v>142</v>
      </c>
      <c r="K23" s="55" t="str">
        <f t="shared" si="3"/>
        <v>52237</v>
      </c>
      <c r="L23" s="6"/>
      <c r="M23" s="6"/>
      <c r="N23" s="1"/>
      <c r="O23" s="1"/>
      <c r="P23" s="32" t="s">
        <v>143</v>
      </c>
      <c r="Q23" s="33" t="str">
        <f t="shared" ref="Q23:Q25" si="5">INDEX($A$1:$K$101,MATCH($P23,$B$1:$B$101,0),MATCH(Q$21,$A$1:$K$1,0))</f>
        <v>cheryl.miller@ntlworld.com</v>
      </c>
      <c r="R23" s="33" t="str">
        <f t="shared" si="4"/>
        <v>China</v>
      </c>
      <c r="S23" s="33" t="str">
        <f t="shared" si="4"/>
        <v>Female</v>
      </c>
      <c r="T23" s="1"/>
      <c r="U23" s="6"/>
      <c r="V23" s="6"/>
      <c r="W23" s="6"/>
      <c r="X23" s="6"/>
      <c r="Y23" s="6"/>
      <c r="Z23" s="6"/>
    </row>
    <row r="24" spans="1:26" ht="15.75" customHeight="1">
      <c r="A24" s="49">
        <v>426038</v>
      </c>
      <c r="B24" s="24" t="s">
        <v>144</v>
      </c>
      <c r="C24" s="25" t="str">
        <f t="shared" si="0"/>
        <v>Joan</v>
      </c>
      <c r="D24" s="25" t="str">
        <f t="shared" si="1"/>
        <v>Stewart</v>
      </c>
      <c r="E24" s="24" t="s">
        <v>50</v>
      </c>
      <c r="F24" s="24" t="s">
        <v>145</v>
      </c>
      <c r="G24" s="29" t="s">
        <v>78</v>
      </c>
      <c r="H24" s="27">
        <v>44549</v>
      </c>
      <c r="I24" s="28" t="str">
        <f t="shared" si="2"/>
        <v>December</v>
      </c>
      <c r="J24" s="46" t="s">
        <v>146</v>
      </c>
      <c r="K24" s="55" t="str">
        <f t="shared" si="3"/>
        <v>111673</v>
      </c>
      <c r="L24" s="6"/>
      <c r="M24" s="6"/>
      <c r="N24" s="1"/>
      <c r="O24" s="1"/>
      <c r="P24" s="32" t="s">
        <v>147</v>
      </c>
      <c r="Q24" s="33" t="str">
        <f t="shared" si="5"/>
        <v>debra.wood@hotmail.com</v>
      </c>
      <c r="R24" s="33" t="str">
        <f t="shared" si="4"/>
        <v>China</v>
      </c>
      <c r="S24" s="33" t="str">
        <f t="shared" si="4"/>
        <v>Female</v>
      </c>
      <c r="T24" s="1"/>
      <c r="U24" s="6"/>
      <c r="V24" s="6"/>
      <c r="W24" s="6"/>
      <c r="X24" s="6"/>
      <c r="Y24" s="6"/>
      <c r="Z24" s="6"/>
    </row>
    <row r="25" spans="1:26" ht="15.75" customHeight="1">
      <c r="A25" s="49">
        <v>388642</v>
      </c>
      <c r="B25" s="24" t="s">
        <v>148</v>
      </c>
      <c r="C25" s="25" t="str">
        <f t="shared" si="0"/>
        <v>Ruby</v>
      </c>
      <c r="D25" s="25" t="str">
        <f t="shared" si="1"/>
        <v>Rogers</v>
      </c>
      <c r="E25" s="24" t="s">
        <v>50</v>
      </c>
      <c r="F25" s="24" t="s">
        <v>149</v>
      </c>
      <c r="G25" s="29" t="s">
        <v>69</v>
      </c>
      <c r="H25" s="27">
        <v>44850</v>
      </c>
      <c r="I25" s="28" t="str">
        <f t="shared" si="2"/>
        <v>October</v>
      </c>
      <c r="J25" s="46" t="s">
        <v>150</v>
      </c>
      <c r="K25" s="55" t="str">
        <f t="shared" si="3"/>
        <v>160623</v>
      </c>
      <c r="L25" s="6"/>
      <c r="N25" s="1"/>
      <c r="O25" s="1"/>
      <c r="P25" s="32" t="s">
        <v>151</v>
      </c>
      <c r="Q25" s="33" t="str">
        <f t="shared" si="5"/>
        <v>sharon.lopez@gmail.com</v>
      </c>
      <c r="R25" s="33" t="str">
        <f t="shared" si="4"/>
        <v>Argentina</v>
      </c>
      <c r="S25" s="33" t="str">
        <f t="shared" si="4"/>
        <v>Female</v>
      </c>
      <c r="T25" s="1"/>
      <c r="U25" s="6"/>
      <c r="V25" s="6"/>
      <c r="W25" s="6"/>
      <c r="X25" s="6"/>
      <c r="Y25" s="6"/>
      <c r="Z25" s="6"/>
    </row>
    <row r="26" spans="1:26" ht="15.75" customHeight="1">
      <c r="A26" s="49">
        <v>560455</v>
      </c>
      <c r="B26" s="24" t="s">
        <v>152</v>
      </c>
      <c r="C26" s="25" t="str">
        <f t="shared" si="0"/>
        <v>Carolyn</v>
      </c>
      <c r="D26" s="25" t="str">
        <f t="shared" si="1"/>
        <v>Hayes</v>
      </c>
      <c r="E26" s="24" t="s">
        <v>50</v>
      </c>
      <c r="F26" s="24" t="s">
        <v>153</v>
      </c>
      <c r="G26" s="29" t="s">
        <v>154</v>
      </c>
      <c r="H26" s="27">
        <v>44736</v>
      </c>
      <c r="I26" s="28" t="str">
        <f t="shared" si="2"/>
        <v>June</v>
      </c>
      <c r="J26" s="46" t="s">
        <v>155</v>
      </c>
      <c r="K26" s="55" t="str">
        <f t="shared" si="3"/>
        <v>42005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49">
        <v>477253</v>
      </c>
      <c r="B27" s="24" t="s">
        <v>156</v>
      </c>
      <c r="C27" s="25" t="str">
        <f t="shared" si="0"/>
        <v>Anne</v>
      </c>
      <c r="D27" s="25" t="str">
        <f t="shared" si="1"/>
        <v>Russell</v>
      </c>
      <c r="E27" s="24" t="s">
        <v>50</v>
      </c>
      <c r="F27" s="24" t="s">
        <v>157</v>
      </c>
      <c r="G27" s="29" t="s">
        <v>82</v>
      </c>
      <c r="H27" s="27">
        <v>44591</v>
      </c>
      <c r="I27" s="28" t="str">
        <f t="shared" si="2"/>
        <v>January</v>
      </c>
      <c r="J27" s="46" t="s">
        <v>158</v>
      </c>
      <c r="K27" s="55" t="str">
        <f t="shared" si="3"/>
        <v>103160</v>
      </c>
      <c r="L27" s="6"/>
      <c r="M27" s="42"/>
      <c r="N27" s="59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49">
        <v>263480</v>
      </c>
      <c r="B28" s="24" t="s">
        <v>159</v>
      </c>
      <c r="C28" s="25" t="str">
        <f t="shared" si="0"/>
        <v>Daniel</v>
      </c>
      <c r="D28" s="25" t="str">
        <f t="shared" si="1"/>
        <v>Cooper</v>
      </c>
      <c r="E28" s="24" t="s">
        <v>59</v>
      </c>
      <c r="F28" s="24" t="s">
        <v>160</v>
      </c>
      <c r="G28" s="29" t="s">
        <v>56</v>
      </c>
      <c r="H28" s="27">
        <v>44847</v>
      </c>
      <c r="I28" s="28" t="str">
        <f t="shared" si="2"/>
        <v>October</v>
      </c>
      <c r="J28" s="46" t="s">
        <v>161</v>
      </c>
      <c r="K28" s="55" t="str">
        <f t="shared" si="3"/>
        <v>153790</v>
      </c>
      <c r="L28" s="6"/>
      <c r="M28" s="6"/>
      <c r="N28" s="42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A29" s="49">
        <v>683826</v>
      </c>
      <c r="B29" s="24" t="s">
        <v>162</v>
      </c>
      <c r="C29" s="25" t="str">
        <f t="shared" si="0"/>
        <v>Roger</v>
      </c>
      <c r="D29" s="25" t="str">
        <f t="shared" si="1"/>
        <v>Roberts</v>
      </c>
      <c r="E29" s="24" t="s">
        <v>59</v>
      </c>
      <c r="F29" s="24" t="s">
        <v>163</v>
      </c>
      <c r="G29" s="29" t="s">
        <v>141</v>
      </c>
      <c r="H29" s="27">
        <v>44567</v>
      </c>
      <c r="I29" s="28" t="str">
        <f t="shared" si="2"/>
        <v>January</v>
      </c>
      <c r="J29" s="46" t="s">
        <v>164</v>
      </c>
      <c r="K29" s="55" t="str">
        <f t="shared" si="3"/>
        <v>129625</v>
      </c>
      <c r="L29" s="6"/>
      <c r="M29" s="6"/>
      <c r="N29" s="4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A30" s="49">
        <v>474599</v>
      </c>
      <c r="B30" s="24" t="s">
        <v>165</v>
      </c>
      <c r="C30" s="25" t="str">
        <f t="shared" si="0"/>
        <v>Maria</v>
      </c>
      <c r="D30" s="25" t="str">
        <f t="shared" si="1"/>
        <v>Walker</v>
      </c>
      <c r="E30" s="24" t="s">
        <v>50</v>
      </c>
      <c r="F30" s="24" t="s">
        <v>166</v>
      </c>
      <c r="G30" s="29" t="s">
        <v>167</v>
      </c>
      <c r="H30" s="27">
        <v>44611</v>
      </c>
      <c r="I30" s="28" t="str">
        <f t="shared" si="2"/>
        <v>February</v>
      </c>
      <c r="J30" s="46" t="s">
        <v>168</v>
      </c>
      <c r="K30" s="55" t="str">
        <f t="shared" si="3"/>
        <v>48944</v>
      </c>
      <c r="L30" s="6"/>
      <c r="M30" s="6"/>
      <c r="N30" s="41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49">
        <v>335732</v>
      </c>
      <c r="B31" s="24" t="s">
        <v>169</v>
      </c>
      <c r="C31" s="25" t="str">
        <f t="shared" si="0"/>
        <v>Brenda</v>
      </c>
      <c r="D31" s="25" t="str">
        <f t="shared" si="1"/>
        <v>Butler</v>
      </c>
      <c r="E31" s="24" t="s">
        <v>50</v>
      </c>
      <c r="F31" s="24" t="s">
        <v>170</v>
      </c>
      <c r="G31" s="29" t="s">
        <v>112</v>
      </c>
      <c r="H31" s="27">
        <v>44817</v>
      </c>
      <c r="I31" s="28" t="str">
        <f t="shared" si="2"/>
        <v>September</v>
      </c>
      <c r="J31" s="46" t="s">
        <v>171</v>
      </c>
      <c r="K31" s="55" t="str">
        <f t="shared" si="3"/>
        <v>60508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49">
        <v>329752</v>
      </c>
      <c r="B32" s="24" t="s">
        <v>172</v>
      </c>
      <c r="C32" s="25" t="str">
        <f t="shared" si="0"/>
        <v>Lillian</v>
      </c>
      <c r="D32" s="25" t="str">
        <f t="shared" si="1"/>
        <v>Brown</v>
      </c>
      <c r="E32" s="24" t="s">
        <v>50</v>
      </c>
      <c r="F32" s="24" t="s">
        <v>173</v>
      </c>
      <c r="G32" s="29" t="s">
        <v>78</v>
      </c>
      <c r="H32" s="27">
        <v>44687</v>
      </c>
      <c r="I32" s="28" t="str">
        <f t="shared" si="2"/>
        <v>May</v>
      </c>
      <c r="J32" s="46" t="s">
        <v>174</v>
      </c>
      <c r="K32" s="55" t="str">
        <f t="shared" si="3"/>
        <v>67251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49">
        <v>893212</v>
      </c>
      <c r="B33" s="24" t="s">
        <v>175</v>
      </c>
      <c r="C33" s="25" t="str">
        <f t="shared" si="0"/>
        <v>Amy</v>
      </c>
      <c r="D33" s="25" t="str">
        <f t="shared" si="1"/>
        <v>Howard</v>
      </c>
      <c r="E33" s="24" t="s">
        <v>50</v>
      </c>
      <c r="F33" s="24" t="s">
        <v>176</v>
      </c>
      <c r="G33" s="29" t="s">
        <v>177</v>
      </c>
      <c r="H33" s="27">
        <v>44770</v>
      </c>
      <c r="I33" s="28" t="str">
        <f t="shared" si="2"/>
        <v>July</v>
      </c>
      <c r="J33" s="46" t="s">
        <v>178</v>
      </c>
      <c r="K33" s="55" t="str">
        <f t="shared" si="3"/>
        <v>112715</v>
      </c>
      <c r="L33" s="6"/>
      <c r="M33" s="42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49">
        <v>621833</v>
      </c>
      <c r="B34" s="24" t="s">
        <v>179</v>
      </c>
      <c r="C34" s="25" t="str">
        <f t="shared" si="0"/>
        <v>Gregory</v>
      </c>
      <c r="D34" s="25" t="str">
        <f t="shared" si="1"/>
        <v>Edwards</v>
      </c>
      <c r="E34" s="24" t="s">
        <v>59</v>
      </c>
      <c r="F34" s="24" t="s">
        <v>180</v>
      </c>
      <c r="G34" s="29" t="s">
        <v>82</v>
      </c>
      <c r="H34" s="27">
        <v>44795</v>
      </c>
      <c r="I34" s="28" t="str">
        <f t="shared" si="2"/>
        <v>August</v>
      </c>
      <c r="J34" s="46" t="s">
        <v>181</v>
      </c>
      <c r="K34" s="55" t="str">
        <f t="shared" si="3"/>
        <v>169245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49">
        <v>456747</v>
      </c>
      <c r="B35" s="24" t="s">
        <v>182</v>
      </c>
      <c r="C35" s="25" t="str">
        <f t="shared" si="0"/>
        <v>Roy</v>
      </c>
      <c r="D35" s="25" t="str">
        <f t="shared" si="1"/>
        <v>Griffin</v>
      </c>
      <c r="E35" s="24" t="s">
        <v>59</v>
      </c>
      <c r="F35" s="24" t="s">
        <v>183</v>
      </c>
      <c r="G35" s="29" t="s">
        <v>82</v>
      </c>
      <c r="H35" s="27">
        <v>44587</v>
      </c>
      <c r="I35" s="28" t="str">
        <f t="shared" si="2"/>
        <v>January</v>
      </c>
      <c r="J35" s="46" t="s">
        <v>184</v>
      </c>
      <c r="K35" s="55" t="str">
        <f t="shared" si="3"/>
        <v>170895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49">
        <v>278556</v>
      </c>
      <c r="B36" s="24" t="s">
        <v>185</v>
      </c>
      <c r="C36" s="25" t="str">
        <f t="shared" si="0"/>
        <v>Richard</v>
      </c>
      <c r="D36" s="25" t="str">
        <f t="shared" si="1"/>
        <v>Mitchell</v>
      </c>
      <c r="E36" s="24" t="s">
        <v>59</v>
      </c>
      <c r="F36" s="24" t="s">
        <v>186</v>
      </c>
      <c r="G36" s="29" t="s">
        <v>82</v>
      </c>
      <c r="H36" s="27">
        <v>44551</v>
      </c>
      <c r="I36" s="28" t="str">
        <f t="shared" si="2"/>
        <v>December</v>
      </c>
      <c r="J36" s="46" t="s">
        <v>187</v>
      </c>
      <c r="K36" s="55" t="str">
        <f t="shared" si="3"/>
        <v>122226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49">
        <v>333476</v>
      </c>
      <c r="B37" s="24" t="s">
        <v>188</v>
      </c>
      <c r="C37" s="25" t="str">
        <f t="shared" si="0"/>
        <v>Mary</v>
      </c>
      <c r="D37" s="25" t="str">
        <f t="shared" si="1"/>
        <v>Wilson</v>
      </c>
      <c r="E37" s="24" t="s">
        <v>50</v>
      </c>
      <c r="F37" s="24" t="s">
        <v>189</v>
      </c>
      <c r="G37" s="29" t="s">
        <v>190</v>
      </c>
      <c r="H37" s="27">
        <v>44799</v>
      </c>
      <c r="I37" s="28" t="str">
        <f t="shared" si="2"/>
        <v>August</v>
      </c>
      <c r="J37" s="46" t="s">
        <v>191</v>
      </c>
      <c r="K37" s="55" t="str">
        <f t="shared" si="3"/>
        <v>109394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49">
        <v>218791</v>
      </c>
      <c r="B38" s="24" t="s">
        <v>192</v>
      </c>
      <c r="C38" s="25" t="str">
        <f t="shared" si="0"/>
        <v>Aaron</v>
      </c>
      <c r="D38" s="25" t="str">
        <f t="shared" si="1"/>
        <v>Price</v>
      </c>
      <c r="E38" s="24" t="s">
        <v>59</v>
      </c>
      <c r="F38" s="24" t="s">
        <v>193</v>
      </c>
      <c r="G38" s="29" t="s">
        <v>78</v>
      </c>
      <c r="H38" s="27">
        <v>44699</v>
      </c>
      <c r="I38" s="28" t="str">
        <f t="shared" si="2"/>
        <v>May</v>
      </c>
      <c r="J38" s="46" t="s">
        <v>194</v>
      </c>
      <c r="K38" s="55" t="str">
        <f t="shared" si="3"/>
        <v>54402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49">
        <v>134841</v>
      </c>
      <c r="B39" s="24" t="s">
        <v>195</v>
      </c>
      <c r="C39" s="25" t="str">
        <f t="shared" si="0"/>
        <v>Donna</v>
      </c>
      <c r="D39" s="25" t="str">
        <f t="shared" si="1"/>
        <v>Brown</v>
      </c>
      <c r="E39" s="24" t="s">
        <v>50</v>
      </c>
      <c r="F39" s="24" t="s">
        <v>196</v>
      </c>
      <c r="G39" s="29" t="s">
        <v>197</v>
      </c>
      <c r="H39" s="27">
        <v>44836</v>
      </c>
      <c r="I39" s="28" t="str">
        <f t="shared" si="2"/>
        <v>October</v>
      </c>
      <c r="J39" s="46" t="s">
        <v>198</v>
      </c>
      <c r="K39" s="55" t="str">
        <f t="shared" si="3"/>
        <v>129836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49">
        <v>726264</v>
      </c>
      <c r="B40" s="24" t="s">
        <v>138</v>
      </c>
      <c r="C40" s="25" t="str">
        <f t="shared" si="0"/>
        <v>Carl</v>
      </c>
      <c r="D40" s="25" t="str">
        <f t="shared" si="1"/>
        <v>Collins</v>
      </c>
      <c r="E40" s="24" t="s">
        <v>59</v>
      </c>
      <c r="F40" s="24" t="s">
        <v>199</v>
      </c>
      <c r="G40" s="29" t="s">
        <v>200</v>
      </c>
      <c r="H40" s="27">
        <v>44590</v>
      </c>
      <c r="I40" s="28" t="str">
        <f t="shared" si="2"/>
        <v>January</v>
      </c>
      <c r="J40" s="46" t="s">
        <v>201</v>
      </c>
      <c r="K40" s="55" t="str">
        <f t="shared" si="3"/>
        <v>162159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49">
        <v>766610</v>
      </c>
      <c r="B41" s="24" t="s">
        <v>202</v>
      </c>
      <c r="C41" s="25" t="str">
        <f t="shared" si="0"/>
        <v>Joyce</v>
      </c>
      <c r="D41" s="25" t="str">
        <f t="shared" si="1"/>
        <v>Jenkins</v>
      </c>
      <c r="E41" s="24" t="s">
        <v>50</v>
      </c>
      <c r="F41" s="24" t="s">
        <v>203</v>
      </c>
      <c r="G41" s="29" t="s">
        <v>112</v>
      </c>
      <c r="H41" s="27">
        <v>44787</v>
      </c>
      <c r="I41" s="28" t="str">
        <f t="shared" si="2"/>
        <v>August</v>
      </c>
      <c r="J41" s="46" t="s">
        <v>204</v>
      </c>
      <c r="K41" s="55" t="str">
        <f t="shared" si="3"/>
        <v>119321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49">
        <v>923947</v>
      </c>
      <c r="B42" s="24" t="s">
        <v>205</v>
      </c>
      <c r="C42" s="25" t="str">
        <f t="shared" si="0"/>
        <v>Mary</v>
      </c>
      <c r="D42" s="25" t="str">
        <f t="shared" si="1"/>
        <v>Bryant</v>
      </c>
      <c r="E42" s="24" t="s">
        <v>50</v>
      </c>
      <c r="F42" s="24" t="s">
        <v>206</v>
      </c>
      <c r="G42" s="29" t="s">
        <v>136</v>
      </c>
      <c r="H42" s="27">
        <v>44842</v>
      </c>
      <c r="I42" s="28" t="str">
        <f t="shared" si="2"/>
        <v>October</v>
      </c>
      <c r="J42" s="46" t="s">
        <v>207</v>
      </c>
      <c r="K42" s="55" t="str">
        <f t="shared" si="3"/>
        <v>155442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49">
        <v>227922</v>
      </c>
      <c r="B43" s="24" t="s">
        <v>208</v>
      </c>
      <c r="C43" s="25" t="str">
        <f t="shared" si="0"/>
        <v>Amanda</v>
      </c>
      <c r="D43" s="25" t="str">
        <f t="shared" si="1"/>
        <v>Hughes</v>
      </c>
      <c r="E43" s="24" t="s">
        <v>50</v>
      </c>
      <c r="F43" s="24" t="s">
        <v>209</v>
      </c>
      <c r="G43" s="29" t="s">
        <v>210</v>
      </c>
      <c r="H43" s="27">
        <v>44524</v>
      </c>
      <c r="I43" s="28" t="str">
        <f t="shared" si="2"/>
        <v>November</v>
      </c>
      <c r="J43" s="46" t="s">
        <v>211</v>
      </c>
      <c r="K43" s="55" t="str">
        <f t="shared" si="3"/>
        <v>114257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49">
        <v>265813</v>
      </c>
      <c r="B44" s="24" t="s">
        <v>212</v>
      </c>
      <c r="C44" s="25" t="str">
        <f t="shared" si="0"/>
        <v>Jack</v>
      </c>
      <c r="D44" s="25" t="str">
        <f t="shared" si="1"/>
        <v>Campbell</v>
      </c>
      <c r="E44" s="24" t="s">
        <v>59</v>
      </c>
      <c r="F44" s="24" t="s">
        <v>213</v>
      </c>
      <c r="G44" s="29" t="s">
        <v>210</v>
      </c>
      <c r="H44" s="27">
        <v>44803</v>
      </c>
      <c r="I44" s="28" t="str">
        <f t="shared" si="2"/>
        <v>August</v>
      </c>
      <c r="J44" s="46" t="s">
        <v>214</v>
      </c>
      <c r="K44" s="55" t="str">
        <f t="shared" si="3"/>
        <v>186280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49">
        <v>247137</v>
      </c>
      <c r="B45" s="24" t="s">
        <v>215</v>
      </c>
      <c r="C45" s="25" t="str">
        <f t="shared" si="0"/>
        <v>Alan</v>
      </c>
      <c r="D45" s="25" t="str">
        <f t="shared" si="1"/>
        <v>Rivera</v>
      </c>
      <c r="E45" s="24" t="s">
        <v>59</v>
      </c>
      <c r="F45" s="24" t="s">
        <v>216</v>
      </c>
      <c r="G45" s="29" t="s">
        <v>217</v>
      </c>
      <c r="H45" s="27">
        <v>44801</v>
      </c>
      <c r="I45" s="28" t="str">
        <f t="shared" si="2"/>
        <v>August</v>
      </c>
      <c r="J45" s="46" t="s">
        <v>218</v>
      </c>
      <c r="K45" s="55" t="str">
        <f t="shared" si="3"/>
        <v>154810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49">
        <v>407061</v>
      </c>
      <c r="B46" s="24" t="s">
        <v>219</v>
      </c>
      <c r="C46" s="25" t="str">
        <f t="shared" si="0"/>
        <v>Elizabeth</v>
      </c>
      <c r="D46" s="25" t="str">
        <f t="shared" si="1"/>
        <v>Jackson</v>
      </c>
      <c r="E46" s="24" t="s">
        <v>50</v>
      </c>
      <c r="F46" s="24" t="s">
        <v>220</v>
      </c>
      <c r="G46" s="29" t="s">
        <v>82</v>
      </c>
      <c r="H46" s="27">
        <v>44754</v>
      </c>
      <c r="I46" s="28" t="str">
        <f t="shared" si="2"/>
        <v>July</v>
      </c>
      <c r="J46" s="46" t="s">
        <v>221</v>
      </c>
      <c r="K46" s="55" t="str">
        <f t="shared" si="3"/>
        <v>85420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49">
        <v>226714</v>
      </c>
      <c r="B47" s="24" t="s">
        <v>222</v>
      </c>
      <c r="C47" s="25" t="str">
        <f t="shared" si="0"/>
        <v>Nancy</v>
      </c>
      <c r="D47" s="25" t="str">
        <f t="shared" si="1"/>
        <v>Davis</v>
      </c>
      <c r="E47" s="24" t="s">
        <v>50</v>
      </c>
      <c r="F47" s="24" t="s">
        <v>223</v>
      </c>
      <c r="G47" s="29" t="s">
        <v>224</v>
      </c>
      <c r="H47" s="27">
        <v>44813</v>
      </c>
      <c r="I47" s="28" t="str">
        <f t="shared" si="2"/>
        <v>September</v>
      </c>
      <c r="J47" s="46" t="s">
        <v>225</v>
      </c>
      <c r="K47" s="55" t="str">
        <f t="shared" si="3"/>
        <v>94986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49">
        <v>702813</v>
      </c>
      <c r="B48" s="24" t="s">
        <v>226</v>
      </c>
      <c r="C48" s="25" t="str">
        <f t="shared" si="0"/>
        <v>Ernest</v>
      </c>
      <c r="D48" s="25" t="str">
        <f t="shared" si="1"/>
        <v>Martinez</v>
      </c>
      <c r="E48" s="24" t="s">
        <v>59</v>
      </c>
      <c r="F48" s="24" t="s">
        <v>227</v>
      </c>
      <c r="G48" s="29" t="s">
        <v>61</v>
      </c>
      <c r="H48" s="27">
        <v>44685</v>
      </c>
      <c r="I48" s="28" t="str">
        <f t="shared" si="2"/>
        <v>May</v>
      </c>
      <c r="J48" s="46" t="s">
        <v>228</v>
      </c>
      <c r="K48" s="55" t="str">
        <f t="shared" si="3"/>
        <v>172098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49">
        <v>524896</v>
      </c>
      <c r="B49" s="24" t="s">
        <v>229</v>
      </c>
      <c r="C49" s="25" t="str">
        <f t="shared" si="0"/>
        <v>Judy</v>
      </c>
      <c r="D49" s="25" t="str">
        <f t="shared" si="1"/>
        <v>Hernandez</v>
      </c>
      <c r="E49" s="24" t="s">
        <v>50</v>
      </c>
      <c r="F49" s="24" t="s">
        <v>230</v>
      </c>
      <c r="G49" s="29" t="s">
        <v>231</v>
      </c>
      <c r="H49" s="27">
        <v>44779</v>
      </c>
      <c r="I49" s="28" t="str">
        <f t="shared" si="2"/>
        <v>August</v>
      </c>
      <c r="J49" s="46" t="s">
        <v>232</v>
      </c>
      <c r="K49" s="55" t="str">
        <f t="shared" si="3"/>
        <v>133332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49">
        <v>363065</v>
      </c>
      <c r="B50" s="24" t="s">
        <v>233</v>
      </c>
      <c r="C50" s="25" t="str">
        <f t="shared" si="0"/>
        <v>Nancy</v>
      </c>
      <c r="D50" s="25" t="str">
        <f t="shared" si="1"/>
        <v>Jones</v>
      </c>
      <c r="E50" s="24" t="s">
        <v>50</v>
      </c>
      <c r="F50" s="24" t="s">
        <v>234</v>
      </c>
      <c r="G50" s="29" t="s">
        <v>235</v>
      </c>
      <c r="H50" s="27">
        <v>44525</v>
      </c>
      <c r="I50" s="28" t="str">
        <f t="shared" si="2"/>
        <v>November</v>
      </c>
      <c r="J50" s="46" t="s">
        <v>236</v>
      </c>
      <c r="K50" s="55" t="str">
        <f t="shared" si="3"/>
        <v>61924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49">
        <v>879753</v>
      </c>
      <c r="B51" s="24" t="s">
        <v>237</v>
      </c>
      <c r="C51" s="25" t="str">
        <f t="shared" si="0"/>
        <v>Pamela</v>
      </c>
      <c r="D51" s="25" t="str">
        <f t="shared" si="1"/>
        <v>Wright</v>
      </c>
      <c r="E51" s="24" t="s">
        <v>238</v>
      </c>
      <c r="F51" s="24" t="s">
        <v>239</v>
      </c>
      <c r="G51" s="29" t="s">
        <v>112</v>
      </c>
      <c r="H51" s="27">
        <v>44843</v>
      </c>
      <c r="I51" s="28" t="str">
        <f t="shared" si="2"/>
        <v>October</v>
      </c>
      <c r="J51" s="46" t="s">
        <v>240</v>
      </c>
      <c r="K51" s="55" t="str">
        <f t="shared" si="3"/>
        <v>149262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49">
        <v>958326</v>
      </c>
      <c r="B52" s="24" t="s">
        <v>241</v>
      </c>
      <c r="C52" s="25" t="str">
        <f t="shared" si="0"/>
        <v>Larry</v>
      </c>
      <c r="D52" s="25" t="str">
        <f t="shared" si="1"/>
        <v>Miller</v>
      </c>
      <c r="E52" s="24" t="s">
        <v>59</v>
      </c>
      <c r="F52" s="24" t="s">
        <v>242</v>
      </c>
      <c r="G52" s="29" t="s">
        <v>112</v>
      </c>
      <c r="H52" s="27">
        <v>44680</v>
      </c>
      <c r="I52" s="28" t="str">
        <f t="shared" si="2"/>
        <v>April</v>
      </c>
      <c r="J52" s="46" t="s">
        <v>243</v>
      </c>
      <c r="K52" s="55" t="str">
        <f t="shared" si="3"/>
        <v>97904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49">
        <v>447813</v>
      </c>
      <c r="B53" s="24" t="s">
        <v>244</v>
      </c>
      <c r="C53" s="25" t="str">
        <f t="shared" si="0"/>
        <v>Ann</v>
      </c>
      <c r="D53" s="25" t="str">
        <f t="shared" si="1"/>
        <v>Coleman</v>
      </c>
      <c r="E53" s="24" t="s">
        <v>50</v>
      </c>
      <c r="F53" s="24" t="s">
        <v>245</v>
      </c>
      <c r="G53" s="29" t="s">
        <v>246</v>
      </c>
      <c r="H53" s="27">
        <v>44872</v>
      </c>
      <c r="I53" s="28" t="str">
        <f t="shared" si="2"/>
        <v>November</v>
      </c>
      <c r="J53" s="46" t="s">
        <v>247</v>
      </c>
      <c r="K53" s="55" t="str">
        <f t="shared" si="3"/>
        <v>130014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49">
        <v>525955</v>
      </c>
      <c r="B54" s="24" t="s">
        <v>248</v>
      </c>
      <c r="C54" s="25" t="str">
        <f t="shared" si="0"/>
        <v>Judy</v>
      </c>
      <c r="D54" s="25" t="str">
        <f t="shared" si="1"/>
        <v>Gonzales</v>
      </c>
      <c r="E54" s="24" t="s">
        <v>50</v>
      </c>
      <c r="F54" s="24" t="s">
        <v>249</v>
      </c>
      <c r="G54" s="29" t="s">
        <v>250</v>
      </c>
      <c r="H54" s="27">
        <v>44649</v>
      </c>
      <c r="I54" s="28" t="str">
        <f t="shared" si="2"/>
        <v>March</v>
      </c>
      <c r="J54" s="46" t="s">
        <v>251</v>
      </c>
      <c r="K54" s="55" t="str">
        <f t="shared" si="3"/>
        <v>149575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49">
        <v>818384</v>
      </c>
      <c r="B55" s="24" t="s">
        <v>252</v>
      </c>
      <c r="C55" s="25" t="str">
        <f t="shared" si="0"/>
        <v>Peter</v>
      </c>
      <c r="D55" s="25" t="str">
        <f t="shared" si="1"/>
        <v>Washington</v>
      </c>
      <c r="E55" s="24" t="s">
        <v>59</v>
      </c>
      <c r="F55" s="24" t="s">
        <v>253</v>
      </c>
      <c r="G55" s="29" t="s">
        <v>254</v>
      </c>
      <c r="H55" s="27">
        <v>44738</v>
      </c>
      <c r="I55" s="28" t="str">
        <f t="shared" si="2"/>
        <v>June</v>
      </c>
      <c r="J55" s="46" t="s">
        <v>255</v>
      </c>
      <c r="K55" s="55" t="str">
        <f t="shared" si="3"/>
        <v>173226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49">
        <v>971640</v>
      </c>
      <c r="B56" s="24" t="s">
        <v>256</v>
      </c>
      <c r="C56" s="25" t="str">
        <f t="shared" si="0"/>
        <v>Clarence</v>
      </c>
      <c r="D56" s="25" t="str">
        <f t="shared" si="1"/>
        <v>Ross</v>
      </c>
      <c r="E56" s="24" t="s">
        <v>59</v>
      </c>
      <c r="F56" s="24" t="s">
        <v>257</v>
      </c>
      <c r="G56" s="29" t="s">
        <v>56</v>
      </c>
      <c r="H56" s="27">
        <v>44787</v>
      </c>
      <c r="I56" s="28" t="str">
        <f t="shared" si="2"/>
        <v>August</v>
      </c>
      <c r="J56" s="46" t="s">
        <v>258</v>
      </c>
      <c r="K56" s="55" t="str">
        <f t="shared" si="3"/>
        <v>165272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49">
        <v>253573</v>
      </c>
      <c r="B57" s="24" t="s">
        <v>151</v>
      </c>
      <c r="C57" s="25" t="str">
        <f t="shared" si="0"/>
        <v>Sharon</v>
      </c>
      <c r="D57" s="25" t="str">
        <f t="shared" si="1"/>
        <v>Lopez</v>
      </c>
      <c r="E57" s="24" t="s">
        <v>50</v>
      </c>
      <c r="F57" s="24" t="s">
        <v>259</v>
      </c>
      <c r="G57" s="29" t="s">
        <v>260</v>
      </c>
      <c r="H57" s="27">
        <v>44773</v>
      </c>
      <c r="I57" s="28" t="str">
        <f t="shared" si="2"/>
        <v>July</v>
      </c>
      <c r="J57" s="46" t="s">
        <v>261</v>
      </c>
      <c r="K57" s="55" t="str">
        <f t="shared" si="3"/>
        <v>190139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49">
        <v>904898</v>
      </c>
      <c r="B58" s="24" t="s">
        <v>262</v>
      </c>
      <c r="C58" s="25" t="str">
        <f t="shared" si="0"/>
        <v>Ann</v>
      </c>
      <c r="D58" s="25" t="str">
        <f t="shared" si="1"/>
        <v>Cooper</v>
      </c>
      <c r="E58" s="24" t="s">
        <v>50</v>
      </c>
      <c r="F58" s="24" t="s">
        <v>263</v>
      </c>
      <c r="G58" s="29" t="s">
        <v>52</v>
      </c>
      <c r="H58" s="27">
        <v>44790</v>
      </c>
      <c r="I58" s="28" t="str">
        <f t="shared" si="2"/>
        <v>August</v>
      </c>
      <c r="J58" s="46" t="s">
        <v>264</v>
      </c>
      <c r="K58" s="55" t="str">
        <f t="shared" si="3"/>
        <v>182521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49">
        <v>515103</v>
      </c>
      <c r="B59" s="24" t="s">
        <v>265</v>
      </c>
      <c r="C59" s="25" t="str">
        <f t="shared" si="0"/>
        <v>Anne</v>
      </c>
      <c r="D59" s="25" t="str">
        <f t="shared" si="1"/>
        <v>Perez</v>
      </c>
      <c r="E59" s="24" t="s">
        <v>50</v>
      </c>
      <c r="F59" s="24" t="s">
        <v>266</v>
      </c>
      <c r="G59" s="29" t="s">
        <v>267</v>
      </c>
      <c r="H59" s="27">
        <v>44764</v>
      </c>
      <c r="I59" s="28" t="str">
        <f t="shared" si="2"/>
        <v>July</v>
      </c>
      <c r="J59" s="46" t="s">
        <v>268</v>
      </c>
      <c r="K59" s="55" t="str">
        <f t="shared" si="3"/>
        <v>114426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49">
        <v>491943</v>
      </c>
      <c r="B60" s="24" t="s">
        <v>269</v>
      </c>
      <c r="C60" s="25" t="str">
        <f t="shared" si="0"/>
        <v>Nancy</v>
      </c>
      <c r="D60" s="25" t="str">
        <f t="shared" si="1"/>
        <v>Howard</v>
      </c>
      <c r="E60" s="24" t="s">
        <v>50</v>
      </c>
      <c r="F60" s="24" t="s">
        <v>270</v>
      </c>
      <c r="G60" s="29" t="s">
        <v>271</v>
      </c>
      <c r="H60" s="27">
        <v>44741</v>
      </c>
      <c r="I60" s="28" t="str">
        <f t="shared" si="2"/>
        <v>June</v>
      </c>
      <c r="J60" s="46" t="s">
        <v>272</v>
      </c>
      <c r="K60" s="55" t="str">
        <f t="shared" si="3"/>
        <v>101553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49">
        <v>750173</v>
      </c>
      <c r="B61" s="24" t="s">
        <v>273</v>
      </c>
      <c r="C61" s="25" t="str">
        <f t="shared" si="0"/>
        <v>Antonio</v>
      </c>
      <c r="D61" s="25" t="str">
        <f t="shared" si="1"/>
        <v>Roberts</v>
      </c>
      <c r="E61" s="24" t="s">
        <v>59</v>
      </c>
      <c r="F61" s="24" t="s">
        <v>274</v>
      </c>
      <c r="G61" s="29" t="s">
        <v>210</v>
      </c>
      <c r="H61" s="27">
        <v>44717</v>
      </c>
      <c r="I61" s="28" t="str">
        <f t="shared" si="2"/>
        <v>June</v>
      </c>
      <c r="J61" s="46" t="s">
        <v>275</v>
      </c>
      <c r="K61" s="55" t="str">
        <f t="shared" si="3"/>
        <v>181646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49">
        <v>687017</v>
      </c>
      <c r="B62" s="24" t="s">
        <v>276</v>
      </c>
      <c r="C62" s="25" t="str">
        <f t="shared" si="0"/>
        <v>Frances</v>
      </c>
      <c r="D62" s="25" t="str">
        <f t="shared" si="1"/>
        <v>Watson</v>
      </c>
      <c r="E62" s="24" t="s">
        <v>50</v>
      </c>
      <c r="F62" s="24" t="s">
        <v>277</v>
      </c>
      <c r="G62" s="29" t="s">
        <v>112</v>
      </c>
      <c r="H62" s="27">
        <v>44550</v>
      </c>
      <c r="I62" s="28" t="str">
        <f t="shared" si="2"/>
        <v>December</v>
      </c>
      <c r="J62" s="46" t="s">
        <v>278</v>
      </c>
      <c r="K62" s="55" t="str">
        <f t="shared" si="3"/>
        <v>46945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49">
        <v>241882</v>
      </c>
      <c r="B63" s="24" t="s">
        <v>147</v>
      </c>
      <c r="C63" s="25" t="str">
        <f t="shared" si="0"/>
        <v>Debra</v>
      </c>
      <c r="D63" s="25" t="str">
        <f t="shared" si="1"/>
        <v>Wood</v>
      </c>
      <c r="E63" s="24" t="s">
        <v>50</v>
      </c>
      <c r="F63" s="24" t="s">
        <v>279</v>
      </c>
      <c r="G63" s="29" t="s">
        <v>82</v>
      </c>
      <c r="H63" s="27">
        <v>44839</v>
      </c>
      <c r="I63" s="28" t="str">
        <f t="shared" si="2"/>
        <v>October</v>
      </c>
      <c r="J63" s="46" t="s">
        <v>280</v>
      </c>
      <c r="K63" s="55" t="str">
        <f t="shared" si="3"/>
        <v>84318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49">
        <v>758872</v>
      </c>
      <c r="B64" s="24" t="s">
        <v>281</v>
      </c>
      <c r="C64" s="25" t="str">
        <f t="shared" si="0"/>
        <v>Henry</v>
      </c>
      <c r="D64" s="25" t="str">
        <f t="shared" si="1"/>
        <v>Jenkins</v>
      </c>
      <c r="E64" s="24" t="s">
        <v>59</v>
      </c>
      <c r="F64" s="24" t="s">
        <v>282</v>
      </c>
      <c r="G64" s="29" t="s">
        <v>78</v>
      </c>
      <c r="H64" s="27">
        <v>44682</v>
      </c>
      <c r="I64" s="28" t="str">
        <f t="shared" si="2"/>
        <v>May</v>
      </c>
      <c r="J64" s="46" t="s">
        <v>283</v>
      </c>
      <c r="K64" s="55" t="str">
        <f t="shared" si="3"/>
        <v>102384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49">
        <v>940922</v>
      </c>
      <c r="B65" s="24" t="s">
        <v>284</v>
      </c>
      <c r="C65" s="25" t="str">
        <f t="shared" si="0"/>
        <v>Melissa</v>
      </c>
      <c r="D65" s="25" t="str">
        <f t="shared" si="1"/>
        <v>Butler</v>
      </c>
      <c r="E65" s="24" t="s">
        <v>50</v>
      </c>
      <c r="F65" s="24" t="s">
        <v>285</v>
      </c>
      <c r="G65" s="29" t="s">
        <v>78</v>
      </c>
      <c r="H65" s="27">
        <v>44782</v>
      </c>
      <c r="I65" s="28" t="str">
        <f t="shared" si="2"/>
        <v>August</v>
      </c>
      <c r="J65" s="46" t="s">
        <v>286</v>
      </c>
      <c r="K65" s="55" t="str">
        <f t="shared" si="3"/>
        <v>167631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49">
        <v>917937</v>
      </c>
      <c r="B66" s="24" t="s">
        <v>287</v>
      </c>
      <c r="C66" s="25" t="str">
        <f t="shared" si="0"/>
        <v>Todd</v>
      </c>
      <c r="D66" s="25" t="str">
        <f t="shared" si="1"/>
        <v>Hall</v>
      </c>
      <c r="E66" s="24" t="s">
        <v>59</v>
      </c>
      <c r="F66" s="24" t="s">
        <v>288</v>
      </c>
      <c r="G66" s="29" t="s">
        <v>289</v>
      </c>
      <c r="H66" s="27">
        <v>44676</v>
      </c>
      <c r="I66" s="28" t="str">
        <f t="shared" si="2"/>
        <v>April</v>
      </c>
      <c r="J66" s="46" t="s">
        <v>290</v>
      </c>
      <c r="K66" s="55" t="str">
        <f t="shared" si="3"/>
        <v>163560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49">
        <v>917395</v>
      </c>
      <c r="B67" s="24" t="s">
        <v>291</v>
      </c>
      <c r="C67" s="25" t="str">
        <f t="shared" ref="C67:C101" si="6">LEFT(B67,FIND(" ",B67)-1)</f>
        <v>Christopher</v>
      </c>
      <c r="D67" s="25" t="str">
        <f t="shared" ref="D67:D101" si="7">RIGHT(B67,LEN(B67)-FIND(" ",B67))</f>
        <v>Nelson</v>
      </c>
      <c r="E67" s="24" t="s">
        <v>59</v>
      </c>
      <c r="F67" s="24" t="s">
        <v>292</v>
      </c>
      <c r="G67" s="29" t="s">
        <v>210</v>
      </c>
      <c r="H67" s="27">
        <v>44518</v>
      </c>
      <c r="I67" s="28" t="str">
        <f t="shared" ref="I67:I101" si="8">TEXT(H67,"MMMM")</f>
        <v>November</v>
      </c>
      <c r="J67" s="46" t="s">
        <v>293</v>
      </c>
      <c r="K67" s="55" t="str">
        <f t="shared" ref="K67:K101" si="9">RIGHT(J67,LEN(J67)-FIND("$",J67))</f>
        <v>190765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49">
        <v>183071</v>
      </c>
      <c r="B68" s="24" t="s">
        <v>294</v>
      </c>
      <c r="C68" s="25" t="str">
        <f t="shared" si="6"/>
        <v>Andrea</v>
      </c>
      <c r="D68" s="25" t="str">
        <f t="shared" si="7"/>
        <v>Garcia</v>
      </c>
      <c r="E68" s="24" t="s">
        <v>50</v>
      </c>
      <c r="F68" s="24" t="s">
        <v>295</v>
      </c>
      <c r="G68" s="29" t="s">
        <v>82</v>
      </c>
      <c r="H68" s="27">
        <v>44588</v>
      </c>
      <c r="I68" s="28" t="str">
        <f t="shared" si="8"/>
        <v>January</v>
      </c>
      <c r="J68" s="46" t="s">
        <v>296</v>
      </c>
      <c r="K68" s="55" t="str">
        <f t="shared" si="9"/>
        <v>54179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49">
        <v>316110</v>
      </c>
      <c r="B69" s="24" t="s">
        <v>297</v>
      </c>
      <c r="C69" s="25" t="str">
        <f t="shared" si="6"/>
        <v>Jeremy</v>
      </c>
      <c r="D69" s="25" t="str">
        <f t="shared" si="7"/>
        <v>Sanchez</v>
      </c>
      <c r="E69" s="24" t="s">
        <v>59</v>
      </c>
      <c r="F69" s="24" t="s">
        <v>298</v>
      </c>
      <c r="G69" s="29" t="s">
        <v>78</v>
      </c>
      <c r="H69" s="27">
        <v>44612</v>
      </c>
      <c r="I69" s="28" t="str">
        <f t="shared" si="8"/>
        <v>February</v>
      </c>
      <c r="J69" s="46" t="s">
        <v>299</v>
      </c>
      <c r="K69" s="55" t="str">
        <f t="shared" si="9"/>
        <v>178847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49">
        <v>293459</v>
      </c>
      <c r="B70" s="24" t="s">
        <v>300</v>
      </c>
      <c r="C70" s="25" t="str">
        <f t="shared" si="6"/>
        <v>Steven</v>
      </c>
      <c r="D70" s="25" t="str">
        <f t="shared" si="7"/>
        <v>Phillips</v>
      </c>
      <c r="E70" s="24" t="s">
        <v>59</v>
      </c>
      <c r="F70" s="24" t="s">
        <v>301</v>
      </c>
      <c r="G70" s="29" t="s">
        <v>82</v>
      </c>
      <c r="H70" s="27">
        <v>44562</v>
      </c>
      <c r="I70" s="28" t="str">
        <f t="shared" si="8"/>
        <v>January</v>
      </c>
      <c r="J70" s="46" t="s">
        <v>302</v>
      </c>
      <c r="K70" s="55" t="str">
        <f t="shared" si="9"/>
        <v>90108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49">
        <v>732017</v>
      </c>
      <c r="B71" s="24" t="s">
        <v>303</v>
      </c>
      <c r="C71" s="25" t="str">
        <f t="shared" si="6"/>
        <v>Cynthia</v>
      </c>
      <c r="D71" s="25" t="str">
        <f t="shared" si="7"/>
        <v>Ramirez</v>
      </c>
      <c r="E71" s="24" t="s">
        <v>50</v>
      </c>
      <c r="F71" s="24" t="s">
        <v>304</v>
      </c>
      <c r="G71" s="29" t="s">
        <v>305</v>
      </c>
      <c r="H71" s="27">
        <v>44688</v>
      </c>
      <c r="I71" s="28" t="str">
        <f t="shared" si="8"/>
        <v>May</v>
      </c>
      <c r="J71" s="46" t="s">
        <v>306</v>
      </c>
      <c r="K71" s="55" t="str">
        <f t="shared" si="9"/>
        <v>90531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49">
        <v>915638</v>
      </c>
      <c r="B72" s="24" t="s">
        <v>307</v>
      </c>
      <c r="C72" s="25" t="str">
        <f t="shared" si="6"/>
        <v>Jason</v>
      </c>
      <c r="D72" s="25" t="str">
        <f t="shared" si="7"/>
        <v>Anderson</v>
      </c>
      <c r="E72" s="24" t="s">
        <v>59</v>
      </c>
      <c r="F72" s="24" t="s">
        <v>308</v>
      </c>
      <c r="G72" s="29" t="s">
        <v>112</v>
      </c>
      <c r="H72" s="27">
        <v>44537</v>
      </c>
      <c r="I72" s="28" t="str">
        <f t="shared" si="8"/>
        <v>December</v>
      </c>
      <c r="J72" s="46" t="s">
        <v>309</v>
      </c>
      <c r="K72" s="55" t="str">
        <f t="shared" si="9"/>
        <v>76636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49">
        <v>478003</v>
      </c>
      <c r="B73" s="24" t="s">
        <v>310</v>
      </c>
      <c r="C73" s="25" t="str">
        <f t="shared" si="6"/>
        <v>Cynthia</v>
      </c>
      <c r="D73" s="25" t="str">
        <f t="shared" si="7"/>
        <v>White</v>
      </c>
      <c r="E73" s="24" t="s">
        <v>50</v>
      </c>
      <c r="F73" s="24" t="s">
        <v>311</v>
      </c>
      <c r="G73" s="29" t="s">
        <v>312</v>
      </c>
      <c r="H73" s="27">
        <v>44678</v>
      </c>
      <c r="I73" s="28" t="str">
        <f t="shared" si="8"/>
        <v>April</v>
      </c>
      <c r="J73" s="46" t="s">
        <v>313</v>
      </c>
      <c r="K73" s="55" t="str">
        <f t="shared" si="9"/>
        <v>186200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49">
        <v>951225</v>
      </c>
      <c r="B74" s="24" t="s">
        <v>314</v>
      </c>
      <c r="C74" s="25" t="str">
        <f t="shared" si="6"/>
        <v>Margaret</v>
      </c>
      <c r="D74" s="25" t="str">
        <f t="shared" si="7"/>
        <v>Brooks</v>
      </c>
      <c r="E74" s="24" t="s">
        <v>50</v>
      </c>
      <c r="F74" s="24" t="s">
        <v>315</v>
      </c>
      <c r="G74" s="29" t="s">
        <v>136</v>
      </c>
      <c r="H74" s="27">
        <v>44791</v>
      </c>
      <c r="I74" s="28" t="str">
        <f t="shared" si="8"/>
        <v>August</v>
      </c>
      <c r="J74" s="46" t="s">
        <v>316</v>
      </c>
      <c r="K74" s="55" t="str">
        <f t="shared" si="9"/>
        <v>43867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49">
        <v>883936</v>
      </c>
      <c r="B75" s="24" t="s">
        <v>317</v>
      </c>
      <c r="C75" s="25" t="str">
        <f t="shared" si="6"/>
        <v>Douglas</v>
      </c>
      <c r="D75" s="25" t="str">
        <f t="shared" si="7"/>
        <v>Flores</v>
      </c>
      <c r="E75" s="24" t="s">
        <v>59</v>
      </c>
      <c r="F75" s="24" t="s">
        <v>318</v>
      </c>
      <c r="G75" s="29" t="s">
        <v>82</v>
      </c>
      <c r="H75" s="27">
        <v>44562</v>
      </c>
      <c r="I75" s="28" t="str">
        <f t="shared" si="8"/>
        <v>January</v>
      </c>
      <c r="J75" s="46" t="s">
        <v>319</v>
      </c>
      <c r="K75" s="55" t="str">
        <f t="shared" si="9"/>
        <v>181793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49">
        <v>528673</v>
      </c>
      <c r="B76" s="24" t="s">
        <v>320</v>
      </c>
      <c r="C76" s="25" t="str">
        <f t="shared" si="6"/>
        <v>Paul</v>
      </c>
      <c r="D76" s="25" t="str">
        <f t="shared" si="7"/>
        <v>Watson</v>
      </c>
      <c r="E76" s="24" t="s">
        <v>59</v>
      </c>
      <c r="F76" s="24" t="s">
        <v>321</v>
      </c>
      <c r="G76" s="29" t="s">
        <v>112</v>
      </c>
      <c r="H76" s="27">
        <v>44680</v>
      </c>
      <c r="I76" s="28" t="str">
        <f t="shared" si="8"/>
        <v>April</v>
      </c>
      <c r="J76" s="46" t="s">
        <v>322</v>
      </c>
      <c r="K76" s="55" t="str">
        <f t="shared" si="9"/>
        <v>145235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49">
        <v>765850</v>
      </c>
      <c r="B77" s="24" t="s">
        <v>323</v>
      </c>
      <c r="C77" s="25" t="str">
        <f t="shared" si="6"/>
        <v>Linda</v>
      </c>
      <c r="D77" s="25" t="str">
        <f t="shared" si="7"/>
        <v>Moore</v>
      </c>
      <c r="E77" s="24" t="s">
        <v>50</v>
      </c>
      <c r="F77" s="24" t="s">
        <v>324</v>
      </c>
      <c r="G77" s="29" t="s">
        <v>78</v>
      </c>
      <c r="H77" s="27">
        <v>44526</v>
      </c>
      <c r="I77" s="28" t="str">
        <f t="shared" si="8"/>
        <v>November</v>
      </c>
      <c r="J77" s="46" t="s">
        <v>325</v>
      </c>
      <c r="K77" s="55" t="str">
        <f t="shared" si="9"/>
        <v>113256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49">
        <v>262382</v>
      </c>
      <c r="B78" s="24" t="s">
        <v>143</v>
      </c>
      <c r="C78" s="25" t="str">
        <f t="shared" si="6"/>
        <v>Cheryl</v>
      </c>
      <c r="D78" s="25" t="str">
        <f t="shared" si="7"/>
        <v>Miller</v>
      </c>
      <c r="E78" s="24" t="s">
        <v>50</v>
      </c>
      <c r="F78" s="24" t="s">
        <v>326</v>
      </c>
      <c r="G78" s="29" t="s">
        <v>82</v>
      </c>
      <c r="H78" s="27">
        <v>44712</v>
      </c>
      <c r="I78" s="28" t="str">
        <f t="shared" si="8"/>
        <v>May</v>
      </c>
      <c r="J78" s="46" t="s">
        <v>327</v>
      </c>
      <c r="K78" s="55" t="str">
        <f t="shared" si="9"/>
        <v>64143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49">
        <v>870820</v>
      </c>
      <c r="B79" s="24" t="s">
        <v>328</v>
      </c>
      <c r="C79" s="25" t="str">
        <f t="shared" si="6"/>
        <v>Martha</v>
      </c>
      <c r="D79" s="25" t="str">
        <f t="shared" si="7"/>
        <v>Washington</v>
      </c>
      <c r="E79" s="24" t="s">
        <v>50</v>
      </c>
      <c r="F79" s="24" t="s">
        <v>329</v>
      </c>
      <c r="G79" s="29" t="s">
        <v>330</v>
      </c>
      <c r="H79" s="27">
        <v>44713</v>
      </c>
      <c r="I79" s="28" t="str">
        <f t="shared" si="8"/>
        <v>June</v>
      </c>
      <c r="J79" s="46" t="s">
        <v>331</v>
      </c>
      <c r="K79" s="55" t="str">
        <f t="shared" si="9"/>
        <v>116629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49">
        <v>806955</v>
      </c>
      <c r="B80" s="24" t="s">
        <v>332</v>
      </c>
      <c r="C80" s="25" t="str">
        <f t="shared" si="6"/>
        <v>William</v>
      </c>
      <c r="D80" s="25" t="str">
        <f t="shared" si="7"/>
        <v>Hernandez</v>
      </c>
      <c r="E80" s="24" t="s">
        <v>59</v>
      </c>
      <c r="F80" s="24" t="s">
        <v>333</v>
      </c>
      <c r="G80" s="29" t="s">
        <v>289</v>
      </c>
      <c r="H80" s="27">
        <v>44735</v>
      </c>
      <c r="I80" s="28" t="str">
        <f t="shared" si="8"/>
        <v>June</v>
      </c>
      <c r="J80" s="46" t="s">
        <v>334</v>
      </c>
      <c r="K80" s="55" t="str">
        <f t="shared" si="9"/>
        <v>73734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49">
        <v>325319</v>
      </c>
      <c r="B81" s="24" t="s">
        <v>335</v>
      </c>
      <c r="C81" s="25" t="str">
        <f t="shared" si="6"/>
        <v>Carolyn</v>
      </c>
      <c r="D81" s="25" t="str">
        <f t="shared" si="7"/>
        <v>Price</v>
      </c>
      <c r="E81" s="24" t="s">
        <v>50</v>
      </c>
      <c r="F81" s="24" t="s">
        <v>336</v>
      </c>
      <c r="G81" s="29" t="s">
        <v>56</v>
      </c>
      <c r="H81" s="27">
        <v>44664</v>
      </c>
      <c r="I81" s="28" t="str">
        <f t="shared" si="8"/>
        <v>April</v>
      </c>
      <c r="J81" s="46" t="s">
        <v>337</v>
      </c>
      <c r="K81" s="55" t="str">
        <f t="shared" si="9"/>
        <v>48736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49">
        <v>623253</v>
      </c>
      <c r="B82" s="24" t="s">
        <v>338</v>
      </c>
      <c r="C82" s="25" t="str">
        <f t="shared" si="6"/>
        <v>Ruby</v>
      </c>
      <c r="D82" s="25" t="str">
        <f t="shared" si="7"/>
        <v>Stewart</v>
      </c>
      <c r="E82" s="24" t="s">
        <v>50</v>
      </c>
      <c r="F82" s="24" t="s">
        <v>339</v>
      </c>
      <c r="G82" s="29" t="s">
        <v>340</v>
      </c>
      <c r="H82" s="27">
        <v>44615</v>
      </c>
      <c r="I82" s="28" t="str">
        <f t="shared" si="8"/>
        <v>February</v>
      </c>
      <c r="J82" s="46" t="s">
        <v>341</v>
      </c>
      <c r="K82" s="55" t="str">
        <f t="shared" si="9"/>
        <v>174774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49">
        <v>225925</v>
      </c>
      <c r="B83" s="24" t="s">
        <v>342</v>
      </c>
      <c r="C83" s="25" t="str">
        <f t="shared" si="6"/>
        <v>Paul</v>
      </c>
      <c r="D83" s="25" t="str">
        <f t="shared" si="7"/>
        <v>Cooper</v>
      </c>
      <c r="E83" s="24" t="s">
        <v>59</v>
      </c>
      <c r="F83" s="24" t="s">
        <v>343</v>
      </c>
      <c r="G83" s="29" t="s">
        <v>78</v>
      </c>
      <c r="H83" s="27">
        <v>44828</v>
      </c>
      <c r="I83" s="28" t="str">
        <f t="shared" si="8"/>
        <v>September</v>
      </c>
      <c r="J83" s="46" t="s">
        <v>344</v>
      </c>
      <c r="K83" s="55" t="str">
        <f t="shared" si="9"/>
        <v>73526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49">
        <v>761821</v>
      </c>
      <c r="B84" s="24" t="s">
        <v>345</v>
      </c>
      <c r="C84" s="25" t="str">
        <f t="shared" si="6"/>
        <v>Ernest</v>
      </c>
      <c r="D84" s="25" t="str">
        <f t="shared" si="7"/>
        <v>Washington</v>
      </c>
      <c r="E84" s="24" t="s">
        <v>59</v>
      </c>
      <c r="F84" s="24" t="s">
        <v>346</v>
      </c>
      <c r="G84" s="29" t="s">
        <v>82</v>
      </c>
      <c r="H84" s="27">
        <v>44608</v>
      </c>
      <c r="I84" s="28" t="str">
        <f t="shared" si="8"/>
        <v>February</v>
      </c>
      <c r="J84" s="46" t="s">
        <v>347</v>
      </c>
      <c r="K84" s="55" t="str">
        <f t="shared" si="9"/>
        <v>176675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49">
        <v>400173</v>
      </c>
      <c r="B85" s="24" t="s">
        <v>348</v>
      </c>
      <c r="C85" s="25" t="str">
        <f t="shared" si="6"/>
        <v>Dorothy</v>
      </c>
      <c r="D85" s="25" t="str">
        <f t="shared" si="7"/>
        <v>Edwards</v>
      </c>
      <c r="E85" s="24" t="s">
        <v>50</v>
      </c>
      <c r="F85" s="24" t="s">
        <v>349</v>
      </c>
      <c r="G85" s="29" t="s">
        <v>82</v>
      </c>
      <c r="H85" s="27">
        <v>44562</v>
      </c>
      <c r="I85" s="28" t="str">
        <f t="shared" si="8"/>
        <v>January</v>
      </c>
      <c r="J85" s="46" t="s">
        <v>350</v>
      </c>
      <c r="K85" s="55" t="str">
        <f t="shared" si="9"/>
        <v>179017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49">
        <v>802554</v>
      </c>
      <c r="B86" s="24" t="s">
        <v>351</v>
      </c>
      <c r="C86" s="25" t="str">
        <f t="shared" si="6"/>
        <v>Ryan</v>
      </c>
      <c r="D86" s="25" t="str">
        <f t="shared" si="7"/>
        <v>Alexander</v>
      </c>
      <c r="E86" s="24" t="s">
        <v>59</v>
      </c>
      <c r="F86" s="24" t="s">
        <v>352</v>
      </c>
      <c r="G86" s="29" t="s">
        <v>69</v>
      </c>
      <c r="H86" s="27">
        <v>44592</v>
      </c>
      <c r="I86" s="28" t="str">
        <f t="shared" si="8"/>
        <v>January</v>
      </c>
      <c r="J86" s="46" t="s">
        <v>353</v>
      </c>
      <c r="K86" s="55" t="str">
        <f t="shared" si="9"/>
        <v>106628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49">
        <v>476433</v>
      </c>
      <c r="B87" s="24" t="s">
        <v>354</v>
      </c>
      <c r="C87" s="25" t="str">
        <f t="shared" si="6"/>
        <v>Lillian</v>
      </c>
      <c r="D87" s="25" t="str">
        <f t="shared" si="7"/>
        <v>Mitchell</v>
      </c>
      <c r="E87" s="24" t="s">
        <v>50</v>
      </c>
      <c r="F87" s="24" t="s">
        <v>355</v>
      </c>
      <c r="G87" s="29" t="s">
        <v>61</v>
      </c>
      <c r="H87" s="27">
        <v>44716</v>
      </c>
      <c r="I87" s="28" t="str">
        <f t="shared" si="8"/>
        <v>June</v>
      </c>
      <c r="J87" s="46" t="s">
        <v>356</v>
      </c>
      <c r="K87" s="55" t="str">
        <f t="shared" si="9"/>
        <v>149878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49">
        <v>533952</v>
      </c>
      <c r="B88" s="24" t="s">
        <v>357</v>
      </c>
      <c r="C88" s="25" t="str">
        <f t="shared" si="6"/>
        <v>Kelly</v>
      </c>
      <c r="D88" s="25" t="str">
        <f t="shared" si="7"/>
        <v>Adams</v>
      </c>
      <c r="E88" s="24" t="s">
        <v>238</v>
      </c>
      <c r="F88" s="24" t="s">
        <v>358</v>
      </c>
      <c r="G88" s="29" t="s">
        <v>52</v>
      </c>
      <c r="H88" s="27">
        <v>44521</v>
      </c>
      <c r="I88" s="28" t="str">
        <f t="shared" si="8"/>
        <v>November</v>
      </c>
      <c r="J88" s="46" t="s">
        <v>359</v>
      </c>
      <c r="K88" s="55" t="str">
        <f t="shared" si="9"/>
        <v>51878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49">
        <v>623929</v>
      </c>
      <c r="B89" s="24" t="s">
        <v>360</v>
      </c>
      <c r="C89" s="25" t="str">
        <f t="shared" si="6"/>
        <v>Jimmy</v>
      </c>
      <c r="D89" s="25" t="str">
        <f t="shared" si="7"/>
        <v>Howard</v>
      </c>
      <c r="E89" s="24" t="s">
        <v>59</v>
      </c>
      <c r="F89" s="24" t="s">
        <v>361</v>
      </c>
      <c r="G89" s="29" t="s">
        <v>69</v>
      </c>
      <c r="H89" s="27">
        <v>44551</v>
      </c>
      <c r="I89" s="28" t="str">
        <f t="shared" si="8"/>
        <v>December</v>
      </c>
      <c r="J89" s="46" t="s">
        <v>362</v>
      </c>
      <c r="K89" s="55" t="str">
        <f t="shared" si="9"/>
        <v>120631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49">
        <v>844177</v>
      </c>
      <c r="B90" s="24" t="s">
        <v>363</v>
      </c>
      <c r="C90" s="25" t="str">
        <f t="shared" si="6"/>
        <v>Margaret</v>
      </c>
      <c r="D90" s="25" t="str">
        <f t="shared" si="7"/>
        <v>Allen</v>
      </c>
      <c r="E90" s="24" t="s">
        <v>50</v>
      </c>
      <c r="F90" s="24" t="s">
        <v>364</v>
      </c>
      <c r="G90" s="29" t="s">
        <v>365</v>
      </c>
      <c r="H90" s="27">
        <v>44538</v>
      </c>
      <c r="I90" s="28" t="str">
        <f t="shared" si="8"/>
        <v>December</v>
      </c>
      <c r="J90" s="46" t="s">
        <v>366</v>
      </c>
      <c r="K90" s="55" t="str">
        <f t="shared" si="9"/>
        <v>180107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49">
        <v>212893</v>
      </c>
      <c r="B91" s="24" t="s">
        <v>367</v>
      </c>
      <c r="C91" s="25" t="str">
        <f t="shared" si="6"/>
        <v>Janet</v>
      </c>
      <c r="D91" s="25" t="str">
        <f t="shared" si="7"/>
        <v>Henderson</v>
      </c>
      <c r="E91" s="24" t="s">
        <v>50</v>
      </c>
      <c r="F91" s="24" t="s">
        <v>368</v>
      </c>
      <c r="G91" s="29" t="s">
        <v>78</v>
      </c>
      <c r="H91" s="27">
        <v>44599</v>
      </c>
      <c r="I91" s="28" t="str">
        <f t="shared" si="8"/>
        <v>February</v>
      </c>
      <c r="J91" s="46" t="s">
        <v>369</v>
      </c>
      <c r="K91" s="55" t="str">
        <f t="shared" si="9"/>
        <v>114481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49">
        <v>185032</v>
      </c>
      <c r="B92" s="24" t="s">
        <v>370</v>
      </c>
      <c r="C92" s="25" t="str">
        <f t="shared" si="6"/>
        <v>Eugene</v>
      </c>
      <c r="D92" s="25" t="str">
        <f t="shared" si="7"/>
        <v>Perez</v>
      </c>
      <c r="E92" s="24" t="s">
        <v>59</v>
      </c>
      <c r="F92" s="24" t="s">
        <v>371</v>
      </c>
      <c r="G92" s="29" t="s">
        <v>197</v>
      </c>
      <c r="H92" s="27">
        <v>44723</v>
      </c>
      <c r="I92" s="28" t="str">
        <f t="shared" si="8"/>
        <v>June</v>
      </c>
      <c r="J92" s="46" t="s">
        <v>372</v>
      </c>
      <c r="K92" s="55" t="str">
        <f t="shared" si="9"/>
        <v>122950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49">
        <v>867084</v>
      </c>
      <c r="B93" s="24" t="s">
        <v>373</v>
      </c>
      <c r="C93" s="25" t="str">
        <f t="shared" si="6"/>
        <v>Deborah</v>
      </c>
      <c r="D93" s="25" t="str">
        <f t="shared" si="7"/>
        <v>Smith</v>
      </c>
      <c r="E93" s="24" t="s">
        <v>50</v>
      </c>
      <c r="F93" s="24" t="s">
        <v>374</v>
      </c>
      <c r="G93" s="29" t="s">
        <v>82</v>
      </c>
      <c r="H93" s="27">
        <v>44624</v>
      </c>
      <c r="I93" s="28" t="str">
        <f t="shared" si="8"/>
        <v>March</v>
      </c>
      <c r="J93" s="46" t="s">
        <v>375</v>
      </c>
      <c r="K93" s="55" t="str">
        <f t="shared" si="9"/>
        <v>52767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49">
        <v>969964</v>
      </c>
      <c r="B94" s="24" t="s">
        <v>376</v>
      </c>
      <c r="C94" s="25" t="str">
        <f t="shared" si="6"/>
        <v>Janice</v>
      </c>
      <c r="D94" s="25" t="str">
        <f t="shared" si="7"/>
        <v>Parker</v>
      </c>
      <c r="E94" s="24" t="s">
        <v>50</v>
      </c>
      <c r="F94" s="24" t="s">
        <v>377</v>
      </c>
      <c r="G94" s="29" t="s">
        <v>136</v>
      </c>
      <c r="H94" s="27">
        <v>44861</v>
      </c>
      <c r="I94" s="28" t="str">
        <f t="shared" si="8"/>
        <v>October</v>
      </c>
      <c r="J94" s="46" t="s">
        <v>378</v>
      </c>
      <c r="K94" s="55" t="str">
        <f t="shared" si="9"/>
        <v>147641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49">
        <v>158666</v>
      </c>
      <c r="B95" s="24" t="s">
        <v>379</v>
      </c>
      <c r="C95" s="25" t="str">
        <f t="shared" si="6"/>
        <v>Rebecca</v>
      </c>
      <c r="D95" s="25" t="str">
        <f t="shared" si="7"/>
        <v>Stewart</v>
      </c>
      <c r="E95" s="24" t="s">
        <v>50</v>
      </c>
      <c r="F95" s="24" t="s">
        <v>380</v>
      </c>
      <c r="G95" s="29" t="s">
        <v>82</v>
      </c>
      <c r="H95" s="27">
        <v>44865</v>
      </c>
      <c r="I95" s="28" t="str">
        <f t="shared" si="8"/>
        <v>October</v>
      </c>
      <c r="J95" s="46" t="s">
        <v>381</v>
      </c>
      <c r="K95" s="55" t="str">
        <f t="shared" si="9"/>
        <v>160043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49">
        <v>489424</v>
      </c>
      <c r="B96" s="24" t="s">
        <v>382</v>
      </c>
      <c r="C96" s="25" t="str">
        <f t="shared" si="6"/>
        <v>Phillip</v>
      </c>
      <c r="D96" s="25" t="str">
        <f t="shared" si="7"/>
        <v>White</v>
      </c>
      <c r="E96" s="24" t="s">
        <v>59</v>
      </c>
      <c r="F96" s="24" t="s">
        <v>383</v>
      </c>
      <c r="G96" s="29" t="s">
        <v>384</v>
      </c>
      <c r="H96" s="27">
        <v>44542</v>
      </c>
      <c r="I96" s="28" t="str">
        <f t="shared" si="8"/>
        <v>December</v>
      </c>
      <c r="J96" s="46" t="s">
        <v>385</v>
      </c>
      <c r="K96" s="55" t="str">
        <f t="shared" si="9"/>
        <v>181774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49">
        <v>639892</v>
      </c>
      <c r="B97" s="24" t="s">
        <v>386</v>
      </c>
      <c r="C97" s="25" t="str">
        <f t="shared" si="6"/>
        <v>Jose</v>
      </c>
      <c r="D97" s="25" t="str">
        <f t="shared" si="7"/>
        <v>Hill</v>
      </c>
      <c r="E97" s="24" t="s">
        <v>59</v>
      </c>
      <c r="F97" s="24" t="s">
        <v>387</v>
      </c>
      <c r="G97" s="29" t="s">
        <v>78</v>
      </c>
      <c r="H97" s="27">
        <v>44866</v>
      </c>
      <c r="I97" s="28" t="str">
        <f t="shared" si="8"/>
        <v>November</v>
      </c>
      <c r="J97" s="46" t="s">
        <v>388</v>
      </c>
      <c r="K97" s="55" t="str">
        <f t="shared" si="9"/>
        <v>129774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49">
        <v>704709</v>
      </c>
      <c r="B98" s="24" t="s">
        <v>389</v>
      </c>
      <c r="C98" s="25" t="str">
        <f t="shared" si="6"/>
        <v>Harold</v>
      </c>
      <c r="D98" s="25" t="str">
        <f t="shared" si="7"/>
        <v>Nelson</v>
      </c>
      <c r="E98" s="24" t="s">
        <v>59</v>
      </c>
      <c r="F98" s="24" t="s">
        <v>390</v>
      </c>
      <c r="G98" s="29" t="s">
        <v>365</v>
      </c>
      <c r="H98" s="27">
        <v>44732</v>
      </c>
      <c r="I98" s="28" t="str">
        <f t="shared" si="8"/>
        <v>June</v>
      </c>
      <c r="J98" s="46" t="s">
        <v>391</v>
      </c>
      <c r="K98" s="55" t="str">
        <f t="shared" si="9"/>
        <v>156194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49">
        <v>461593</v>
      </c>
      <c r="B99" s="24" t="s">
        <v>392</v>
      </c>
      <c r="C99" s="25" t="str">
        <f t="shared" si="6"/>
        <v>Nicole</v>
      </c>
      <c r="D99" s="25" t="str">
        <f t="shared" si="7"/>
        <v>Ward</v>
      </c>
      <c r="E99" s="24" t="s">
        <v>50</v>
      </c>
      <c r="F99" s="24" t="s">
        <v>393</v>
      </c>
      <c r="G99" s="29" t="s">
        <v>82</v>
      </c>
      <c r="H99" s="27">
        <v>44701</v>
      </c>
      <c r="I99" s="28" t="str">
        <f t="shared" si="8"/>
        <v>May</v>
      </c>
      <c r="J99" s="46" t="s">
        <v>394</v>
      </c>
      <c r="K99" s="55" t="str">
        <f t="shared" si="9"/>
        <v>95673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49">
        <v>392491</v>
      </c>
      <c r="B100" s="24" t="s">
        <v>395</v>
      </c>
      <c r="C100" s="25" t="str">
        <f t="shared" si="6"/>
        <v>Theresa</v>
      </c>
      <c r="D100" s="25" t="str">
        <f t="shared" si="7"/>
        <v>Murphy</v>
      </c>
      <c r="E100" s="24" t="s">
        <v>50</v>
      </c>
      <c r="F100" s="24" t="s">
        <v>396</v>
      </c>
      <c r="G100" s="29" t="s">
        <v>397</v>
      </c>
      <c r="H100" s="27">
        <v>44705</v>
      </c>
      <c r="I100" s="28" t="str">
        <f t="shared" si="8"/>
        <v>May</v>
      </c>
      <c r="J100" s="46" t="s">
        <v>398</v>
      </c>
      <c r="K100" s="55" t="str">
        <f t="shared" si="9"/>
        <v>51015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50">
        <v>495141</v>
      </c>
      <c r="B101" s="24" t="s">
        <v>399</v>
      </c>
      <c r="C101" s="25" t="str">
        <f t="shared" si="6"/>
        <v>Tammy</v>
      </c>
      <c r="D101" s="25" t="str">
        <f t="shared" si="7"/>
        <v>Young</v>
      </c>
      <c r="E101" s="24" t="s">
        <v>50</v>
      </c>
      <c r="F101" s="24" t="s">
        <v>400</v>
      </c>
      <c r="G101" s="29" t="s">
        <v>401</v>
      </c>
      <c r="H101" s="27">
        <v>44779</v>
      </c>
      <c r="I101" s="28" t="str">
        <f t="shared" si="8"/>
        <v>August</v>
      </c>
      <c r="J101" s="46" t="s">
        <v>402</v>
      </c>
      <c r="K101" s="55" t="str">
        <f t="shared" si="9"/>
        <v>93650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34"/>
      <c r="B102" s="34"/>
      <c r="C102" s="34"/>
      <c r="D102" s="34"/>
      <c r="E102" s="34"/>
      <c r="F102" s="34"/>
      <c r="G102" s="35"/>
      <c r="H102" s="35"/>
      <c r="I102" s="35"/>
      <c r="J102" s="47"/>
      <c r="K102" s="5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34"/>
      <c r="B103" s="34"/>
      <c r="C103" s="34"/>
      <c r="D103" s="34"/>
      <c r="E103" s="34"/>
      <c r="F103" s="34"/>
      <c r="G103" s="35"/>
      <c r="H103" s="35"/>
      <c r="I103" s="35"/>
      <c r="J103" s="47"/>
      <c r="K103" s="5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34"/>
      <c r="B104" s="34"/>
      <c r="C104" s="34"/>
      <c r="D104" s="34"/>
      <c r="E104" s="34"/>
      <c r="F104" s="34"/>
      <c r="G104" s="35"/>
      <c r="H104" s="35"/>
      <c r="I104" s="35"/>
      <c r="J104" s="47"/>
      <c r="K104" s="5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34"/>
      <c r="B105" s="34"/>
      <c r="C105" s="34"/>
      <c r="D105" s="34"/>
      <c r="E105" s="34"/>
      <c r="F105" s="34"/>
      <c r="G105" s="35"/>
      <c r="H105" s="35"/>
      <c r="I105" s="35"/>
      <c r="J105" s="47"/>
      <c r="K105" s="5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34"/>
      <c r="B106" s="34"/>
      <c r="C106" s="34"/>
      <c r="D106" s="34"/>
      <c r="E106" s="34"/>
      <c r="F106" s="34"/>
      <c r="G106" s="35"/>
      <c r="H106" s="35"/>
      <c r="I106" s="35"/>
      <c r="J106" s="47"/>
      <c r="K106" s="5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34"/>
      <c r="B107" s="34"/>
      <c r="C107" s="34"/>
      <c r="D107" s="34"/>
      <c r="E107" s="34"/>
      <c r="F107" s="34"/>
      <c r="G107" s="35"/>
      <c r="H107" s="35"/>
      <c r="I107" s="35"/>
      <c r="J107" s="47"/>
      <c r="K107" s="5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34"/>
      <c r="B108" s="34"/>
      <c r="C108" s="34"/>
      <c r="D108" s="34"/>
      <c r="E108" s="34"/>
      <c r="F108" s="34"/>
      <c r="G108" s="35"/>
      <c r="H108" s="35"/>
      <c r="I108" s="35"/>
      <c r="J108" s="47"/>
      <c r="K108" s="5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34"/>
      <c r="B109" s="34"/>
      <c r="C109" s="34"/>
      <c r="D109" s="34"/>
      <c r="E109" s="34"/>
      <c r="F109" s="34"/>
      <c r="G109" s="35"/>
      <c r="H109" s="35"/>
      <c r="I109" s="35"/>
      <c r="J109" s="47"/>
      <c r="K109" s="5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34"/>
      <c r="B110" s="34"/>
      <c r="C110" s="34"/>
      <c r="D110" s="34"/>
      <c r="E110" s="34"/>
      <c r="F110" s="34"/>
      <c r="G110" s="35"/>
      <c r="H110" s="35"/>
      <c r="I110" s="35"/>
      <c r="J110" s="47"/>
      <c r="K110" s="5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34"/>
      <c r="B111" s="34"/>
      <c r="C111" s="34"/>
      <c r="D111" s="34"/>
      <c r="E111" s="34"/>
      <c r="F111" s="34"/>
      <c r="G111" s="35"/>
      <c r="H111" s="35"/>
      <c r="I111" s="35"/>
      <c r="J111" s="47"/>
      <c r="K111" s="5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34"/>
      <c r="B112" s="34"/>
      <c r="C112" s="34"/>
      <c r="D112" s="34"/>
      <c r="E112" s="34"/>
      <c r="F112" s="34"/>
      <c r="G112" s="35"/>
      <c r="H112" s="35"/>
      <c r="I112" s="35"/>
      <c r="J112" s="47"/>
      <c r="K112" s="5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34"/>
      <c r="B113" s="34"/>
      <c r="C113" s="34"/>
      <c r="D113" s="34"/>
      <c r="E113" s="34"/>
      <c r="F113" s="34"/>
      <c r="G113" s="35"/>
      <c r="H113" s="35"/>
      <c r="I113" s="35"/>
      <c r="J113" s="47"/>
      <c r="K113" s="5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34"/>
      <c r="B114" s="34"/>
      <c r="C114" s="34"/>
      <c r="D114" s="34"/>
      <c r="E114" s="34"/>
      <c r="F114" s="34"/>
      <c r="G114" s="35"/>
      <c r="H114" s="35"/>
      <c r="I114" s="35"/>
      <c r="J114" s="47"/>
      <c r="K114" s="5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34"/>
      <c r="B115" s="34"/>
      <c r="C115" s="34"/>
      <c r="D115" s="34"/>
      <c r="E115" s="34"/>
      <c r="F115" s="34"/>
      <c r="G115" s="35"/>
      <c r="H115" s="35"/>
      <c r="I115" s="35"/>
      <c r="J115" s="47"/>
      <c r="K115" s="5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34"/>
      <c r="B116" s="34"/>
      <c r="C116" s="34"/>
      <c r="D116" s="34"/>
      <c r="E116" s="34"/>
      <c r="F116" s="34"/>
      <c r="G116" s="35"/>
      <c r="H116" s="35"/>
      <c r="I116" s="35"/>
      <c r="J116" s="47"/>
      <c r="K116" s="5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34"/>
      <c r="B117" s="34"/>
      <c r="C117" s="34"/>
      <c r="D117" s="34"/>
      <c r="E117" s="34"/>
      <c r="F117" s="34"/>
      <c r="G117" s="35"/>
      <c r="H117" s="35"/>
      <c r="I117" s="35"/>
      <c r="J117" s="47"/>
      <c r="K117" s="5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34"/>
      <c r="B118" s="34"/>
      <c r="C118" s="34"/>
      <c r="D118" s="34"/>
      <c r="E118" s="34"/>
      <c r="F118" s="34"/>
      <c r="G118" s="35"/>
      <c r="H118" s="35"/>
      <c r="I118" s="35"/>
      <c r="J118" s="47"/>
      <c r="K118" s="5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34"/>
      <c r="B119" s="34"/>
      <c r="C119" s="34"/>
      <c r="D119" s="34"/>
      <c r="E119" s="34"/>
      <c r="F119" s="34"/>
      <c r="G119" s="35"/>
      <c r="H119" s="35"/>
      <c r="I119" s="35"/>
      <c r="J119" s="47"/>
      <c r="K119" s="5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34"/>
      <c r="B120" s="34"/>
      <c r="C120" s="34"/>
      <c r="D120" s="34"/>
      <c r="E120" s="34"/>
      <c r="F120" s="34"/>
      <c r="G120" s="35"/>
      <c r="H120" s="35"/>
      <c r="I120" s="35"/>
      <c r="J120" s="47"/>
      <c r="K120" s="5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34"/>
      <c r="B121" s="34"/>
      <c r="C121" s="34"/>
      <c r="D121" s="34"/>
      <c r="E121" s="34"/>
      <c r="F121" s="34"/>
      <c r="G121" s="35"/>
      <c r="H121" s="35"/>
      <c r="I121" s="35"/>
      <c r="J121" s="47"/>
      <c r="K121" s="5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34"/>
      <c r="B122" s="34"/>
      <c r="C122" s="34"/>
      <c r="D122" s="34"/>
      <c r="E122" s="34"/>
      <c r="F122" s="34"/>
      <c r="G122" s="35"/>
      <c r="H122" s="35"/>
      <c r="I122" s="35"/>
      <c r="J122" s="47"/>
      <c r="K122" s="5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34"/>
      <c r="B123" s="34"/>
      <c r="C123" s="34"/>
      <c r="D123" s="34"/>
      <c r="E123" s="34"/>
      <c r="F123" s="34"/>
      <c r="G123" s="35"/>
      <c r="H123" s="35"/>
      <c r="I123" s="35"/>
      <c r="J123" s="47"/>
      <c r="K123" s="5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34"/>
      <c r="B124" s="34"/>
      <c r="C124" s="34"/>
      <c r="D124" s="34"/>
      <c r="E124" s="34"/>
      <c r="F124" s="34"/>
      <c r="G124" s="35"/>
      <c r="H124" s="35"/>
      <c r="I124" s="35"/>
      <c r="J124" s="47"/>
      <c r="K124" s="5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34"/>
      <c r="B125" s="34"/>
      <c r="C125" s="34"/>
      <c r="D125" s="34"/>
      <c r="E125" s="34"/>
      <c r="F125" s="34"/>
      <c r="G125" s="35"/>
      <c r="H125" s="35"/>
      <c r="I125" s="35"/>
      <c r="J125" s="47"/>
      <c r="K125" s="5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34"/>
      <c r="B126" s="34"/>
      <c r="C126" s="34"/>
      <c r="D126" s="34"/>
      <c r="E126" s="34"/>
      <c r="F126" s="34"/>
      <c r="G126" s="35"/>
      <c r="H126" s="35"/>
      <c r="I126" s="35"/>
      <c r="J126" s="47"/>
      <c r="K126" s="5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>
      <c r="A127" s="34"/>
      <c r="B127" s="34"/>
      <c r="C127" s="34"/>
      <c r="D127" s="34"/>
      <c r="E127" s="34"/>
      <c r="F127" s="34"/>
      <c r="G127" s="35"/>
      <c r="H127" s="35"/>
      <c r="I127" s="35"/>
      <c r="J127" s="47"/>
      <c r="K127" s="5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>
      <c r="A128" s="34"/>
      <c r="B128" s="34"/>
      <c r="C128" s="34"/>
      <c r="D128" s="34"/>
      <c r="E128" s="34"/>
      <c r="F128" s="34"/>
      <c r="G128" s="35"/>
      <c r="H128" s="35"/>
      <c r="I128" s="35"/>
      <c r="J128" s="47"/>
      <c r="K128" s="5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>
      <c r="A129" s="34"/>
      <c r="B129" s="34"/>
      <c r="C129" s="34"/>
      <c r="D129" s="34"/>
      <c r="E129" s="34"/>
      <c r="F129" s="34"/>
      <c r="G129" s="35"/>
      <c r="H129" s="35"/>
      <c r="I129" s="35"/>
      <c r="J129" s="47"/>
      <c r="K129" s="5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>
      <c r="A130" s="34"/>
      <c r="B130" s="34"/>
      <c r="C130" s="34"/>
      <c r="D130" s="34"/>
      <c r="E130" s="34"/>
      <c r="F130" s="34"/>
      <c r="G130" s="35"/>
      <c r="H130" s="35"/>
      <c r="I130" s="35"/>
      <c r="J130" s="47"/>
      <c r="K130" s="5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>
      <c r="A131" s="34"/>
      <c r="B131" s="34"/>
      <c r="C131" s="34"/>
      <c r="D131" s="34"/>
      <c r="E131" s="34"/>
      <c r="F131" s="34"/>
      <c r="G131" s="35"/>
      <c r="H131" s="35"/>
      <c r="I131" s="35"/>
      <c r="J131" s="47"/>
      <c r="K131" s="5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>
      <c r="A132" s="34"/>
      <c r="B132" s="34"/>
      <c r="C132" s="34"/>
      <c r="D132" s="34"/>
      <c r="E132" s="34"/>
      <c r="F132" s="34"/>
      <c r="G132" s="35"/>
      <c r="H132" s="35"/>
      <c r="I132" s="35"/>
      <c r="J132" s="47"/>
      <c r="K132" s="5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34"/>
      <c r="B133" s="34"/>
      <c r="C133" s="34"/>
      <c r="D133" s="34"/>
      <c r="E133" s="34"/>
      <c r="F133" s="34"/>
      <c r="G133" s="35"/>
      <c r="H133" s="35"/>
      <c r="I133" s="35"/>
      <c r="J133" s="47"/>
      <c r="K133" s="5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34"/>
      <c r="B134" s="34"/>
      <c r="C134" s="34"/>
      <c r="D134" s="34"/>
      <c r="E134" s="34"/>
      <c r="F134" s="34"/>
      <c r="G134" s="35"/>
      <c r="H134" s="35"/>
      <c r="I134" s="35"/>
      <c r="J134" s="47"/>
      <c r="K134" s="5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34"/>
      <c r="B135" s="34"/>
      <c r="C135" s="34"/>
      <c r="D135" s="34"/>
      <c r="E135" s="34"/>
      <c r="F135" s="34"/>
      <c r="G135" s="35"/>
      <c r="H135" s="35"/>
      <c r="I135" s="35"/>
      <c r="J135" s="47"/>
      <c r="K135" s="5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34"/>
      <c r="B136" s="34"/>
      <c r="C136" s="34"/>
      <c r="D136" s="34"/>
      <c r="E136" s="34"/>
      <c r="F136" s="34"/>
      <c r="G136" s="35"/>
      <c r="H136" s="35"/>
      <c r="I136" s="35"/>
      <c r="J136" s="47"/>
      <c r="K136" s="5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34"/>
      <c r="B137" s="34"/>
      <c r="C137" s="34"/>
      <c r="D137" s="34"/>
      <c r="E137" s="34"/>
      <c r="F137" s="34"/>
      <c r="G137" s="35"/>
      <c r="H137" s="35"/>
      <c r="I137" s="35"/>
      <c r="J137" s="47"/>
      <c r="K137" s="5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34"/>
      <c r="B138" s="34"/>
      <c r="C138" s="34"/>
      <c r="D138" s="34"/>
      <c r="E138" s="34"/>
      <c r="F138" s="34"/>
      <c r="G138" s="35"/>
      <c r="H138" s="35"/>
      <c r="I138" s="35"/>
      <c r="J138" s="47"/>
      <c r="K138" s="5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34"/>
      <c r="B139" s="34"/>
      <c r="C139" s="34"/>
      <c r="D139" s="34"/>
      <c r="E139" s="34"/>
      <c r="F139" s="34"/>
      <c r="G139" s="35"/>
      <c r="H139" s="35"/>
      <c r="I139" s="35"/>
      <c r="J139" s="47"/>
      <c r="K139" s="5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34"/>
      <c r="B140" s="34"/>
      <c r="C140" s="34"/>
      <c r="D140" s="34"/>
      <c r="E140" s="34"/>
      <c r="F140" s="34"/>
      <c r="G140" s="35"/>
      <c r="H140" s="35"/>
      <c r="I140" s="35"/>
      <c r="J140" s="47"/>
      <c r="K140" s="5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34"/>
      <c r="B141" s="34"/>
      <c r="C141" s="34"/>
      <c r="D141" s="34"/>
      <c r="E141" s="34"/>
      <c r="F141" s="34"/>
      <c r="G141" s="35"/>
      <c r="H141" s="35"/>
      <c r="I141" s="35"/>
      <c r="J141" s="47"/>
      <c r="K141" s="5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34"/>
      <c r="B142" s="34"/>
      <c r="C142" s="34"/>
      <c r="D142" s="34"/>
      <c r="E142" s="34"/>
      <c r="F142" s="34"/>
      <c r="G142" s="35"/>
      <c r="H142" s="35"/>
      <c r="I142" s="35"/>
      <c r="J142" s="47"/>
      <c r="K142" s="5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34"/>
      <c r="B143" s="34"/>
      <c r="C143" s="34"/>
      <c r="D143" s="34"/>
      <c r="E143" s="34"/>
      <c r="F143" s="34"/>
      <c r="G143" s="35"/>
      <c r="H143" s="35"/>
      <c r="I143" s="35"/>
      <c r="J143" s="47"/>
      <c r="K143" s="5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34"/>
      <c r="B144" s="34"/>
      <c r="C144" s="34"/>
      <c r="D144" s="34"/>
      <c r="E144" s="34"/>
      <c r="F144" s="34"/>
      <c r="G144" s="35"/>
      <c r="H144" s="35"/>
      <c r="I144" s="35"/>
      <c r="J144" s="47"/>
      <c r="K144" s="5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34"/>
      <c r="B145" s="34"/>
      <c r="C145" s="34"/>
      <c r="D145" s="34"/>
      <c r="E145" s="34"/>
      <c r="F145" s="34"/>
      <c r="G145" s="35"/>
      <c r="H145" s="35"/>
      <c r="I145" s="35"/>
      <c r="J145" s="47"/>
      <c r="K145" s="5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34"/>
      <c r="B146" s="34"/>
      <c r="C146" s="34"/>
      <c r="D146" s="34"/>
      <c r="E146" s="34"/>
      <c r="F146" s="34"/>
      <c r="G146" s="35"/>
      <c r="H146" s="35"/>
      <c r="I146" s="35"/>
      <c r="J146" s="47"/>
      <c r="K146" s="5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34"/>
      <c r="B147" s="34"/>
      <c r="C147" s="34"/>
      <c r="D147" s="34"/>
      <c r="E147" s="34"/>
      <c r="F147" s="34"/>
      <c r="G147" s="35"/>
      <c r="H147" s="35"/>
      <c r="I147" s="35"/>
      <c r="J147" s="47"/>
      <c r="K147" s="5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34"/>
      <c r="B148" s="34"/>
      <c r="C148" s="34"/>
      <c r="D148" s="34"/>
      <c r="E148" s="34"/>
      <c r="F148" s="34"/>
      <c r="G148" s="35"/>
      <c r="H148" s="35"/>
      <c r="I148" s="35"/>
      <c r="J148" s="47"/>
      <c r="K148" s="5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34"/>
      <c r="B149" s="34"/>
      <c r="C149" s="34"/>
      <c r="D149" s="34"/>
      <c r="E149" s="34"/>
      <c r="F149" s="34"/>
      <c r="G149" s="35"/>
      <c r="H149" s="35"/>
      <c r="I149" s="35"/>
      <c r="J149" s="47"/>
      <c r="K149" s="5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34"/>
      <c r="B150" s="34"/>
      <c r="C150" s="34"/>
      <c r="D150" s="34"/>
      <c r="E150" s="34"/>
      <c r="F150" s="34"/>
      <c r="G150" s="35"/>
      <c r="H150" s="35"/>
      <c r="I150" s="35"/>
      <c r="J150" s="47"/>
      <c r="K150" s="5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34"/>
      <c r="B151" s="34"/>
      <c r="C151" s="34"/>
      <c r="D151" s="34"/>
      <c r="E151" s="34"/>
      <c r="F151" s="34"/>
      <c r="G151" s="35"/>
      <c r="H151" s="35"/>
      <c r="I151" s="35"/>
      <c r="J151" s="47"/>
      <c r="K151" s="5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34"/>
      <c r="B152" s="34"/>
      <c r="C152" s="34"/>
      <c r="D152" s="34"/>
      <c r="E152" s="34"/>
      <c r="F152" s="34"/>
      <c r="G152" s="35"/>
      <c r="H152" s="35"/>
      <c r="I152" s="35"/>
      <c r="J152" s="47"/>
      <c r="K152" s="5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34"/>
      <c r="B153" s="34"/>
      <c r="C153" s="34"/>
      <c r="D153" s="34"/>
      <c r="E153" s="34"/>
      <c r="F153" s="34"/>
      <c r="G153" s="35"/>
      <c r="H153" s="35"/>
      <c r="I153" s="35"/>
      <c r="J153" s="47"/>
      <c r="K153" s="5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34"/>
      <c r="B154" s="34"/>
      <c r="C154" s="34"/>
      <c r="D154" s="34"/>
      <c r="E154" s="34"/>
      <c r="F154" s="34"/>
      <c r="G154" s="35"/>
      <c r="H154" s="35"/>
      <c r="I154" s="35"/>
      <c r="J154" s="47"/>
      <c r="K154" s="5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34"/>
      <c r="B155" s="34"/>
      <c r="C155" s="34"/>
      <c r="D155" s="34"/>
      <c r="E155" s="34"/>
      <c r="F155" s="34"/>
      <c r="G155" s="35"/>
      <c r="H155" s="35"/>
      <c r="I155" s="35"/>
      <c r="J155" s="47"/>
      <c r="K155" s="5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34"/>
      <c r="B156" s="34"/>
      <c r="C156" s="34"/>
      <c r="D156" s="34"/>
      <c r="E156" s="34"/>
      <c r="F156" s="34"/>
      <c r="G156" s="35"/>
      <c r="H156" s="35"/>
      <c r="I156" s="35"/>
      <c r="J156" s="47"/>
      <c r="K156" s="5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34"/>
      <c r="B157" s="34"/>
      <c r="C157" s="34"/>
      <c r="D157" s="34"/>
      <c r="E157" s="34"/>
      <c r="F157" s="34"/>
      <c r="G157" s="35"/>
      <c r="H157" s="35"/>
      <c r="I157" s="35"/>
      <c r="J157" s="47"/>
      <c r="K157" s="5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34"/>
      <c r="B158" s="34"/>
      <c r="C158" s="34"/>
      <c r="D158" s="34"/>
      <c r="E158" s="34"/>
      <c r="F158" s="34"/>
      <c r="G158" s="35"/>
      <c r="H158" s="35"/>
      <c r="I158" s="35"/>
      <c r="J158" s="47"/>
      <c r="K158" s="5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34"/>
      <c r="B159" s="34"/>
      <c r="C159" s="34"/>
      <c r="D159" s="34"/>
      <c r="E159" s="34"/>
      <c r="F159" s="34"/>
      <c r="G159" s="35"/>
      <c r="H159" s="35"/>
      <c r="I159" s="35"/>
      <c r="J159" s="47"/>
      <c r="K159" s="5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34"/>
      <c r="B160" s="34"/>
      <c r="C160" s="34"/>
      <c r="D160" s="34"/>
      <c r="E160" s="34"/>
      <c r="F160" s="34"/>
      <c r="G160" s="35"/>
      <c r="H160" s="35"/>
      <c r="I160" s="35"/>
      <c r="J160" s="47"/>
      <c r="K160" s="5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34"/>
      <c r="B161" s="34"/>
      <c r="C161" s="34"/>
      <c r="D161" s="34"/>
      <c r="E161" s="34"/>
      <c r="F161" s="34"/>
      <c r="G161" s="35"/>
      <c r="H161" s="35"/>
      <c r="I161" s="35"/>
      <c r="J161" s="47"/>
      <c r="K161" s="5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34"/>
      <c r="B162" s="34"/>
      <c r="C162" s="34"/>
      <c r="D162" s="34"/>
      <c r="E162" s="34"/>
      <c r="F162" s="34"/>
      <c r="G162" s="35"/>
      <c r="H162" s="35"/>
      <c r="I162" s="35"/>
      <c r="J162" s="47"/>
      <c r="K162" s="5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34"/>
      <c r="B163" s="34"/>
      <c r="C163" s="34"/>
      <c r="D163" s="34"/>
      <c r="E163" s="34"/>
      <c r="F163" s="34"/>
      <c r="G163" s="35"/>
      <c r="H163" s="35"/>
      <c r="I163" s="35"/>
      <c r="J163" s="47"/>
      <c r="K163" s="5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34"/>
      <c r="B164" s="34"/>
      <c r="C164" s="34"/>
      <c r="D164" s="34"/>
      <c r="E164" s="34"/>
      <c r="F164" s="34"/>
      <c r="G164" s="35"/>
      <c r="H164" s="35"/>
      <c r="I164" s="35"/>
      <c r="J164" s="47"/>
      <c r="K164" s="5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34"/>
      <c r="B165" s="34"/>
      <c r="C165" s="34"/>
      <c r="D165" s="34"/>
      <c r="E165" s="34"/>
      <c r="F165" s="34"/>
      <c r="G165" s="35"/>
      <c r="H165" s="35"/>
      <c r="I165" s="35"/>
      <c r="J165" s="47"/>
      <c r="K165" s="5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34"/>
      <c r="B166" s="34"/>
      <c r="C166" s="34"/>
      <c r="D166" s="34"/>
      <c r="E166" s="34"/>
      <c r="F166" s="34"/>
      <c r="G166" s="35"/>
      <c r="H166" s="35"/>
      <c r="I166" s="35"/>
      <c r="J166" s="47"/>
      <c r="K166" s="5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34"/>
      <c r="B167" s="34"/>
      <c r="C167" s="34"/>
      <c r="D167" s="34"/>
      <c r="E167" s="34"/>
      <c r="F167" s="34"/>
      <c r="G167" s="35"/>
      <c r="H167" s="35"/>
      <c r="I167" s="35"/>
      <c r="J167" s="47"/>
      <c r="K167" s="5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34"/>
      <c r="B168" s="34"/>
      <c r="C168" s="34"/>
      <c r="D168" s="34"/>
      <c r="E168" s="34"/>
      <c r="F168" s="34"/>
      <c r="G168" s="35"/>
      <c r="H168" s="35"/>
      <c r="I168" s="35"/>
      <c r="J168" s="47"/>
      <c r="K168" s="5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34"/>
      <c r="B169" s="34"/>
      <c r="C169" s="34"/>
      <c r="D169" s="34"/>
      <c r="E169" s="34"/>
      <c r="F169" s="34"/>
      <c r="G169" s="35"/>
      <c r="H169" s="35"/>
      <c r="I169" s="35"/>
      <c r="J169" s="47"/>
      <c r="K169" s="5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34"/>
      <c r="B170" s="34"/>
      <c r="C170" s="34"/>
      <c r="D170" s="34"/>
      <c r="E170" s="34"/>
      <c r="F170" s="34"/>
      <c r="G170" s="35"/>
      <c r="H170" s="35"/>
      <c r="I170" s="35"/>
      <c r="J170" s="47"/>
      <c r="K170" s="5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34"/>
      <c r="B171" s="34"/>
      <c r="C171" s="34"/>
      <c r="D171" s="34"/>
      <c r="E171" s="34"/>
      <c r="F171" s="34"/>
      <c r="G171" s="35"/>
      <c r="H171" s="35"/>
      <c r="I171" s="35"/>
      <c r="J171" s="47"/>
      <c r="K171" s="5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34"/>
      <c r="B172" s="34"/>
      <c r="C172" s="34"/>
      <c r="D172" s="34"/>
      <c r="E172" s="34"/>
      <c r="F172" s="34"/>
      <c r="G172" s="35"/>
      <c r="H172" s="35"/>
      <c r="I172" s="35"/>
      <c r="J172" s="47"/>
      <c r="K172" s="5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34"/>
      <c r="B173" s="34"/>
      <c r="C173" s="34"/>
      <c r="D173" s="34"/>
      <c r="E173" s="34"/>
      <c r="F173" s="34"/>
      <c r="G173" s="35"/>
      <c r="H173" s="35"/>
      <c r="I173" s="35"/>
      <c r="J173" s="47"/>
      <c r="K173" s="5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34"/>
      <c r="B174" s="34"/>
      <c r="C174" s="34"/>
      <c r="D174" s="34"/>
      <c r="E174" s="34"/>
      <c r="F174" s="34"/>
      <c r="G174" s="35"/>
      <c r="H174" s="35"/>
      <c r="I174" s="35"/>
      <c r="J174" s="47"/>
      <c r="K174" s="5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34"/>
      <c r="B175" s="34"/>
      <c r="C175" s="34"/>
      <c r="D175" s="34"/>
      <c r="E175" s="34"/>
      <c r="F175" s="34"/>
      <c r="G175" s="35"/>
      <c r="H175" s="35"/>
      <c r="I175" s="35"/>
      <c r="J175" s="47"/>
      <c r="K175" s="5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34"/>
      <c r="B176" s="34"/>
      <c r="C176" s="34"/>
      <c r="D176" s="34"/>
      <c r="E176" s="34"/>
      <c r="F176" s="34"/>
      <c r="G176" s="35"/>
      <c r="H176" s="35"/>
      <c r="I176" s="35"/>
      <c r="J176" s="47"/>
      <c r="K176" s="5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34"/>
      <c r="B177" s="34"/>
      <c r="C177" s="34"/>
      <c r="D177" s="34"/>
      <c r="E177" s="34"/>
      <c r="F177" s="34"/>
      <c r="G177" s="35"/>
      <c r="H177" s="35"/>
      <c r="I177" s="35"/>
      <c r="J177" s="47"/>
      <c r="K177" s="5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34"/>
      <c r="B178" s="34"/>
      <c r="C178" s="34"/>
      <c r="D178" s="34"/>
      <c r="E178" s="34"/>
      <c r="F178" s="34"/>
      <c r="G178" s="35"/>
      <c r="H178" s="35"/>
      <c r="I178" s="35"/>
      <c r="J178" s="47"/>
      <c r="K178" s="5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34"/>
      <c r="B179" s="34"/>
      <c r="C179" s="34"/>
      <c r="D179" s="34"/>
      <c r="E179" s="34"/>
      <c r="F179" s="34"/>
      <c r="G179" s="35"/>
      <c r="H179" s="35"/>
      <c r="I179" s="35"/>
      <c r="J179" s="47"/>
      <c r="K179" s="5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34"/>
      <c r="B180" s="34"/>
      <c r="C180" s="34"/>
      <c r="D180" s="34"/>
      <c r="E180" s="34"/>
      <c r="F180" s="34"/>
      <c r="G180" s="35"/>
      <c r="H180" s="35"/>
      <c r="I180" s="35"/>
      <c r="J180" s="47"/>
      <c r="K180" s="5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34"/>
      <c r="B181" s="34"/>
      <c r="C181" s="34"/>
      <c r="D181" s="34"/>
      <c r="E181" s="34"/>
      <c r="F181" s="34"/>
      <c r="G181" s="35"/>
      <c r="H181" s="35"/>
      <c r="I181" s="35"/>
      <c r="J181" s="47"/>
      <c r="K181" s="5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34"/>
      <c r="B182" s="34"/>
      <c r="C182" s="34"/>
      <c r="D182" s="34"/>
      <c r="E182" s="34"/>
      <c r="F182" s="34"/>
      <c r="G182" s="35"/>
      <c r="H182" s="35"/>
      <c r="I182" s="35"/>
      <c r="J182" s="47"/>
      <c r="K182" s="5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34"/>
      <c r="B183" s="34"/>
      <c r="C183" s="34"/>
      <c r="D183" s="34"/>
      <c r="E183" s="34"/>
      <c r="F183" s="34"/>
      <c r="G183" s="35"/>
      <c r="H183" s="35"/>
      <c r="I183" s="35"/>
      <c r="J183" s="47"/>
      <c r="K183" s="5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34"/>
      <c r="B184" s="34"/>
      <c r="C184" s="34"/>
      <c r="D184" s="34"/>
      <c r="E184" s="34"/>
      <c r="F184" s="34"/>
      <c r="G184" s="35"/>
      <c r="H184" s="35"/>
      <c r="I184" s="35"/>
      <c r="J184" s="47"/>
      <c r="K184" s="5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34"/>
      <c r="B185" s="34"/>
      <c r="C185" s="34"/>
      <c r="D185" s="34"/>
      <c r="E185" s="34"/>
      <c r="F185" s="34"/>
      <c r="G185" s="35"/>
      <c r="H185" s="35"/>
      <c r="I185" s="35"/>
      <c r="J185" s="47"/>
      <c r="K185" s="5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34"/>
      <c r="B186" s="34"/>
      <c r="C186" s="34"/>
      <c r="D186" s="34"/>
      <c r="E186" s="34"/>
      <c r="F186" s="34"/>
      <c r="G186" s="35"/>
      <c r="H186" s="35"/>
      <c r="I186" s="35"/>
      <c r="J186" s="47"/>
      <c r="K186" s="5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34"/>
      <c r="B187" s="34"/>
      <c r="C187" s="34"/>
      <c r="D187" s="34"/>
      <c r="E187" s="34"/>
      <c r="F187" s="34"/>
      <c r="G187" s="35"/>
      <c r="H187" s="35"/>
      <c r="I187" s="35"/>
      <c r="J187" s="47"/>
      <c r="K187" s="5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34"/>
      <c r="B188" s="34"/>
      <c r="C188" s="34"/>
      <c r="D188" s="34"/>
      <c r="E188" s="34"/>
      <c r="F188" s="34"/>
      <c r="G188" s="35"/>
      <c r="H188" s="35"/>
      <c r="I188" s="35"/>
      <c r="J188" s="47"/>
      <c r="K188" s="5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34"/>
      <c r="B189" s="34"/>
      <c r="C189" s="34"/>
      <c r="D189" s="34"/>
      <c r="E189" s="34"/>
      <c r="F189" s="34"/>
      <c r="G189" s="35"/>
      <c r="H189" s="35"/>
      <c r="I189" s="35"/>
      <c r="J189" s="47"/>
      <c r="K189" s="5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34"/>
      <c r="B190" s="34"/>
      <c r="C190" s="34"/>
      <c r="D190" s="34"/>
      <c r="E190" s="34"/>
      <c r="F190" s="34"/>
      <c r="G190" s="35"/>
      <c r="H190" s="35"/>
      <c r="I190" s="35"/>
      <c r="J190" s="47"/>
      <c r="K190" s="5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34"/>
      <c r="B191" s="34"/>
      <c r="C191" s="34"/>
      <c r="D191" s="34"/>
      <c r="E191" s="34"/>
      <c r="F191" s="34"/>
      <c r="G191" s="35"/>
      <c r="H191" s="35"/>
      <c r="I191" s="35"/>
      <c r="J191" s="47"/>
      <c r="K191" s="5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34"/>
      <c r="B192" s="34"/>
      <c r="C192" s="34"/>
      <c r="D192" s="34"/>
      <c r="E192" s="34"/>
      <c r="F192" s="34"/>
      <c r="G192" s="35"/>
      <c r="H192" s="35"/>
      <c r="I192" s="35"/>
      <c r="J192" s="47"/>
      <c r="K192" s="5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34"/>
      <c r="B193" s="34"/>
      <c r="C193" s="34"/>
      <c r="D193" s="34"/>
      <c r="E193" s="34"/>
      <c r="F193" s="34"/>
      <c r="G193" s="35"/>
      <c r="H193" s="35"/>
      <c r="I193" s="35"/>
      <c r="J193" s="47"/>
      <c r="K193" s="5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34"/>
      <c r="B194" s="34"/>
      <c r="C194" s="34"/>
      <c r="D194" s="34"/>
      <c r="E194" s="34"/>
      <c r="F194" s="34"/>
      <c r="G194" s="35"/>
      <c r="H194" s="35"/>
      <c r="I194" s="35"/>
      <c r="J194" s="47"/>
      <c r="K194" s="5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34"/>
      <c r="B195" s="34"/>
      <c r="C195" s="34"/>
      <c r="D195" s="34"/>
      <c r="E195" s="34"/>
      <c r="F195" s="34"/>
      <c r="G195" s="35"/>
      <c r="H195" s="35"/>
      <c r="I195" s="35"/>
      <c r="J195" s="47"/>
      <c r="K195" s="5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34"/>
      <c r="B196" s="34"/>
      <c r="C196" s="34"/>
      <c r="D196" s="34"/>
      <c r="E196" s="34"/>
      <c r="F196" s="34"/>
      <c r="G196" s="35"/>
      <c r="H196" s="35"/>
      <c r="I196" s="35"/>
      <c r="J196" s="47"/>
      <c r="K196" s="5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34"/>
      <c r="B197" s="34"/>
      <c r="C197" s="34"/>
      <c r="D197" s="34"/>
      <c r="E197" s="34"/>
      <c r="F197" s="34"/>
      <c r="G197" s="35"/>
      <c r="H197" s="35"/>
      <c r="I197" s="35"/>
      <c r="J197" s="47"/>
      <c r="K197" s="5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34"/>
      <c r="B198" s="34"/>
      <c r="C198" s="34"/>
      <c r="D198" s="34"/>
      <c r="E198" s="34"/>
      <c r="F198" s="34"/>
      <c r="G198" s="35"/>
      <c r="H198" s="35"/>
      <c r="I198" s="35"/>
      <c r="J198" s="47"/>
      <c r="K198" s="5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34"/>
      <c r="B199" s="34"/>
      <c r="C199" s="34"/>
      <c r="D199" s="34"/>
      <c r="E199" s="34"/>
      <c r="F199" s="34"/>
      <c r="G199" s="35"/>
      <c r="H199" s="35"/>
      <c r="I199" s="35"/>
      <c r="J199" s="47"/>
      <c r="K199" s="5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34"/>
      <c r="B200" s="34"/>
      <c r="C200" s="34"/>
      <c r="D200" s="34"/>
      <c r="E200" s="34"/>
      <c r="F200" s="34"/>
      <c r="G200" s="35"/>
      <c r="H200" s="35"/>
      <c r="I200" s="35"/>
      <c r="J200" s="47"/>
      <c r="K200" s="5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34"/>
      <c r="B201" s="34"/>
      <c r="C201" s="34"/>
      <c r="D201" s="34"/>
      <c r="E201" s="34"/>
      <c r="F201" s="34"/>
      <c r="G201" s="35"/>
      <c r="H201" s="35"/>
      <c r="I201" s="35"/>
      <c r="J201" s="47"/>
      <c r="K201" s="5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34"/>
      <c r="B202" s="34"/>
      <c r="C202" s="34"/>
      <c r="D202" s="34"/>
      <c r="E202" s="34"/>
      <c r="F202" s="34"/>
      <c r="G202" s="35"/>
      <c r="H202" s="35"/>
      <c r="I202" s="35"/>
      <c r="J202" s="47"/>
      <c r="K202" s="5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34"/>
      <c r="B203" s="34"/>
      <c r="C203" s="34"/>
      <c r="D203" s="34"/>
      <c r="E203" s="34"/>
      <c r="F203" s="34"/>
      <c r="G203" s="35"/>
      <c r="H203" s="35"/>
      <c r="I203" s="35"/>
      <c r="J203" s="47"/>
      <c r="K203" s="5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34"/>
      <c r="B204" s="34"/>
      <c r="C204" s="34"/>
      <c r="D204" s="34"/>
      <c r="E204" s="34"/>
      <c r="F204" s="34"/>
      <c r="G204" s="35"/>
      <c r="H204" s="35"/>
      <c r="I204" s="35"/>
      <c r="J204" s="47"/>
      <c r="K204" s="5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34"/>
      <c r="B205" s="34"/>
      <c r="C205" s="34"/>
      <c r="D205" s="34"/>
      <c r="E205" s="34"/>
      <c r="F205" s="34"/>
      <c r="G205" s="35"/>
      <c r="H205" s="35"/>
      <c r="I205" s="35"/>
      <c r="J205" s="47"/>
      <c r="K205" s="5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34"/>
      <c r="B206" s="34"/>
      <c r="C206" s="34"/>
      <c r="D206" s="34"/>
      <c r="E206" s="34"/>
      <c r="F206" s="34"/>
      <c r="G206" s="35"/>
      <c r="H206" s="35"/>
      <c r="I206" s="35"/>
      <c r="J206" s="47"/>
      <c r="K206" s="5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34"/>
      <c r="B207" s="34"/>
      <c r="C207" s="34"/>
      <c r="D207" s="34"/>
      <c r="E207" s="34"/>
      <c r="F207" s="34"/>
      <c r="G207" s="35"/>
      <c r="H207" s="35"/>
      <c r="I207" s="35"/>
      <c r="J207" s="47"/>
      <c r="K207" s="5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34"/>
      <c r="B208" s="34"/>
      <c r="C208" s="34"/>
      <c r="D208" s="34"/>
      <c r="E208" s="34"/>
      <c r="F208" s="34"/>
      <c r="G208" s="35"/>
      <c r="H208" s="35"/>
      <c r="I208" s="35"/>
      <c r="J208" s="47"/>
      <c r="K208" s="5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34"/>
      <c r="B209" s="34"/>
      <c r="C209" s="34"/>
      <c r="D209" s="34"/>
      <c r="E209" s="34"/>
      <c r="F209" s="34"/>
      <c r="G209" s="35"/>
      <c r="H209" s="35"/>
      <c r="I209" s="35"/>
      <c r="J209" s="47"/>
      <c r="K209" s="5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34"/>
      <c r="B210" s="34"/>
      <c r="C210" s="34"/>
      <c r="D210" s="34"/>
      <c r="E210" s="34"/>
      <c r="F210" s="34"/>
      <c r="G210" s="35"/>
      <c r="H210" s="35"/>
      <c r="I210" s="35"/>
      <c r="J210" s="47"/>
      <c r="K210" s="5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34"/>
      <c r="B211" s="34"/>
      <c r="C211" s="34"/>
      <c r="D211" s="34"/>
      <c r="E211" s="34"/>
      <c r="F211" s="34"/>
      <c r="G211" s="35"/>
      <c r="H211" s="35"/>
      <c r="I211" s="35"/>
      <c r="J211" s="47"/>
      <c r="K211" s="5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34"/>
      <c r="B212" s="34"/>
      <c r="C212" s="34"/>
      <c r="D212" s="34"/>
      <c r="E212" s="34"/>
      <c r="F212" s="34"/>
      <c r="G212" s="35"/>
      <c r="H212" s="35"/>
      <c r="I212" s="35"/>
      <c r="J212" s="47"/>
      <c r="K212" s="5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34"/>
      <c r="B213" s="34"/>
      <c r="C213" s="34"/>
      <c r="D213" s="34"/>
      <c r="E213" s="34"/>
      <c r="F213" s="34"/>
      <c r="G213" s="35"/>
      <c r="H213" s="35"/>
      <c r="I213" s="35"/>
      <c r="J213" s="47"/>
      <c r="K213" s="5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34"/>
      <c r="B214" s="34"/>
      <c r="C214" s="34"/>
      <c r="D214" s="34"/>
      <c r="E214" s="34"/>
      <c r="F214" s="34"/>
      <c r="G214" s="35"/>
      <c r="H214" s="35"/>
      <c r="I214" s="35"/>
      <c r="J214" s="47"/>
      <c r="K214" s="5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34"/>
      <c r="B215" s="34"/>
      <c r="C215" s="34"/>
      <c r="D215" s="34"/>
      <c r="E215" s="34"/>
      <c r="F215" s="34"/>
      <c r="G215" s="35"/>
      <c r="H215" s="35"/>
      <c r="I215" s="35"/>
      <c r="J215" s="47"/>
      <c r="K215" s="5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34"/>
      <c r="B216" s="34"/>
      <c r="C216" s="34"/>
      <c r="D216" s="34"/>
      <c r="E216" s="34"/>
      <c r="F216" s="34"/>
      <c r="G216" s="35"/>
      <c r="H216" s="35"/>
      <c r="I216" s="35"/>
      <c r="J216" s="47"/>
      <c r="K216" s="5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34"/>
      <c r="B217" s="34"/>
      <c r="C217" s="34"/>
      <c r="D217" s="34"/>
      <c r="E217" s="34"/>
      <c r="F217" s="34"/>
      <c r="G217" s="35"/>
      <c r="H217" s="35"/>
      <c r="I217" s="35"/>
      <c r="J217" s="47"/>
      <c r="K217" s="5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34"/>
      <c r="B218" s="34"/>
      <c r="C218" s="34"/>
      <c r="D218" s="34"/>
      <c r="E218" s="34"/>
      <c r="F218" s="34"/>
      <c r="G218" s="35"/>
      <c r="H218" s="35"/>
      <c r="I218" s="35"/>
      <c r="J218" s="47"/>
      <c r="K218" s="5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34"/>
      <c r="B219" s="34"/>
      <c r="C219" s="34"/>
      <c r="D219" s="34"/>
      <c r="E219" s="34"/>
      <c r="F219" s="34"/>
      <c r="G219" s="35"/>
      <c r="H219" s="35"/>
      <c r="I219" s="35"/>
      <c r="J219" s="47"/>
      <c r="K219" s="5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34"/>
      <c r="B220" s="34"/>
      <c r="C220" s="34"/>
      <c r="D220" s="34"/>
      <c r="E220" s="34"/>
      <c r="F220" s="34"/>
      <c r="G220" s="35"/>
      <c r="H220" s="35"/>
      <c r="I220" s="35"/>
      <c r="J220" s="47"/>
      <c r="K220" s="5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>
      <c r="A221" s="34"/>
      <c r="B221" s="34"/>
      <c r="C221" s="34"/>
      <c r="D221" s="34"/>
      <c r="E221" s="34"/>
      <c r="F221" s="34"/>
      <c r="G221" s="35"/>
      <c r="H221" s="35"/>
      <c r="I221" s="35"/>
      <c r="J221" s="47"/>
      <c r="K221" s="5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34"/>
      <c r="B222" s="34"/>
      <c r="C222" s="34"/>
      <c r="D222" s="34"/>
      <c r="E222" s="34"/>
      <c r="F222" s="34"/>
      <c r="G222" s="35"/>
      <c r="H222" s="35"/>
      <c r="I222" s="35"/>
      <c r="J222" s="47"/>
      <c r="K222" s="5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34"/>
      <c r="B223" s="34"/>
      <c r="C223" s="34"/>
      <c r="D223" s="34"/>
      <c r="E223" s="34"/>
      <c r="F223" s="34"/>
      <c r="G223" s="35"/>
      <c r="H223" s="35"/>
      <c r="I223" s="35"/>
      <c r="J223" s="47"/>
      <c r="K223" s="5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34"/>
      <c r="B224" s="34"/>
      <c r="C224" s="34"/>
      <c r="D224" s="34"/>
      <c r="E224" s="34"/>
      <c r="F224" s="34"/>
      <c r="G224" s="35"/>
      <c r="H224" s="35"/>
      <c r="I224" s="35"/>
      <c r="J224" s="47"/>
      <c r="K224" s="5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34"/>
      <c r="B225" s="34"/>
      <c r="C225" s="34"/>
      <c r="D225" s="34"/>
      <c r="E225" s="34"/>
      <c r="F225" s="34"/>
      <c r="G225" s="35"/>
      <c r="H225" s="35"/>
      <c r="I225" s="35"/>
      <c r="J225" s="47"/>
      <c r="K225" s="5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34"/>
      <c r="B226" s="34"/>
      <c r="C226" s="34"/>
      <c r="D226" s="34"/>
      <c r="E226" s="34"/>
      <c r="F226" s="34"/>
      <c r="G226" s="35"/>
      <c r="H226" s="35"/>
      <c r="I226" s="35"/>
      <c r="J226" s="47"/>
      <c r="K226" s="5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34"/>
      <c r="B227" s="34"/>
      <c r="C227" s="34"/>
      <c r="D227" s="34"/>
      <c r="E227" s="34"/>
      <c r="F227" s="34"/>
      <c r="G227" s="35"/>
      <c r="H227" s="35"/>
      <c r="I227" s="35"/>
      <c r="J227" s="47"/>
      <c r="K227" s="5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34"/>
      <c r="B228" s="34"/>
      <c r="C228" s="34"/>
      <c r="D228" s="34"/>
      <c r="E228" s="34"/>
      <c r="F228" s="34"/>
      <c r="G228" s="35"/>
      <c r="H228" s="35"/>
      <c r="I228" s="35"/>
      <c r="J228" s="47"/>
      <c r="K228" s="5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34"/>
      <c r="B229" s="34"/>
      <c r="C229" s="34"/>
      <c r="D229" s="34"/>
      <c r="E229" s="34"/>
      <c r="F229" s="34"/>
      <c r="G229" s="35"/>
      <c r="H229" s="35"/>
      <c r="I229" s="35"/>
      <c r="J229" s="47"/>
      <c r="K229" s="5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34"/>
      <c r="B230" s="34"/>
      <c r="C230" s="34"/>
      <c r="D230" s="34"/>
      <c r="E230" s="34"/>
      <c r="F230" s="34"/>
      <c r="G230" s="35"/>
      <c r="H230" s="35"/>
      <c r="I230" s="35"/>
      <c r="J230" s="47"/>
      <c r="K230" s="5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34"/>
      <c r="B231" s="34"/>
      <c r="C231" s="34"/>
      <c r="D231" s="34"/>
      <c r="E231" s="34"/>
      <c r="F231" s="34"/>
      <c r="G231" s="35"/>
      <c r="H231" s="35"/>
      <c r="I231" s="35"/>
      <c r="J231" s="47"/>
      <c r="K231" s="5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34"/>
      <c r="B232" s="34"/>
      <c r="C232" s="34"/>
      <c r="D232" s="34"/>
      <c r="E232" s="34"/>
      <c r="F232" s="34"/>
      <c r="G232" s="35"/>
      <c r="H232" s="35"/>
      <c r="I232" s="35"/>
      <c r="J232" s="47"/>
      <c r="K232" s="5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34"/>
      <c r="B233" s="34"/>
      <c r="C233" s="34"/>
      <c r="D233" s="34"/>
      <c r="E233" s="34"/>
      <c r="F233" s="34"/>
      <c r="G233" s="35"/>
      <c r="H233" s="35"/>
      <c r="I233" s="35"/>
      <c r="J233" s="47"/>
      <c r="K233" s="5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34"/>
      <c r="B234" s="34"/>
      <c r="C234" s="34"/>
      <c r="D234" s="34"/>
      <c r="E234" s="34"/>
      <c r="F234" s="34"/>
      <c r="G234" s="35"/>
      <c r="H234" s="35"/>
      <c r="I234" s="35"/>
      <c r="J234" s="47"/>
      <c r="K234" s="5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34"/>
      <c r="B235" s="34"/>
      <c r="C235" s="34"/>
      <c r="D235" s="34"/>
      <c r="E235" s="34"/>
      <c r="F235" s="34"/>
      <c r="G235" s="35"/>
      <c r="H235" s="35"/>
      <c r="I235" s="35"/>
      <c r="J235" s="47"/>
      <c r="K235" s="5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34"/>
      <c r="B236" s="34"/>
      <c r="C236" s="34"/>
      <c r="D236" s="34"/>
      <c r="E236" s="34"/>
      <c r="F236" s="34"/>
      <c r="G236" s="35"/>
      <c r="H236" s="35"/>
      <c r="I236" s="35"/>
      <c r="J236" s="47"/>
      <c r="K236" s="5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34"/>
      <c r="B237" s="34"/>
      <c r="C237" s="34"/>
      <c r="D237" s="34"/>
      <c r="E237" s="34"/>
      <c r="F237" s="34"/>
      <c r="G237" s="35"/>
      <c r="H237" s="35"/>
      <c r="I237" s="35"/>
      <c r="J237" s="47"/>
      <c r="K237" s="5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34"/>
      <c r="B238" s="34"/>
      <c r="C238" s="34"/>
      <c r="D238" s="34"/>
      <c r="E238" s="34"/>
      <c r="F238" s="34"/>
      <c r="G238" s="35"/>
      <c r="H238" s="35"/>
      <c r="I238" s="35"/>
      <c r="J238" s="47"/>
      <c r="K238" s="5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34"/>
      <c r="B239" s="34"/>
      <c r="C239" s="34"/>
      <c r="D239" s="34"/>
      <c r="E239" s="34"/>
      <c r="F239" s="34"/>
      <c r="G239" s="35"/>
      <c r="H239" s="35"/>
      <c r="I239" s="35"/>
      <c r="J239" s="47"/>
      <c r="K239" s="5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34"/>
      <c r="B240" s="34"/>
      <c r="C240" s="34"/>
      <c r="D240" s="34"/>
      <c r="E240" s="34"/>
      <c r="F240" s="34"/>
      <c r="G240" s="35"/>
      <c r="H240" s="35"/>
      <c r="I240" s="35"/>
      <c r="J240" s="47"/>
      <c r="K240" s="5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34"/>
      <c r="B241" s="34"/>
      <c r="C241" s="34"/>
      <c r="D241" s="34"/>
      <c r="E241" s="34"/>
      <c r="F241" s="34"/>
      <c r="G241" s="35"/>
      <c r="H241" s="35"/>
      <c r="I241" s="35"/>
      <c r="J241" s="47"/>
      <c r="K241" s="5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34"/>
      <c r="B242" s="34"/>
      <c r="C242" s="34"/>
      <c r="D242" s="34"/>
      <c r="E242" s="34"/>
      <c r="F242" s="34"/>
      <c r="G242" s="35"/>
      <c r="H242" s="35"/>
      <c r="I242" s="35"/>
      <c r="J242" s="47"/>
      <c r="K242" s="5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34"/>
      <c r="B243" s="34"/>
      <c r="C243" s="34"/>
      <c r="D243" s="34"/>
      <c r="E243" s="34"/>
      <c r="F243" s="34"/>
      <c r="G243" s="35"/>
      <c r="H243" s="35"/>
      <c r="I243" s="35"/>
      <c r="J243" s="47"/>
      <c r="K243" s="5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34"/>
      <c r="B244" s="34"/>
      <c r="C244" s="34"/>
      <c r="D244" s="34"/>
      <c r="E244" s="34"/>
      <c r="F244" s="34"/>
      <c r="G244" s="35"/>
      <c r="H244" s="35"/>
      <c r="I244" s="35"/>
      <c r="J244" s="47"/>
      <c r="K244" s="5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34"/>
      <c r="B245" s="34"/>
      <c r="C245" s="34"/>
      <c r="D245" s="34"/>
      <c r="E245" s="34"/>
      <c r="F245" s="34"/>
      <c r="G245" s="35"/>
      <c r="H245" s="35"/>
      <c r="I245" s="35"/>
      <c r="J245" s="47"/>
      <c r="K245" s="5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34"/>
      <c r="B246" s="34"/>
      <c r="C246" s="34"/>
      <c r="D246" s="34"/>
      <c r="E246" s="34"/>
      <c r="F246" s="34"/>
      <c r="G246" s="35"/>
      <c r="H246" s="35"/>
      <c r="I246" s="35"/>
      <c r="J246" s="47"/>
      <c r="K246" s="5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34"/>
      <c r="B247" s="34"/>
      <c r="C247" s="34"/>
      <c r="D247" s="34"/>
      <c r="E247" s="34"/>
      <c r="F247" s="34"/>
      <c r="G247" s="35"/>
      <c r="H247" s="35"/>
      <c r="I247" s="35"/>
      <c r="J247" s="47"/>
      <c r="K247" s="5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34"/>
      <c r="B248" s="34"/>
      <c r="C248" s="34"/>
      <c r="D248" s="34"/>
      <c r="E248" s="34"/>
      <c r="F248" s="34"/>
      <c r="G248" s="35"/>
      <c r="H248" s="35"/>
      <c r="I248" s="35"/>
      <c r="J248" s="47"/>
      <c r="K248" s="5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34"/>
      <c r="B249" s="34"/>
      <c r="C249" s="34"/>
      <c r="D249" s="34"/>
      <c r="E249" s="34"/>
      <c r="F249" s="34"/>
      <c r="G249" s="35"/>
      <c r="H249" s="35"/>
      <c r="I249" s="35"/>
      <c r="J249" s="47"/>
      <c r="K249" s="5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34"/>
      <c r="B250" s="34"/>
      <c r="C250" s="34"/>
      <c r="D250" s="34"/>
      <c r="E250" s="34"/>
      <c r="F250" s="34"/>
      <c r="G250" s="35"/>
      <c r="H250" s="35"/>
      <c r="I250" s="35"/>
      <c r="J250" s="47"/>
      <c r="K250" s="5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34"/>
      <c r="B251" s="34"/>
      <c r="C251" s="34"/>
      <c r="D251" s="34"/>
      <c r="E251" s="34"/>
      <c r="F251" s="34"/>
      <c r="G251" s="35"/>
      <c r="H251" s="35"/>
      <c r="I251" s="35"/>
      <c r="J251" s="47"/>
      <c r="K251" s="5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A252" s="34"/>
      <c r="B252" s="34"/>
      <c r="C252" s="34"/>
      <c r="D252" s="34"/>
      <c r="E252" s="34"/>
      <c r="F252" s="34"/>
      <c r="G252" s="35"/>
      <c r="H252" s="35"/>
      <c r="I252" s="35"/>
      <c r="J252" s="47"/>
      <c r="K252" s="5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>
      <c r="A253" s="34"/>
      <c r="B253" s="34"/>
      <c r="C253" s="34"/>
      <c r="D253" s="34"/>
      <c r="E253" s="34"/>
      <c r="F253" s="34"/>
      <c r="G253" s="35"/>
      <c r="H253" s="35"/>
      <c r="I253" s="35"/>
      <c r="J253" s="47"/>
      <c r="K253" s="5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>
      <c r="A254" s="34"/>
      <c r="B254" s="34"/>
      <c r="C254" s="34"/>
      <c r="D254" s="34"/>
      <c r="E254" s="34"/>
      <c r="F254" s="34"/>
      <c r="G254" s="35"/>
      <c r="H254" s="35"/>
      <c r="I254" s="35"/>
      <c r="J254" s="47"/>
      <c r="K254" s="5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>
      <c r="A255" s="34"/>
      <c r="B255" s="34"/>
      <c r="C255" s="34"/>
      <c r="D255" s="34"/>
      <c r="E255" s="34"/>
      <c r="F255" s="34"/>
      <c r="G255" s="35"/>
      <c r="H255" s="35"/>
      <c r="I255" s="35"/>
      <c r="J255" s="47"/>
      <c r="K255" s="5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>
      <c r="A256" s="34"/>
      <c r="B256" s="34"/>
      <c r="C256" s="34"/>
      <c r="D256" s="34"/>
      <c r="E256" s="34"/>
      <c r="F256" s="34"/>
      <c r="G256" s="35"/>
      <c r="H256" s="35"/>
      <c r="I256" s="35"/>
      <c r="J256" s="47"/>
      <c r="K256" s="5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>
      <c r="A257" s="34"/>
      <c r="B257" s="34"/>
      <c r="C257" s="34"/>
      <c r="D257" s="34"/>
      <c r="E257" s="34"/>
      <c r="F257" s="34"/>
      <c r="G257" s="35"/>
      <c r="H257" s="35"/>
      <c r="I257" s="35"/>
      <c r="J257" s="47"/>
      <c r="K257" s="5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>
      <c r="A258" s="34"/>
      <c r="B258" s="34"/>
      <c r="C258" s="34"/>
      <c r="D258" s="34"/>
      <c r="E258" s="34"/>
      <c r="F258" s="34"/>
      <c r="G258" s="35"/>
      <c r="H258" s="35"/>
      <c r="I258" s="35"/>
      <c r="J258" s="47"/>
      <c r="K258" s="5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>
      <c r="A259" s="34"/>
      <c r="B259" s="34"/>
      <c r="C259" s="34"/>
      <c r="D259" s="34"/>
      <c r="E259" s="34"/>
      <c r="F259" s="34"/>
      <c r="G259" s="35"/>
      <c r="H259" s="35"/>
      <c r="I259" s="35"/>
      <c r="J259" s="47"/>
      <c r="K259" s="5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>
      <c r="A260" s="34"/>
      <c r="B260" s="34"/>
      <c r="C260" s="34"/>
      <c r="D260" s="34"/>
      <c r="E260" s="34"/>
      <c r="F260" s="34"/>
      <c r="G260" s="35"/>
      <c r="H260" s="35"/>
      <c r="I260" s="35"/>
      <c r="J260" s="47"/>
      <c r="K260" s="5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>
      <c r="A261" s="34"/>
      <c r="B261" s="34"/>
      <c r="C261" s="34"/>
      <c r="D261" s="34"/>
      <c r="E261" s="34"/>
      <c r="F261" s="34"/>
      <c r="G261" s="35"/>
      <c r="H261" s="35"/>
      <c r="I261" s="35"/>
      <c r="J261" s="47"/>
      <c r="K261" s="5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>
      <c r="A262" s="34"/>
      <c r="B262" s="34"/>
      <c r="C262" s="34"/>
      <c r="D262" s="34"/>
      <c r="E262" s="34"/>
      <c r="F262" s="34"/>
      <c r="G262" s="35"/>
      <c r="H262" s="35"/>
      <c r="I262" s="35"/>
      <c r="J262" s="47"/>
      <c r="K262" s="5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>
      <c r="A263" s="34"/>
      <c r="B263" s="34"/>
      <c r="C263" s="34"/>
      <c r="D263" s="34"/>
      <c r="E263" s="34"/>
      <c r="F263" s="34"/>
      <c r="G263" s="35"/>
      <c r="H263" s="35"/>
      <c r="I263" s="35"/>
      <c r="J263" s="47"/>
      <c r="K263" s="5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>
      <c r="A264" s="34"/>
      <c r="B264" s="34"/>
      <c r="C264" s="34"/>
      <c r="D264" s="34"/>
      <c r="E264" s="34"/>
      <c r="F264" s="34"/>
      <c r="G264" s="35"/>
      <c r="H264" s="35"/>
      <c r="I264" s="35"/>
      <c r="J264" s="47"/>
      <c r="K264" s="5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>
      <c r="A265" s="34"/>
      <c r="B265" s="34"/>
      <c r="C265" s="34"/>
      <c r="D265" s="34"/>
      <c r="E265" s="34"/>
      <c r="F265" s="34"/>
      <c r="G265" s="35"/>
      <c r="H265" s="35"/>
      <c r="I265" s="35"/>
      <c r="J265" s="47"/>
      <c r="K265" s="5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>
      <c r="A266" s="34"/>
      <c r="B266" s="34"/>
      <c r="C266" s="34"/>
      <c r="D266" s="34"/>
      <c r="E266" s="34"/>
      <c r="F266" s="34"/>
      <c r="G266" s="35"/>
      <c r="H266" s="35"/>
      <c r="I266" s="35"/>
      <c r="J266" s="47"/>
      <c r="K266" s="5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>
      <c r="A267" s="34"/>
      <c r="B267" s="34"/>
      <c r="C267" s="34"/>
      <c r="D267" s="34"/>
      <c r="E267" s="34"/>
      <c r="F267" s="34"/>
      <c r="G267" s="35"/>
      <c r="H267" s="35"/>
      <c r="I267" s="35"/>
      <c r="J267" s="47"/>
      <c r="K267" s="5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>
      <c r="A268" s="34"/>
      <c r="B268" s="34"/>
      <c r="C268" s="34"/>
      <c r="D268" s="34"/>
      <c r="E268" s="34"/>
      <c r="F268" s="34"/>
      <c r="G268" s="35"/>
      <c r="H268" s="35"/>
      <c r="I268" s="35"/>
      <c r="J268" s="47"/>
      <c r="K268" s="5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>
      <c r="A269" s="34"/>
      <c r="B269" s="34"/>
      <c r="C269" s="34"/>
      <c r="D269" s="34"/>
      <c r="E269" s="34"/>
      <c r="F269" s="34"/>
      <c r="G269" s="35"/>
      <c r="H269" s="35"/>
      <c r="I269" s="35"/>
      <c r="J269" s="47"/>
      <c r="K269" s="5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>
      <c r="A270" s="34"/>
      <c r="B270" s="34"/>
      <c r="C270" s="34"/>
      <c r="D270" s="34"/>
      <c r="E270" s="34"/>
      <c r="F270" s="34"/>
      <c r="G270" s="35"/>
      <c r="H270" s="35"/>
      <c r="I270" s="35"/>
      <c r="J270" s="47"/>
      <c r="K270" s="5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>
      <c r="A271" s="34"/>
      <c r="B271" s="34"/>
      <c r="C271" s="34"/>
      <c r="D271" s="34"/>
      <c r="E271" s="34"/>
      <c r="F271" s="34"/>
      <c r="G271" s="35"/>
      <c r="H271" s="35"/>
      <c r="I271" s="35"/>
      <c r="J271" s="47"/>
      <c r="K271" s="5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>
      <c r="A272" s="34"/>
      <c r="B272" s="34"/>
      <c r="C272" s="34"/>
      <c r="D272" s="34"/>
      <c r="E272" s="34"/>
      <c r="F272" s="34"/>
      <c r="G272" s="35"/>
      <c r="H272" s="35"/>
      <c r="I272" s="35"/>
      <c r="J272" s="47"/>
      <c r="K272" s="5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>
      <c r="A273" s="34"/>
      <c r="B273" s="34"/>
      <c r="C273" s="34"/>
      <c r="D273" s="34"/>
      <c r="E273" s="34"/>
      <c r="F273" s="34"/>
      <c r="G273" s="35"/>
      <c r="H273" s="35"/>
      <c r="I273" s="35"/>
      <c r="J273" s="47"/>
      <c r="K273" s="5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>
      <c r="A274" s="34"/>
      <c r="B274" s="34"/>
      <c r="C274" s="34"/>
      <c r="D274" s="34"/>
      <c r="E274" s="34"/>
      <c r="F274" s="34"/>
      <c r="G274" s="35"/>
      <c r="H274" s="35"/>
      <c r="I274" s="35"/>
      <c r="J274" s="47"/>
      <c r="K274" s="5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>
      <c r="A275" s="34"/>
      <c r="B275" s="34"/>
      <c r="C275" s="34"/>
      <c r="D275" s="34"/>
      <c r="E275" s="34"/>
      <c r="F275" s="34"/>
      <c r="G275" s="35"/>
      <c r="H275" s="35"/>
      <c r="I275" s="35"/>
      <c r="J275" s="47"/>
      <c r="K275" s="5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>
      <c r="A276" s="34"/>
      <c r="B276" s="34"/>
      <c r="C276" s="34"/>
      <c r="D276" s="34"/>
      <c r="E276" s="34"/>
      <c r="F276" s="34"/>
      <c r="G276" s="35"/>
      <c r="H276" s="35"/>
      <c r="I276" s="35"/>
      <c r="J276" s="47"/>
      <c r="K276" s="5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>
      <c r="A277" s="34"/>
      <c r="B277" s="34"/>
      <c r="C277" s="34"/>
      <c r="D277" s="34"/>
      <c r="E277" s="34"/>
      <c r="F277" s="34"/>
      <c r="G277" s="35"/>
      <c r="H277" s="35"/>
      <c r="I277" s="35"/>
      <c r="J277" s="47"/>
      <c r="K277" s="5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>
      <c r="A278" s="34"/>
      <c r="B278" s="34"/>
      <c r="C278" s="34"/>
      <c r="D278" s="34"/>
      <c r="E278" s="34"/>
      <c r="F278" s="34"/>
      <c r="G278" s="35"/>
      <c r="H278" s="35"/>
      <c r="I278" s="35"/>
      <c r="J278" s="47"/>
      <c r="K278" s="5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>
      <c r="A279" s="34"/>
      <c r="B279" s="34"/>
      <c r="C279" s="34"/>
      <c r="D279" s="34"/>
      <c r="E279" s="34"/>
      <c r="F279" s="34"/>
      <c r="G279" s="35"/>
      <c r="H279" s="35"/>
      <c r="I279" s="35"/>
      <c r="J279" s="47"/>
      <c r="K279" s="5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>
      <c r="A280" s="34"/>
      <c r="B280" s="34"/>
      <c r="C280" s="34"/>
      <c r="D280" s="34"/>
      <c r="E280" s="34"/>
      <c r="F280" s="34"/>
      <c r="G280" s="35"/>
      <c r="H280" s="35"/>
      <c r="I280" s="35"/>
      <c r="J280" s="47"/>
      <c r="K280" s="5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>
      <c r="A281" s="34"/>
      <c r="B281" s="34"/>
      <c r="C281" s="34"/>
      <c r="D281" s="34"/>
      <c r="E281" s="34"/>
      <c r="F281" s="34"/>
      <c r="G281" s="35"/>
      <c r="H281" s="35"/>
      <c r="I281" s="35"/>
      <c r="J281" s="47"/>
      <c r="K281" s="5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>
      <c r="A282" s="34"/>
      <c r="B282" s="34"/>
      <c r="C282" s="34"/>
      <c r="D282" s="34"/>
      <c r="E282" s="34"/>
      <c r="F282" s="34"/>
      <c r="G282" s="35"/>
      <c r="H282" s="35"/>
      <c r="I282" s="35"/>
      <c r="J282" s="47"/>
      <c r="K282" s="5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>
      <c r="A283" s="34"/>
      <c r="B283" s="34"/>
      <c r="C283" s="34"/>
      <c r="D283" s="34"/>
      <c r="E283" s="34"/>
      <c r="F283" s="34"/>
      <c r="G283" s="35"/>
      <c r="H283" s="35"/>
      <c r="I283" s="35"/>
      <c r="J283" s="47"/>
      <c r="K283" s="5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>
      <c r="A284" s="34"/>
      <c r="B284" s="34"/>
      <c r="C284" s="34"/>
      <c r="D284" s="34"/>
      <c r="E284" s="34"/>
      <c r="F284" s="34"/>
      <c r="G284" s="35"/>
      <c r="H284" s="35"/>
      <c r="I284" s="35"/>
      <c r="J284" s="47"/>
      <c r="K284" s="5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>
      <c r="A285" s="34"/>
      <c r="B285" s="34"/>
      <c r="C285" s="34"/>
      <c r="D285" s="34"/>
      <c r="E285" s="34"/>
      <c r="F285" s="34"/>
      <c r="G285" s="35"/>
      <c r="H285" s="35"/>
      <c r="I285" s="35"/>
      <c r="J285" s="47"/>
      <c r="K285" s="5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>
      <c r="A286" s="34"/>
      <c r="B286" s="34"/>
      <c r="C286" s="34"/>
      <c r="D286" s="34"/>
      <c r="E286" s="34"/>
      <c r="F286" s="34"/>
      <c r="G286" s="35"/>
      <c r="H286" s="35"/>
      <c r="I286" s="35"/>
      <c r="J286" s="47"/>
      <c r="K286" s="5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>
      <c r="A287" s="34"/>
      <c r="B287" s="34"/>
      <c r="C287" s="34"/>
      <c r="D287" s="34"/>
      <c r="E287" s="34"/>
      <c r="F287" s="34"/>
      <c r="G287" s="35"/>
      <c r="H287" s="35"/>
      <c r="I287" s="35"/>
      <c r="J287" s="47"/>
      <c r="K287" s="5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>
      <c r="A288" s="34"/>
      <c r="B288" s="34"/>
      <c r="C288" s="34"/>
      <c r="D288" s="34"/>
      <c r="E288" s="34"/>
      <c r="F288" s="34"/>
      <c r="G288" s="35"/>
      <c r="H288" s="35"/>
      <c r="I288" s="35"/>
      <c r="J288" s="47"/>
      <c r="K288" s="5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>
      <c r="A289" s="34"/>
      <c r="B289" s="34"/>
      <c r="C289" s="34"/>
      <c r="D289" s="34"/>
      <c r="E289" s="34"/>
      <c r="F289" s="34"/>
      <c r="G289" s="35"/>
      <c r="H289" s="35"/>
      <c r="I289" s="35"/>
      <c r="J289" s="47"/>
      <c r="K289" s="5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>
      <c r="A290" s="34"/>
      <c r="B290" s="34"/>
      <c r="C290" s="34"/>
      <c r="D290" s="34"/>
      <c r="E290" s="34"/>
      <c r="F290" s="34"/>
      <c r="G290" s="35"/>
      <c r="H290" s="35"/>
      <c r="I290" s="35"/>
      <c r="J290" s="47"/>
      <c r="K290" s="5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>
      <c r="A291" s="34"/>
      <c r="B291" s="34"/>
      <c r="C291" s="34"/>
      <c r="D291" s="34"/>
      <c r="E291" s="34"/>
      <c r="F291" s="34"/>
      <c r="G291" s="35"/>
      <c r="H291" s="35"/>
      <c r="I291" s="35"/>
      <c r="J291" s="47"/>
      <c r="K291" s="5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>
      <c r="A292" s="34"/>
      <c r="B292" s="34"/>
      <c r="C292" s="34"/>
      <c r="D292" s="34"/>
      <c r="E292" s="34"/>
      <c r="F292" s="34"/>
      <c r="G292" s="35"/>
      <c r="H292" s="35"/>
      <c r="I292" s="35"/>
      <c r="J292" s="47"/>
      <c r="K292" s="5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>
      <c r="A293" s="34"/>
      <c r="B293" s="34"/>
      <c r="C293" s="34"/>
      <c r="D293" s="34"/>
      <c r="E293" s="34"/>
      <c r="F293" s="34"/>
      <c r="G293" s="35"/>
      <c r="H293" s="35"/>
      <c r="I293" s="35"/>
      <c r="J293" s="47"/>
      <c r="K293" s="5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>
      <c r="A294" s="34"/>
      <c r="B294" s="34"/>
      <c r="C294" s="34"/>
      <c r="D294" s="34"/>
      <c r="E294" s="34"/>
      <c r="F294" s="34"/>
      <c r="G294" s="35"/>
      <c r="H294" s="35"/>
      <c r="I294" s="35"/>
      <c r="J294" s="47"/>
      <c r="K294" s="5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>
      <c r="A295" s="34"/>
      <c r="B295" s="34"/>
      <c r="C295" s="34"/>
      <c r="D295" s="34"/>
      <c r="E295" s="34"/>
      <c r="F295" s="34"/>
      <c r="G295" s="35"/>
      <c r="H295" s="35"/>
      <c r="I295" s="35"/>
      <c r="J295" s="47"/>
      <c r="K295" s="5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>
      <c r="A296" s="34"/>
      <c r="B296" s="34"/>
      <c r="C296" s="34"/>
      <c r="D296" s="34"/>
      <c r="E296" s="34"/>
      <c r="F296" s="34"/>
      <c r="G296" s="35"/>
      <c r="H296" s="35"/>
      <c r="I296" s="35"/>
      <c r="J296" s="47"/>
      <c r="K296" s="5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>
      <c r="A297" s="34"/>
      <c r="B297" s="34"/>
      <c r="C297" s="34"/>
      <c r="D297" s="34"/>
      <c r="E297" s="34"/>
      <c r="F297" s="34"/>
      <c r="G297" s="35"/>
      <c r="H297" s="35"/>
      <c r="I297" s="35"/>
      <c r="J297" s="47"/>
      <c r="K297" s="5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>
      <c r="A298" s="34"/>
      <c r="B298" s="34"/>
      <c r="C298" s="34"/>
      <c r="D298" s="34"/>
      <c r="E298" s="34"/>
      <c r="F298" s="34"/>
      <c r="G298" s="35"/>
      <c r="H298" s="35"/>
      <c r="I298" s="35"/>
      <c r="J298" s="47"/>
      <c r="K298" s="5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>
      <c r="A299" s="34"/>
      <c r="B299" s="34"/>
      <c r="C299" s="34"/>
      <c r="D299" s="34"/>
      <c r="E299" s="34"/>
      <c r="F299" s="34"/>
      <c r="G299" s="35"/>
      <c r="H299" s="35"/>
      <c r="I299" s="35"/>
      <c r="J299" s="47"/>
      <c r="K299" s="5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>
      <c r="A300" s="34"/>
      <c r="B300" s="34"/>
      <c r="C300" s="34"/>
      <c r="D300" s="34"/>
      <c r="E300" s="34"/>
      <c r="F300" s="34"/>
      <c r="G300" s="35"/>
      <c r="H300" s="35"/>
      <c r="I300" s="35"/>
      <c r="J300" s="47"/>
      <c r="K300" s="5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>
      <c r="A301" s="34"/>
      <c r="B301" s="34"/>
      <c r="C301" s="34"/>
      <c r="D301" s="34"/>
      <c r="E301" s="34"/>
      <c r="F301" s="34"/>
      <c r="G301" s="35"/>
      <c r="H301" s="35"/>
      <c r="I301" s="35"/>
      <c r="J301" s="47"/>
      <c r="K301" s="5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47"/>
      <c r="K302" s="5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47"/>
      <c r="K303" s="5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47"/>
      <c r="K304" s="5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47"/>
      <c r="K305" s="5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47"/>
      <c r="K306" s="5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47"/>
      <c r="K307" s="5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47"/>
      <c r="K308" s="5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47"/>
      <c r="K309" s="5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47"/>
      <c r="K310" s="5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47"/>
      <c r="K311" s="5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47"/>
      <c r="K312" s="5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47"/>
      <c r="K313" s="5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47"/>
      <c r="K314" s="5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47"/>
      <c r="K315" s="5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47"/>
      <c r="K316" s="5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47"/>
      <c r="K317" s="5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47"/>
      <c r="K318" s="5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47"/>
      <c r="K319" s="5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47"/>
      <c r="K320" s="5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47"/>
      <c r="K321" s="5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47"/>
      <c r="K322" s="5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47"/>
      <c r="K323" s="5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47"/>
      <c r="K324" s="5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47"/>
      <c r="K325" s="5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47"/>
      <c r="K326" s="5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47"/>
      <c r="K327" s="5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47"/>
      <c r="K328" s="5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47"/>
      <c r="K329" s="5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47"/>
      <c r="K330" s="5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47"/>
      <c r="K331" s="5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47"/>
      <c r="K332" s="5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47"/>
      <c r="K333" s="5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47"/>
      <c r="K334" s="5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47"/>
      <c r="K335" s="5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47"/>
      <c r="K336" s="5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47"/>
      <c r="K337" s="5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47"/>
      <c r="K338" s="5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47"/>
      <c r="K339" s="5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47"/>
      <c r="K340" s="5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47"/>
      <c r="K341" s="5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47"/>
      <c r="K342" s="5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47"/>
      <c r="K343" s="5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47"/>
      <c r="K344" s="5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47"/>
      <c r="K345" s="5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47"/>
      <c r="K346" s="5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47"/>
      <c r="K347" s="5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47"/>
      <c r="K348" s="5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47"/>
      <c r="K349" s="5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47"/>
      <c r="K350" s="5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47"/>
      <c r="K351" s="5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47"/>
      <c r="K352" s="5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47"/>
      <c r="K353" s="5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47"/>
      <c r="K354" s="5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47"/>
      <c r="K355" s="5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47"/>
      <c r="K356" s="5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47"/>
      <c r="K357" s="5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47"/>
      <c r="K358" s="5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47"/>
      <c r="K359" s="5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47"/>
      <c r="K360" s="5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47"/>
      <c r="K361" s="5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47"/>
      <c r="K362" s="5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47"/>
      <c r="K363" s="5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47"/>
      <c r="K364" s="5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47"/>
      <c r="K365" s="5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47"/>
      <c r="K366" s="5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47"/>
      <c r="K367" s="5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47"/>
      <c r="K368" s="5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47"/>
      <c r="K369" s="5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47"/>
      <c r="K370" s="5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47"/>
      <c r="K371" s="5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47"/>
      <c r="K372" s="5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47"/>
      <c r="K373" s="5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47"/>
      <c r="K374" s="5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47"/>
      <c r="K375" s="5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47"/>
      <c r="K376" s="5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47"/>
      <c r="K377" s="5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47"/>
      <c r="K378" s="5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47"/>
      <c r="K379" s="5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47"/>
      <c r="K380" s="5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47"/>
      <c r="K381" s="5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47"/>
      <c r="K382" s="5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47"/>
      <c r="K383" s="5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47"/>
      <c r="K384" s="5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47"/>
      <c r="K385" s="5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47"/>
      <c r="K386" s="5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47"/>
      <c r="K387" s="5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47"/>
      <c r="K388" s="5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47"/>
      <c r="K389" s="5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47"/>
      <c r="K390" s="5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47"/>
      <c r="K391" s="5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47"/>
      <c r="K392" s="5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47"/>
      <c r="K393" s="5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47"/>
      <c r="K394" s="5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47"/>
      <c r="K395" s="5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47"/>
      <c r="K396" s="5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47"/>
      <c r="K397" s="5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47"/>
      <c r="K398" s="5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47"/>
      <c r="K399" s="5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47"/>
      <c r="K400" s="5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47"/>
      <c r="K401" s="5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47"/>
      <c r="K402" s="5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47"/>
      <c r="K403" s="5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47"/>
      <c r="K404" s="5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47"/>
      <c r="K405" s="5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47"/>
      <c r="K406" s="5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47"/>
      <c r="K407" s="5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47"/>
      <c r="K408" s="5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47"/>
      <c r="K409" s="5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47"/>
      <c r="K410" s="5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47"/>
      <c r="K411" s="5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47"/>
      <c r="K412" s="5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47"/>
      <c r="K413" s="5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47"/>
      <c r="K414" s="5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47"/>
      <c r="K415" s="5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47"/>
      <c r="K416" s="5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47"/>
      <c r="K417" s="5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47"/>
      <c r="K418" s="5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47"/>
      <c r="K419" s="5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47"/>
      <c r="K420" s="5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47"/>
      <c r="K421" s="5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47"/>
      <c r="K422" s="5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47"/>
      <c r="K423" s="5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47"/>
      <c r="K424" s="5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47"/>
      <c r="K425" s="5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47"/>
      <c r="K426" s="5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47"/>
      <c r="K427" s="5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47"/>
      <c r="K428" s="5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47"/>
      <c r="K429" s="5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47"/>
      <c r="K430" s="5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47"/>
      <c r="K431" s="5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47"/>
      <c r="K432" s="5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47"/>
      <c r="K433" s="5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47"/>
      <c r="K434" s="5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47"/>
      <c r="K435" s="5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47"/>
      <c r="K436" s="5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47"/>
      <c r="K437" s="5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47"/>
      <c r="K438" s="5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47"/>
      <c r="K439" s="5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47"/>
      <c r="K440" s="5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47"/>
      <c r="K441" s="5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47"/>
      <c r="K442" s="5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47"/>
      <c r="K443" s="5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47"/>
      <c r="K444" s="5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47"/>
      <c r="K445" s="5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47"/>
      <c r="K446" s="5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47"/>
      <c r="K447" s="5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47"/>
      <c r="K448" s="5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47"/>
      <c r="K449" s="5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47"/>
      <c r="K450" s="5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47"/>
      <c r="K451" s="5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47"/>
      <c r="K452" s="5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47"/>
      <c r="K453" s="5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47"/>
      <c r="K454" s="5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47"/>
      <c r="K455" s="5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47"/>
      <c r="K456" s="5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47"/>
      <c r="K457" s="5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47"/>
      <c r="K458" s="5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47"/>
      <c r="K459" s="5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47"/>
      <c r="K460" s="5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47"/>
      <c r="K461" s="5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47"/>
      <c r="K462" s="5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47"/>
      <c r="K463" s="5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47"/>
      <c r="K464" s="5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47"/>
      <c r="K465" s="5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47"/>
      <c r="K466" s="5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47"/>
      <c r="K467" s="5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47"/>
      <c r="K468" s="5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47"/>
      <c r="K469" s="5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47"/>
      <c r="K470" s="5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47"/>
      <c r="K471" s="5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47"/>
      <c r="K472" s="5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47"/>
      <c r="K473" s="5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47"/>
      <c r="K474" s="5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47"/>
      <c r="K475" s="5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47"/>
      <c r="K476" s="5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47"/>
      <c r="K477" s="5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47"/>
      <c r="K478" s="5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47"/>
      <c r="K479" s="5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47"/>
      <c r="K480" s="5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47"/>
      <c r="K481" s="5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47"/>
      <c r="K482" s="5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47"/>
      <c r="K483" s="5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47"/>
      <c r="K484" s="5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47"/>
      <c r="K485" s="5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47"/>
      <c r="K486" s="5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47"/>
      <c r="K487" s="5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47"/>
      <c r="K488" s="5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47"/>
      <c r="K489" s="5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47"/>
      <c r="K490" s="5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47"/>
      <c r="K491" s="5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47"/>
      <c r="K492" s="5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47"/>
      <c r="K493" s="5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47"/>
      <c r="K494" s="5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47"/>
      <c r="K495" s="5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47"/>
      <c r="K496" s="5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47"/>
      <c r="K497" s="5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47"/>
      <c r="K498" s="5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47"/>
      <c r="K499" s="5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47"/>
      <c r="K500" s="5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47"/>
      <c r="K501" s="5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47"/>
      <c r="K502" s="5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47"/>
      <c r="K503" s="5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47"/>
      <c r="K504" s="5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47"/>
      <c r="K505" s="5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47"/>
      <c r="K506" s="5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47"/>
      <c r="K507" s="5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47"/>
      <c r="K508" s="5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47"/>
      <c r="K509" s="5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47"/>
      <c r="K510" s="5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47"/>
      <c r="K511" s="5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47"/>
      <c r="K512" s="5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47"/>
      <c r="K513" s="5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47"/>
      <c r="K514" s="5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47"/>
      <c r="K515" s="5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47"/>
      <c r="K516" s="5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47"/>
      <c r="K517" s="5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47"/>
      <c r="K518" s="5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47"/>
      <c r="K519" s="5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47"/>
      <c r="K520" s="5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47"/>
      <c r="K521" s="5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47"/>
      <c r="K522" s="5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47"/>
      <c r="K523" s="5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47"/>
      <c r="K524" s="5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47"/>
      <c r="K525" s="5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47"/>
      <c r="K526" s="5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47"/>
      <c r="K527" s="5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47"/>
      <c r="K528" s="5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47"/>
      <c r="K529" s="5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47"/>
      <c r="K530" s="5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47"/>
      <c r="K531" s="5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47"/>
      <c r="K532" s="5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47"/>
      <c r="K533" s="5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47"/>
      <c r="K534" s="5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47"/>
      <c r="K535" s="5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47"/>
      <c r="K536" s="5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47"/>
      <c r="K537" s="5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47"/>
      <c r="K538" s="5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47"/>
      <c r="K539" s="5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47"/>
      <c r="K540" s="5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47"/>
      <c r="K541" s="5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47"/>
      <c r="K542" s="5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47"/>
      <c r="K543" s="5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47"/>
      <c r="K544" s="5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47"/>
      <c r="K545" s="5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47"/>
      <c r="K546" s="5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47"/>
      <c r="K547" s="5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47"/>
      <c r="K548" s="5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47"/>
      <c r="K549" s="5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47"/>
      <c r="K550" s="5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47"/>
      <c r="K551" s="5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47"/>
      <c r="K552" s="5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47"/>
      <c r="K553" s="5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47"/>
      <c r="K554" s="5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47"/>
      <c r="K555" s="5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47"/>
      <c r="K556" s="5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47"/>
      <c r="K557" s="5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47"/>
      <c r="K558" s="5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47"/>
      <c r="K559" s="5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47"/>
      <c r="K560" s="5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47"/>
      <c r="K561" s="5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47"/>
      <c r="K562" s="5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47"/>
      <c r="K563" s="5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47"/>
      <c r="K564" s="5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47"/>
      <c r="K565" s="5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47"/>
      <c r="K566" s="5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47"/>
      <c r="K567" s="5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47"/>
      <c r="K568" s="5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47"/>
      <c r="K569" s="5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47"/>
      <c r="K570" s="5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47"/>
      <c r="K571" s="5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47"/>
      <c r="K572" s="5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47"/>
      <c r="K573" s="5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47"/>
      <c r="K574" s="5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47"/>
      <c r="K575" s="5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47"/>
      <c r="K576" s="5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47"/>
      <c r="K577" s="5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47"/>
      <c r="K578" s="5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47"/>
      <c r="K579" s="5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47"/>
      <c r="K580" s="5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47"/>
      <c r="K581" s="5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47"/>
      <c r="K582" s="5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47"/>
      <c r="K583" s="5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47"/>
      <c r="K584" s="5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47"/>
      <c r="K585" s="5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47"/>
      <c r="K586" s="5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47"/>
      <c r="K587" s="5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47"/>
      <c r="K588" s="5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47"/>
      <c r="K589" s="5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47"/>
      <c r="K590" s="5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47"/>
      <c r="K591" s="5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47"/>
      <c r="K592" s="5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47"/>
      <c r="K593" s="5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47"/>
      <c r="K594" s="5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47"/>
      <c r="K595" s="5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47"/>
      <c r="K596" s="5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47"/>
      <c r="K597" s="5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47"/>
      <c r="K598" s="5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47"/>
      <c r="K599" s="5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47"/>
      <c r="K600" s="5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47"/>
      <c r="K601" s="5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47"/>
      <c r="K602" s="5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47"/>
      <c r="K603" s="5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47"/>
      <c r="K604" s="5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47"/>
      <c r="K605" s="5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47"/>
      <c r="K606" s="5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47"/>
      <c r="K607" s="5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47"/>
      <c r="K608" s="5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47"/>
      <c r="K609" s="5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47"/>
      <c r="K610" s="5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47"/>
      <c r="K611" s="5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47"/>
      <c r="K612" s="5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47"/>
      <c r="K613" s="5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47"/>
      <c r="K614" s="5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47"/>
      <c r="K615" s="5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47"/>
      <c r="K616" s="5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47"/>
      <c r="K617" s="5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47"/>
      <c r="K618" s="5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47"/>
      <c r="K619" s="5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47"/>
      <c r="K620" s="5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47"/>
      <c r="K621" s="5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47"/>
      <c r="K622" s="5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47"/>
      <c r="K623" s="5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47"/>
      <c r="K624" s="5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47"/>
      <c r="K625" s="5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47"/>
      <c r="K626" s="5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47"/>
      <c r="K627" s="5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47"/>
      <c r="K628" s="5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47"/>
      <c r="K629" s="5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47"/>
      <c r="K630" s="5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47"/>
      <c r="K631" s="5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47"/>
      <c r="K632" s="5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47"/>
      <c r="K633" s="5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47"/>
      <c r="K634" s="5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47"/>
      <c r="K635" s="5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47"/>
      <c r="K636" s="5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47"/>
      <c r="K637" s="5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47"/>
      <c r="K638" s="5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47"/>
      <c r="K639" s="5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47"/>
      <c r="K640" s="5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47"/>
      <c r="K641" s="5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47"/>
      <c r="K642" s="5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47"/>
      <c r="K643" s="5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47"/>
      <c r="K644" s="5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47"/>
      <c r="K645" s="5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47"/>
      <c r="K646" s="5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47"/>
      <c r="K647" s="5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47"/>
      <c r="K648" s="5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47"/>
      <c r="K649" s="5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47"/>
      <c r="K650" s="5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47"/>
      <c r="K651" s="5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47"/>
      <c r="K652" s="5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47"/>
      <c r="K653" s="5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47"/>
      <c r="K654" s="5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47"/>
      <c r="K655" s="5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47"/>
      <c r="K656" s="5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47"/>
      <c r="K657" s="5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47"/>
      <c r="K658" s="5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47"/>
      <c r="K659" s="5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47"/>
      <c r="K660" s="5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47"/>
      <c r="K661" s="5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47"/>
      <c r="K662" s="5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47"/>
      <c r="K663" s="5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47"/>
      <c r="K664" s="5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47"/>
      <c r="K665" s="5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47"/>
      <c r="K666" s="5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47"/>
      <c r="K667" s="5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47"/>
      <c r="K668" s="5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47"/>
      <c r="K669" s="5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47"/>
      <c r="K670" s="5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47"/>
      <c r="K671" s="5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47"/>
      <c r="K672" s="5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47"/>
      <c r="K673" s="5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47"/>
      <c r="K674" s="5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47"/>
      <c r="K675" s="5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47"/>
      <c r="K676" s="5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47"/>
      <c r="K677" s="5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47"/>
      <c r="K678" s="5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47"/>
      <c r="K679" s="5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47"/>
      <c r="K680" s="5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47"/>
      <c r="K681" s="5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47"/>
      <c r="K682" s="5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47"/>
      <c r="K683" s="5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47"/>
      <c r="K684" s="5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47"/>
      <c r="K685" s="5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47"/>
      <c r="K686" s="5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47"/>
      <c r="K687" s="5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47"/>
      <c r="K688" s="5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47"/>
      <c r="K689" s="5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47"/>
      <c r="K690" s="5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47"/>
      <c r="K691" s="5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47"/>
      <c r="K692" s="5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47"/>
      <c r="K693" s="5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47"/>
      <c r="K694" s="5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47"/>
      <c r="K695" s="5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47"/>
      <c r="K696" s="5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47"/>
      <c r="K697" s="5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47"/>
      <c r="K698" s="5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47"/>
      <c r="K699" s="5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47"/>
      <c r="K700" s="5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47"/>
      <c r="K701" s="5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47"/>
      <c r="K702" s="5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47"/>
      <c r="K703" s="5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47"/>
      <c r="K704" s="5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47"/>
      <c r="K705" s="5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47"/>
      <c r="K706" s="5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47"/>
      <c r="K707" s="5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47"/>
      <c r="K708" s="5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47"/>
      <c r="K709" s="5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47"/>
      <c r="K710" s="5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47"/>
      <c r="K711" s="5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47"/>
      <c r="K712" s="5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47"/>
      <c r="K713" s="5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47"/>
      <c r="K714" s="5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47"/>
      <c r="K715" s="5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47"/>
      <c r="K716" s="5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47"/>
      <c r="K717" s="5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47"/>
      <c r="K718" s="5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47"/>
      <c r="K719" s="5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47"/>
      <c r="K720" s="5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47"/>
      <c r="K721" s="5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47"/>
      <c r="K722" s="5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47"/>
      <c r="K723" s="5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47"/>
      <c r="K724" s="5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47"/>
      <c r="K725" s="5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47"/>
      <c r="K726" s="5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47"/>
      <c r="K727" s="5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47"/>
      <c r="K728" s="5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47"/>
      <c r="K729" s="5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47"/>
      <c r="K730" s="5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47"/>
      <c r="K731" s="5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47"/>
      <c r="K732" s="5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47"/>
      <c r="K733" s="5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47"/>
      <c r="K734" s="5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47"/>
      <c r="K735" s="5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47"/>
      <c r="K736" s="5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47"/>
      <c r="K737" s="5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47"/>
      <c r="K738" s="5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47"/>
      <c r="K739" s="5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47"/>
      <c r="K740" s="5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47"/>
      <c r="K741" s="5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47"/>
      <c r="K742" s="5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47"/>
      <c r="K743" s="5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47"/>
      <c r="K744" s="5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47"/>
      <c r="K745" s="5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47"/>
      <c r="K746" s="5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47"/>
      <c r="K747" s="5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47"/>
      <c r="K748" s="5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47"/>
      <c r="K749" s="5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47"/>
      <c r="K750" s="5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47"/>
      <c r="K751" s="5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47"/>
      <c r="K752" s="5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47"/>
      <c r="K753" s="5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47"/>
      <c r="K754" s="5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47"/>
      <c r="K755" s="5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47"/>
      <c r="K756" s="5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47"/>
      <c r="K757" s="5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47"/>
      <c r="K758" s="5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47"/>
      <c r="K759" s="5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47"/>
      <c r="K760" s="5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47"/>
      <c r="K761" s="5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47"/>
      <c r="K762" s="5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47"/>
      <c r="K763" s="5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47"/>
      <c r="K764" s="5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47"/>
      <c r="K765" s="5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47"/>
      <c r="K766" s="5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47"/>
      <c r="K767" s="5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47"/>
      <c r="K768" s="5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47"/>
      <c r="K769" s="5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47"/>
      <c r="K770" s="5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47"/>
      <c r="K771" s="5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47"/>
      <c r="K772" s="5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47"/>
      <c r="K773" s="5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47"/>
      <c r="K774" s="5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47"/>
      <c r="K775" s="5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47"/>
      <c r="K776" s="5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47"/>
      <c r="K777" s="5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47"/>
      <c r="K778" s="5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47"/>
      <c r="K779" s="5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47"/>
      <c r="K780" s="5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47"/>
      <c r="K781" s="5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47"/>
      <c r="K782" s="5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47"/>
      <c r="K783" s="5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47"/>
      <c r="K784" s="5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47"/>
      <c r="K785" s="5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47"/>
      <c r="K786" s="5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47"/>
      <c r="K787" s="5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47"/>
      <c r="K788" s="5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47"/>
      <c r="K789" s="5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47"/>
      <c r="K790" s="5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47"/>
      <c r="K791" s="5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47"/>
      <c r="K792" s="5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47"/>
      <c r="K793" s="5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47"/>
      <c r="K794" s="5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47"/>
      <c r="K795" s="5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47"/>
      <c r="K796" s="5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47"/>
      <c r="K797" s="5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47"/>
      <c r="K798" s="5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47"/>
      <c r="K799" s="5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47"/>
      <c r="K800" s="5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47"/>
      <c r="K801" s="5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47"/>
      <c r="K802" s="5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47"/>
      <c r="K803" s="5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47"/>
      <c r="K804" s="5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47"/>
      <c r="K805" s="5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47"/>
      <c r="K806" s="5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47"/>
      <c r="K807" s="5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47"/>
      <c r="K808" s="5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47"/>
      <c r="K809" s="5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47"/>
      <c r="K810" s="5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47"/>
      <c r="K811" s="5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47"/>
      <c r="K812" s="5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47"/>
      <c r="K813" s="5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47"/>
      <c r="K814" s="5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47"/>
      <c r="K815" s="5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47"/>
      <c r="K816" s="5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47"/>
      <c r="K817" s="5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47"/>
      <c r="K818" s="5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47"/>
      <c r="K819" s="5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47"/>
      <c r="K820" s="5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47"/>
      <c r="K821" s="5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47"/>
      <c r="K822" s="5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47"/>
      <c r="K823" s="5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47"/>
      <c r="K824" s="5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47"/>
      <c r="K825" s="5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47"/>
      <c r="K826" s="5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47"/>
      <c r="K827" s="5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47"/>
      <c r="K828" s="5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47"/>
      <c r="K829" s="5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47"/>
      <c r="K830" s="5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47"/>
      <c r="K831" s="5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47"/>
      <c r="K832" s="5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47"/>
      <c r="K833" s="5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47"/>
      <c r="K834" s="5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47"/>
      <c r="K835" s="5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47"/>
      <c r="K836" s="5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47"/>
      <c r="K837" s="5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47"/>
      <c r="K838" s="5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47"/>
      <c r="K839" s="5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47"/>
      <c r="K840" s="5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47"/>
      <c r="K841" s="5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47"/>
      <c r="K842" s="5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47"/>
      <c r="K843" s="5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47"/>
      <c r="K844" s="5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47"/>
      <c r="K845" s="5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47"/>
      <c r="K846" s="5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47"/>
      <c r="K847" s="5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47"/>
      <c r="K848" s="5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47"/>
      <c r="K849" s="5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47"/>
      <c r="K850" s="5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47"/>
      <c r="K851" s="5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47"/>
      <c r="K852" s="5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47"/>
      <c r="K853" s="5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47"/>
      <c r="K854" s="5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47"/>
      <c r="K855" s="5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47"/>
      <c r="K856" s="5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47"/>
      <c r="K857" s="5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47"/>
      <c r="K858" s="5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47"/>
      <c r="K859" s="5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47"/>
      <c r="K860" s="5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47"/>
      <c r="K861" s="5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47"/>
      <c r="K862" s="5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47"/>
      <c r="K863" s="5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47"/>
      <c r="K864" s="5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47"/>
      <c r="K865" s="5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47"/>
      <c r="K866" s="5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47"/>
      <c r="K867" s="5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47"/>
      <c r="K868" s="5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47"/>
      <c r="K869" s="5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47"/>
      <c r="K870" s="5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47"/>
      <c r="K871" s="5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47"/>
      <c r="K872" s="5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47"/>
      <c r="K873" s="5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47"/>
      <c r="K874" s="5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47"/>
      <c r="K875" s="5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47"/>
      <c r="K876" s="5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47"/>
      <c r="K877" s="5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47"/>
      <c r="K878" s="5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47"/>
      <c r="K879" s="5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47"/>
      <c r="K880" s="5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47"/>
      <c r="K881" s="5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47"/>
      <c r="K882" s="5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47"/>
      <c r="K883" s="5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47"/>
      <c r="K884" s="5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47"/>
      <c r="K885" s="5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47"/>
      <c r="K886" s="5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47"/>
      <c r="K887" s="5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47"/>
      <c r="K888" s="5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47"/>
      <c r="K889" s="5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47"/>
      <c r="K890" s="5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47"/>
      <c r="K891" s="5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47"/>
      <c r="K892" s="5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47"/>
      <c r="K893" s="5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47"/>
      <c r="K894" s="5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47"/>
      <c r="K895" s="5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47"/>
      <c r="K896" s="5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47"/>
      <c r="K897" s="5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47"/>
      <c r="K898" s="5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47"/>
      <c r="K899" s="5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47"/>
      <c r="K900" s="5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47"/>
      <c r="K901" s="5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47"/>
      <c r="K902" s="5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47"/>
      <c r="K903" s="5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47"/>
      <c r="K904" s="5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47"/>
      <c r="K905" s="5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47"/>
      <c r="K906" s="5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47"/>
      <c r="K907" s="5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47"/>
      <c r="K908" s="5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47"/>
      <c r="K909" s="5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47"/>
      <c r="K910" s="5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47"/>
      <c r="K911" s="5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47"/>
      <c r="K912" s="5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47"/>
      <c r="K913" s="5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47"/>
      <c r="K914" s="5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47"/>
      <c r="K915" s="5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47"/>
      <c r="K916" s="5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47"/>
      <c r="K917" s="5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47"/>
      <c r="K918" s="5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47"/>
      <c r="K919" s="5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47"/>
      <c r="K920" s="5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47"/>
      <c r="K921" s="5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47"/>
      <c r="K922" s="5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47"/>
      <c r="K923" s="5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47"/>
      <c r="K924" s="5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47"/>
      <c r="K925" s="5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47"/>
      <c r="K926" s="5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47"/>
      <c r="K927" s="5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47"/>
      <c r="K928" s="5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47"/>
      <c r="K929" s="5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47"/>
      <c r="K930" s="5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47"/>
      <c r="K931" s="5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47"/>
      <c r="K932" s="5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47"/>
      <c r="K933" s="5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47"/>
      <c r="K934" s="5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47"/>
      <c r="K935" s="5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47"/>
      <c r="K936" s="5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47"/>
      <c r="K937" s="5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47"/>
      <c r="K938" s="5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47"/>
      <c r="K939" s="5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47"/>
      <c r="K940" s="5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47"/>
      <c r="K941" s="5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47"/>
      <c r="K942" s="5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47"/>
      <c r="K943" s="5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47"/>
      <c r="K944" s="5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47"/>
      <c r="K945" s="5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47"/>
      <c r="K946" s="5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47"/>
      <c r="K947" s="5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47"/>
      <c r="K948" s="5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47"/>
      <c r="K949" s="5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47"/>
      <c r="K950" s="5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47"/>
      <c r="K951" s="5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47"/>
      <c r="K952" s="5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47"/>
      <c r="K953" s="5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47"/>
      <c r="K954" s="5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47"/>
      <c r="K955" s="5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47"/>
      <c r="K956" s="5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47"/>
      <c r="K957" s="5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47"/>
      <c r="K958" s="5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47"/>
      <c r="K959" s="5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47"/>
      <c r="K960" s="5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47"/>
      <c r="K961" s="5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47"/>
      <c r="K962" s="5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47"/>
      <c r="K963" s="5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47"/>
      <c r="K964" s="5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47"/>
      <c r="K965" s="5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47"/>
      <c r="K966" s="5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47"/>
      <c r="K967" s="5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47"/>
      <c r="K968" s="5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47"/>
      <c r="K969" s="5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47"/>
      <c r="K970" s="5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47"/>
      <c r="K971" s="5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47"/>
      <c r="K972" s="5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47"/>
      <c r="K973" s="5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47"/>
      <c r="K974" s="5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47"/>
      <c r="K975" s="5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47"/>
      <c r="K976" s="5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47"/>
      <c r="K977" s="5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47"/>
      <c r="K978" s="5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47"/>
      <c r="K979" s="5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47"/>
      <c r="K980" s="5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47"/>
      <c r="K981" s="5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47"/>
      <c r="K982" s="5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47"/>
      <c r="K983" s="5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47"/>
      <c r="K984" s="5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47"/>
      <c r="K985" s="5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47"/>
      <c r="K986" s="5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47"/>
      <c r="K987" s="5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47"/>
      <c r="K988" s="5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47"/>
      <c r="K989" s="5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47"/>
      <c r="K990" s="5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47"/>
      <c r="K991" s="5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47"/>
      <c r="K992" s="5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47"/>
      <c r="K993" s="5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47"/>
      <c r="K994" s="5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47"/>
      <c r="K995" s="5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47"/>
      <c r="K996" s="5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47"/>
      <c r="K997" s="5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47"/>
      <c r="K998" s="5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47"/>
      <c r="K999" s="5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47"/>
      <c r="K1000" s="5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topLeftCell="G1" workbookViewId="0">
      <selection activeCell="D2" sqref="D2"/>
    </sheetView>
  </sheetViews>
  <sheetFormatPr defaultColWidth="14.453125" defaultRowHeight="15" customHeight="1"/>
  <cols>
    <col min="1" max="1" width="8.7265625" customWidth="1"/>
    <col min="2" max="2" width="11.08984375" customWidth="1"/>
    <col min="3" max="3" width="13.7265625" customWidth="1"/>
    <col min="4" max="4" width="14.7265625" customWidth="1"/>
    <col min="5" max="5" width="14" customWidth="1"/>
    <col min="6" max="6" width="12.81640625" customWidth="1"/>
    <col min="7" max="7" width="17" customWidth="1"/>
    <col min="8" max="9" width="8.7265625" customWidth="1"/>
    <col min="10" max="10" width="150.54296875" customWidth="1"/>
  </cols>
  <sheetData>
    <row r="1" spans="1:10" ht="14.5">
      <c r="A1" s="16" t="s">
        <v>403</v>
      </c>
      <c r="B1" s="16" t="s">
        <v>404</v>
      </c>
      <c r="C1" s="16" t="s">
        <v>405</v>
      </c>
      <c r="D1" s="16" t="s">
        <v>406</v>
      </c>
      <c r="E1" s="16" t="s">
        <v>407</v>
      </c>
      <c r="F1" s="16" t="s">
        <v>408</v>
      </c>
      <c r="G1" s="16" t="s">
        <v>409</v>
      </c>
      <c r="I1" s="11" t="s">
        <v>410</v>
      </c>
    </row>
    <row r="2" spans="1:10" ht="14.5">
      <c r="A2" s="36" t="s">
        <v>411</v>
      </c>
      <c r="B2" s="37">
        <v>44814</v>
      </c>
      <c r="C2" s="37">
        <v>44849</v>
      </c>
      <c r="D2" s="18">
        <f>C2-B2</f>
        <v>35</v>
      </c>
      <c r="E2" s="18">
        <f>VLOOKUP(A2,$A$12:$C$15,3,0)</f>
        <v>28</v>
      </c>
      <c r="F2" s="18" t="str">
        <f>IF(E2&gt;D2,"Revise the Deadliine","All Good")</f>
        <v>All Good</v>
      </c>
      <c r="G2" s="38" t="str">
        <f>IF(F2="All Good","Nothing","  ")</f>
        <v>Nothing</v>
      </c>
      <c r="J2" s="12" t="s">
        <v>412</v>
      </c>
    </row>
    <row r="3" spans="1:10" ht="14.5">
      <c r="A3" s="36" t="s">
        <v>413</v>
      </c>
      <c r="B3" s="37">
        <v>44819</v>
      </c>
      <c r="C3" s="37">
        <v>44839</v>
      </c>
      <c r="D3" s="18">
        <f t="shared" ref="D3:D5" si="0">C3-B3</f>
        <v>20</v>
      </c>
      <c r="E3" s="18">
        <f t="shared" ref="E3:E5" si="1">VLOOKUP(A3,$A$12:$C$15,3,0)</f>
        <v>13</v>
      </c>
      <c r="F3" s="18" t="str">
        <f t="shared" ref="F3:F5" si="2">IF(E3&gt;D3,"Revise the Deadliine","All Good")</f>
        <v>All Good</v>
      </c>
      <c r="G3" s="38" t="str">
        <f t="shared" ref="G3:G5" si="3">IF(F3="All Good","Nothing","  ")</f>
        <v>Nothing</v>
      </c>
      <c r="J3" s="12" t="s">
        <v>414</v>
      </c>
    </row>
    <row r="4" spans="1:10" ht="14.5">
      <c r="A4" s="36" t="s">
        <v>415</v>
      </c>
      <c r="B4" s="37">
        <v>44819</v>
      </c>
      <c r="C4" s="37">
        <v>44842</v>
      </c>
      <c r="D4" s="18">
        <f t="shared" si="0"/>
        <v>23</v>
      </c>
      <c r="E4" s="18">
        <f t="shared" si="1"/>
        <v>17</v>
      </c>
      <c r="F4" s="18" t="str">
        <f t="shared" si="2"/>
        <v>All Good</v>
      </c>
      <c r="G4" s="38" t="str">
        <f t="shared" si="3"/>
        <v>Nothing</v>
      </c>
      <c r="J4" s="12" t="s">
        <v>416</v>
      </c>
    </row>
    <row r="5" spans="1:10" ht="14.5">
      <c r="A5" s="36" t="s">
        <v>417</v>
      </c>
      <c r="B5" s="37">
        <v>44826</v>
      </c>
      <c r="C5" s="37">
        <v>44856</v>
      </c>
      <c r="D5" s="18">
        <f t="shared" si="0"/>
        <v>30</v>
      </c>
      <c r="E5" s="18">
        <f t="shared" si="1"/>
        <v>23</v>
      </c>
      <c r="F5" s="18" t="str">
        <f t="shared" si="2"/>
        <v>All Good</v>
      </c>
      <c r="G5" s="38" t="str">
        <f t="shared" si="3"/>
        <v>Nothing</v>
      </c>
      <c r="J5" s="12" t="s">
        <v>418</v>
      </c>
    </row>
    <row r="6" spans="1:10" ht="14.5">
      <c r="J6" s="1"/>
    </row>
    <row r="7" spans="1:10" ht="14.5">
      <c r="J7" s="11" t="s">
        <v>419</v>
      </c>
    </row>
    <row r="8" spans="1:10" ht="14.5">
      <c r="J8" s="12" t="s">
        <v>420</v>
      </c>
    </row>
    <row r="9" spans="1:10" ht="15.5">
      <c r="A9" s="43" t="s">
        <v>421</v>
      </c>
      <c r="B9" s="44"/>
      <c r="J9" s="12" t="s">
        <v>422</v>
      </c>
    </row>
    <row r="10" spans="1:10" ht="14.5">
      <c r="J10" s="39" t="s">
        <v>423</v>
      </c>
    </row>
    <row r="11" spans="1:10" ht="14.5">
      <c r="A11" s="16" t="s">
        <v>403</v>
      </c>
      <c r="B11" s="16" t="s">
        <v>424</v>
      </c>
      <c r="C11" s="16" t="s">
        <v>425</v>
      </c>
      <c r="J11" s="39" t="s">
        <v>426</v>
      </c>
    </row>
    <row r="12" spans="1:10" ht="14.5">
      <c r="A12" s="36" t="s">
        <v>411</v>
      </c>
      <c r="B12" s="36" t="s">
        <v>427</v>
      </c>
      <c r="C12" s="36">
        <v>28</v>
      </c>
    </row>
    <row r="13" spans="1:10" ht="14.5">
      <c r="A13" s="36" t="s">
        <v>413</v>
      </c>
      <c r="B13" s="36" t="s">
        <v>428</v>
      </c>
      <c r="C13" s="36">
        <v>13</v>
      </c>
    </row>
    <row r="14" spans="1:10" ht="14.5">
      <c r="A14" s="36" t="s">
        <v>415</v>
      </c>
      <c r="B14" s="36" t="s">
        <v>429</v>
      </c>
      <c r="C14" s="36">
        <v>17</v>
      </c>
    </row>
    <row r="15" spans="1:10" ht="14.5">
      <c r="A15" s="36" t="s">
        <v>417</v>
      </c>
      <c r="B15" s="36" t="s">
        <v>430</v>
      </c>
      <c r="C15" s="36">
        <v>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9:B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Exercise_1</vt:lpstr>
      <vt:lpstr>Exercise_2</vt:lpstr>
      <vt:lpstr>Exercise_3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kumar</cp:lastModifiedBy>
  <dcterms:modified xsi:type="dcterms:W3CDTF">2024-05-12T17:56:43Z</dcterms:modified>
</cp:coreProperties>
</file>