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1"/>
  </bookViews>
  <sheets>
    <sheet name="Sheet1" sheetId="1" r:id="rId1"/>
    <sheet name="Sheet2 " sheetId="4" r:id="rId2"/>
    <sheet name="Sheet3" sheetId="3" r:id="rId3"/>
  </sheets>
  <externalReferences>
    <externalReference r:id="rId4"/>
  </externalReferences>
  <definedNames>
    <definedName name="_xlnm._FilterDatabase" localSheetId="1" hidden="1">'Sheet2 '!$I$1:$I$8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2" i="4"/>
  <c r="L2"/>
  <c r="M2"/>
  <c r="N2" s="1"/>
  <c r="F3"/>
  <c r="L3"/>
  <c r="M3"/>
  <c r="N3"/>
  <c r="F4"/>
  <c r="L4"/>
  <c r="M4"/>
  <c r="N4" s="1"/>
  <c r="F5"/>
  <c r="L5"/>
  <c r="M5"/>
  <c r="N5" s="1"/>
  <c r="F6"/>
  <c r="L6"/>
  <c r="M6"/>
  <c r="N6"/>
  <c r="F7"/>
  <c r="L7"/>
  <c r="M7"/>
  <c r="N7" s="1"/>
  <c r="F8"/>
  <c r="L8"/>
  <c r="M8"/>
  <c r="N8" s="1"/>
  <c r="M3" i="1"/>
  <c r="M4"/>
  <c r="M5"/>
  <c r="M6"/>
  <c r="M7"/>
  <c r="M8"/>
  <c r="M9"/>
  <c r="M10"/>
  <c r="M11"/>
  <c r="M12"/>
  <c r="M13"/>
  <c r="M2"/>
  <c r="F3"/>
  <c r="F4"/>
  <c r="F5"/>
  <c r="F6"/>
  <c r="F7"/>
  <c r="F8"/>
  <c r="F9"/>
  <c r="F10"/>
  <c r="F11"/>
  <c r="F12"/>
  <c r="F13"/>
  <c r="F2"/>
  <c r="N2" l="1"/>
  <c r="N3"/>
  <c r="L2"/>
  <c r="N12"/>
  <c r="N13"/>
  <c r="N5"/>
  <c r="N6"/>
  <c r="N7"/>
  <c r="N4"/>
  <c r="N8"/>
  <c r="N9"/>
  <c r="N10"/>
  <c r="N11"/>
  <c r="L9"/>
  <c r="L12"/>
  <c r="L10"/>
  <c r="L11"/>
  <c r="L13"/>
  <c r="L3"/>
  <c r="L4"/>
  <c r="L5"/>
  <c r="L6"/>
  <c r="L7"/>
  <c r="L8"/>
  <c r="O12" l="1"/>
  <c r="Q12" s="1"/>
  <c r="O4"/>
  <c r="Q4" s="1"/>
  <c r="O2"/>
  <c r="O10"/>
  <c r="O11"/>
  <c r="O3"/>
  <c r="O13"/>
  <c r="O5"/>
  <c r="O7"/>
  <c r="O8"/>
  <c r="O6"/>
  <c r="O9"/>
  <c r="P12" l="1"/>
  <c r="P4"/>
  <c r="P5"/>
  <c r="Q5"/>
  <c r="P7"/>
  <c r="Q7"/>
  <c r="P8"/>
  <c r="Q8"/>
  <c r="P6"/>
  <c r="Q6"/>
  <c r="P9"/>
  <c r="Q9"/>
  <c r="P10"/>
  <c r="Q10"/>
  <c r="P11"/>
  <c r="Q11"/>
  <c r="P3"/>
  <c r="Q3"/>
  <c r="P13"/>
  <c r="Q13"/>
  <c r="P2"/>
  <c r="Q2"/>
</calcChain>
</file>

<file path=xl/sharedStrings.xml><?xml version="1.0" encoding="utf-8"?>
<sst xmlns="http://schemas.openxmlformats.org/spreadsheetml/2006/main" count="143" uniqueCount="70">
  <si>
    <t>Date of order</t>
  </si>
  <si>
    <t>Month</t>
  </si>
  <si>
    <t>october</t>
  </si>
  <si>
    <t>January</t>
  </si>
  <si>
    <t>january</t>
  </si>
  <si>
    <t>september</t>
  </si>
  <si>
    <t>orders ID</t>
  </si>
  <si>
    <t>customer ID</t>
  </si>
  <si>
    <t>gender</t>
  </si>
  <si>
    <t>M</t>
  </si>
  <si>
    <t>F</t>
  </si>
  <si>
    <t>Age</t>
  </si>
  <si>
    <t>Online Platform</t>
  </si>
  <si>
    <t>Flipcart</t>
  </si>
  <si>
    <t>Amazon</t>
  </si>
  <si>
    <t>Meesho</t>
  </si>
  <si>
    <t>Myntra</t>
  </si>
  <si>
    <t>Flipkart</t>
  </si>
  <si>
    <t>Zudio</t>
  </si>
  <si>
    <t>Puma</t>
  </si>
  <si>
    <t>Cate of product</t>
  </si>
  <si>
    <t>Dress</t>
  </si>
  <si>
    <t>Shoe</t>
  </si>
  <si>
    <t>Size</t>
  </si>
  <si>
    <t>Jkeans</t>
  </si>
  <si>
    <t>pant</t>
  </si>
  <si>
    <t>Lehenga</t>
  </si>
  <si>
    <t>Kurtha</t>
  </si>
  <si>
    <t>Formal</t>
  </si>
  <si>
    <t>Tshirt</t>
  </si>
  <si>
    <t>X</t>
  </si>
  <si>
    <t>S</t>
  </si>
  <si>
    <t>L</t>
  </si>
  <si>
    <t>Quantity</t>
  </si>
  <si>
    <t>Rate</t>
  </si>
  <si>
    <t>Total amount</t>
  </si>
  <si>
    <t xml:space="preserve">Cost price </t>
  </si>
  <si>
    <t>Total price</t>
  </si>
  <si>
    <t>Profit</t>
  </si>
  <si>
    <t>Profit(of cost)</t>
  </si>
  <si>
    <t>Profit(of total amunt</t>
  </si>
  <si>
    <t>Row Labels</t>
  </si>
  <si>
    <t>Grand Total</t>
  </si>
  <si>
    <t>Sum of Total amount</t>
  </si>
  <si>
    <t>XL</t>
  </si>
  <si>
    <t>KURTAS</t>
  </si>
  <si>
    <t>AMAZON</t>
  </si>
  <si>
    <t>Sep</t>
  </si>
  <si>
    <t>SAREE</t>
  </si>
  <si>
    <t>MEESHO</t>
  </si>
  <si>
    <t>Aug</t>
  </si>
  <si>
    <t>SL</t>
  </si>
  <si>
    <t>SHIRT</t>
  </si>
  <si>
    <t>MINTRA</t>
  </si>
  <si>
    <t>Nov</t>
  </si>
  <si>
    <t>ML</t>
  </si>
  <si>
    <t>PANT</t>
  </si>
  <si>
    <t>SHOPEE</t>
  </si>
  <si>
    <t>Oct</t>
  </si>
  <si>
    <t>DRESS</t>
  </si>
  <si>
    <t>Jul</t>
  </si>
  <si>
    <t>Total cost</t>
  </si>
  <si>
    <t>cost price</t>
  </si>
  <si>
    <t>Category of Product</t>
  </si>
  <si>
    <t>Online  Platform</t>
  </si>
  <si>
    <t>age</t>
  </si>
  <si>
    <t>Gender</t>
  </si>
  <si>
    <t xml:space="preserve"> custmer Id</t>
  </si>
  <si>
    <t>Order ID</t>
  </si>
  <si>
    <t>DATE  OF 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</si>
</sst>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[Book05.xlsx]Sheet1!PivotTable1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Sheet1!$H$32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Sheet1!$G$33:$G$47</c:f>
              <c:multiLvlStrCache>
                <c:ptCount val="11"/>
                <c:lvl>
                  <c:pt idx="0">
                    <c:v>Amazon</c:v>
                  </c:pt>
                  <c:pt idx="1">
                    <c:v>Flipkart</c:v>
                  </c:pt>
                  <c:pt idx="2">
                    <c:v>Myntra</c:v>
                  </c:pt>
                  <c:pt idx="3">
                    <c:v>Zudio</c:v>
                  </c:pt>
                  <c:pt idx="4">
                    <c:v>Amazon</c:v>
                  </c:pt>
                  <c:pt idx="5">
                    <c:v>Flipkart</c:v>
                  </c:pt>
                  <c:pt idx="6">
                    <c:v>Meesho</c:v>
                  </c:pt>
                  <c:pt idx="7">
                    <c:v>Puma</c:v>
                  </c:pt>
                  <c:pt idx="8">
                    <c:v>Amazon</c:v>
                  </c:pt>
                  <c:pt idx="9">
                    <c:v>Flipcart</c:v>
                  </c:pt>
                  <c:pt idx="10">
                    <c:v>Meesho</c:v>
                  </c:pt>
                </c:lvl>
                <c:lvl>
                  <c:pt idx="0">
                    <c:v>January</c:v>
                  </c:pt>
                  <c:pt idx="4">
                    <c:v>september</c:v>
                  </c:pt>
                  <c:pt idx="8">
                    <c:v>october</c:v>
                  </c:pt>
                </c:lvl>
              </c:multiLvlStrCache>
            </c:multiLvlStrRef>
          </c:cat>
          <c:val>
            <c:numRef>
              <c:f>Sheet1!$H$33:$H$47</c:f>
              <c:numCache>
                <c:formatCode>General</c:formatCode>
                <c:ptCount val="11"/>
                <c:pt idx="0">
                  <c:v>34114</c:v>
                </c:pt>
                <c:pt idx="1">
                  <c:v>16975</c:v>
                </c:pt>
                <c:pt idx="2">
                  <c:v>15938</c:v>
                </c:pt>
                <c:pt idx="3">
                  <c:v>20026</c:v>
                </c:pt>
                <c:pt idx="4">
                  <c:v>27001</c:v>
                </c:pt>
                <c:pt idx="5">
                  <c:v>21318</c:v>
                </c:pt>
                <c:pt idx="6">
                  <c:v>31824</c:v>
                </c:pt>
                <c:pt idx="7">
                  <c:v>24272</c:v>
                </c:pt>
                <c:pt idx="8">
                  <c:v>14950</c:v>
                </c:pt>
                <c:pt idx="9">
                  <c:v>44912</c:v>
                </c:pt>
                <c:pt idx="10">
                  <c:v>23577</c:v>
                </c:pt>
              </c:numCache>
            </c:numRef>
          </c:val>
        </c:ser>
        <c:axId val="112591232"/>
        <c:axId val="112592768"/>
      </c:barChart>
      <c:catAx>
        <c:axId val="112591232"/>
        <c:scaling>
          <c:orientation val="minMax"/>
        </c:scaling>
        <c:axPos val="b"/>
        <c:tickLblPos val="nextTo"/>
        <c:crossAx val="112592768"/>
        <c:crosses val="autoZero"/>
        <c:auto val="1"/>
        <c:lblAlgn val="ctr"/>
        <c:lblOffset val="100"/>
      </c:catAx>
      <c:valAx>
        <c:axId val="112592768"/>
        <c:scaling>
          <c:orientation val="minMax"/>
        </c:scaling>
        <c:axPos val="l"/>
        <c:majorGridlines/>
        <c:numFmt formatCode="General" sourceLinked="1"/>
        <c:tickLblPos val="nextTo"/>
        <c:crossAx val="112591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85725</xdr:rowOff>
    </xdr:from>
    <xdr:to>
      <xdr:col>6</xdr:col>
      <xdr:colOff>371475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104775</xdr:rowOff>
    </xdr:from>
    <xdr:to>
      <xdr:col>5</xdr:col>
      <xdr:colOff>38100</xdr:colOff>
      <xdr:row>19</xdr:row>
      <xdr:rowOff>47625</xdr:rowOff>
    </xdr:to>
    <xdr:sp macro="[1]!Macro3" textlink="">
      <xdr:nvSpPr>
        <xdr:cNvPr id="2" name="Oval 1"/>
        <xdr:cNvSpPr/>
      </xdr:nvSpPr>
      <xdr:spPr>
        <a:xfrm>
          <a:off x="1695450" y="2771775"/>
          <a:ext cx="13906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</a:t>
          </a:r>
        </a:p>
      </xdr:txBody>
    </xdr:sp>
    <xdr:clientData/>
  </xdr:twoCellAnchor>
  <xdr:twoCellAnchor>
    <xdr:from>
      <xdr:col>6</xdr:col>
      <xdr:colOff>180975</xdr:colOff>
      <xdr:row>9</xdr:row>
      <xdr:rowOff>85725</xdr:rowOff>
    </xdr:from>
    <xdr:to>
      <xdr:col>9</xdr:col>
      <xdr:colOff>76200</xdr:colOff>
      <xdr:row>14</xdr:row>
      <xdr:rowOff>57150</xdr:rowOff>
    </xdr:to>
    <xdr:sp macro="[1]!Macro4" textlink="">
      <xdr:nvSpPr>
        <xdr:cNvPr id="3" name="Rectangle 2"/>
        <xdr:cNvSpPr/>
      </xdr:nvSpPr>
      <xdr:spPr>
        <a:xfrm>
          <a:off x="3838575" y="1800225"/>
          <a:ext cx="1724025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ML</a:t>
          </a:r>
        </a:p>
      </xdr:txBody>
    </xdr:sp>
    <xdr:clientData/>
  </xdr:twoCellAnchor>
  <xdr:twoCellAnchor>
    <xdr:from>
      <xdr:col>11</xdr:col>
      <xdr:colOff>85725</xdr:colOff>
      <xdr:row>12</xdr:row>
      <xdr:rowOff>38100</xdr:rowOff>
    </xdr:from>
    <xdr:to>
      <xdr:col>12</xdr:col>
      <xdr:colOff>581025</xdr:colOff>
      <xdr:row>16</xdr:row>
      <xdr:rowOff>133350</xdr:rowOff>
    </xdr:to>
    <xdr:sp macro="[1]!Macro5" textlink="">
      <xdr:nvSpPr>
        <xdr:cNvPr id="4" name="Isosceles Triangle 3"/>
        <xdr:cNvSpPr/>
      </xdr:nvSpPr>
      <xdr:spPr>
        <a:xfrm>
          <a:off x="6791325" y="2324100"/>
          <a:ext cx="1104900" cy="857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</a:t>
          </a:r>
        </a:p>
      </xdr:txBody>
    </xdr:sp>
    <xdr:clientData/>
  </xdr:twoCellAnchor>
  <xdr:twoCellAnchor>
    <xdr:from>
      <xdr:col>6</xdr:col>
      <xdr:colOff>571500</xdr:colOff>
      <xdr:row>17</xdr:row>
      <xdr:rowOff>114300</xdr:rowOff>
    </xdr:from>
    <xdr:to>
      <xdr:col>8</xdr:col>
      <xdr:colOff>571500</xdr:colOff>
      <xdr:row>22</xdr:row>
      <xdr:rowOff>38100</xdr:rowOff>
    </xdr:to>
    <xdr:sp macro="[1]!Macro6" textlink="">
      <xdr:nvSpPr>
        <xdr:cNvPr id="5" name="Rounded Rectangle 4"/>
        <xdr:cNvSpPr/>
      </xdr:nvSpPr>
      <xdr:spPr>
        <a:xfrm>
          <a:off x="4229100" y="3352800"/>
          <a:ext cx="1219200" cy="876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SL</a:t>
          </a:r>
        </a:p>
      </xdr:txBody>
    </xdr:sp>
    <xdr:clientData/>
  </xdr:twoCellAnchor>
  <xdr:twoCellAnchor>
    <xdr:from>
      <xdr:col>15</xdr:col>
      <xdr:colOff>266700</xdr:colOff>
      <xdr:row>10</xdr:row>
      <xdr:rowOff>104775</xdr:rowOff>
    </xdr:from>
    <xdr:to>
      <xdr:col>16</xdr:col>
      <xdr:colOff>352425</xdr:colOff>
      <xdr:row>15</xdr:row>
      <xdr:rowOff>9525</xdr:rowOff>
    </xdr:to>
    <xdr:sp macro="[1]!Macro6" textlink="">
      <xdr:nvSpPr>
        <xdr:cNvPr id="6" name="Right Arrow 5"/>
        <xdr:cNvSpPr/>
      </xdr:nvSpPr>
      <xdr:spPr>
        <a:xfrm>
          <a:off x="9410700" y="2009775"/>
          <a:ext cx="695325" cy="857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ml</a:t>
          </a:r>
        </a:p>
      </xdr:txBody>
    </xdr:sp>
    <xdr:clientData/>
  </xdr:twoCellAnchor>
  <xdr:twoCellAnchor>
    <xdr:from>
      <xdr:col>14</xdr:col>
      <xdr:colOff>352425</xdr:colOff>
      <xdr:row>19</xdr:row>
      <xdr:rowOff>85725</xdr:rowOff>
    </xdr:from>
    <xdr:to>
      <xdr:col>17</xdr:col>
      <xdr:colOff>276225</xdr:colOff>
      <xdr:row>26</xdr:row>
      <xdr:rowOff>19050</xdr:rowOff>
    </xdr:to>
    <xdr:sp macro="[1]!Macro8" textlink="">
      <xdr:nvSpPr>
        <xdr:cNvPr id="7" name="Diamond 6"/>
        <xdr:cNvSpPr/>
      </xdr:nvSpPr>
      <xdr:spPr>
        <a:xfrm>
          <a:off x="8886825" y="3705225"/>
          <a:ext cx="1752600" cy="12668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Chart2"/>
      <sheetName val="Sheet5"/>
      <sheetName val="Sheet1"/>
      <sheetName val="Sheet3"/>
      <sheetName val="Book1"/>
    </sheetNames>
    <definedNames>
      <definedName name="Macro3"/>
      <definedName name="Macro4"/>
      <definedName name="Macro5"/>
      <definedName name="Macro6"/>
      <definedName name="Macro8"/>
    </definedNames>
    <sheetDataSet>
      <sheetData sheetId="0"/>
      <sheetData sheetId="1" refreshError="1"/>
      <sheetData sheetId="2"/>
      <sheetData sheetId="3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618.615096875001" createdVersion="3" refreshedVersion="3" minRefreshableVersion="3" recordCount="12">
  <cacheSource type="worksheet">
    <worksheetSource ref="A1:Q13" sheet="Sheet1"/>
  </cacheSource>
  <cacheFields count="17">
    <cacheField name="Date of order" numFmtId="14">
      <sharedItems containsSemiMixedTypes="0" containsNonDate="0" containsDate="1" containsString="0" minDate="2021-01-09T00:00:00" maxDate="2022-10-09T00:00:00"/>
    </cacheField>
    <cacheField name="Month" numFmtId="0">
      <sharedItems count="3">
        <s v="october"/>
        <s v="January"/>
        <s v="september"/>
      </sharedItems>
    </cacheField>
    <cacheField name="orders ID" numFmtId="0">
      <sharedItems containsSemiMixedTypes="0" containsString="0" containsNumber="1" containsInteger="1" minValue="2020001" maxValue="2020012"/>
    </cacheField>
    <cacheField name="customer ID" numFmtId="0">
      <sharedItems containsSemiMixedTypes="0" containsString="0" containsNumber="1" containsInteger="1" minValue="3238" maxValue="4939"/>
    </cacheField>
    <cacheField name="gender" numFmtId="0">
      <sharedItems/>
    </cacheField>
    <cacheField name="Age" numFmtId="0">
      <sharedItems containsSemiMixedTypes="0" containsString="0" containsNumber="1" containsInteger="1" minValue="23" maxValue="40"/>
    </cacheField>
    <cacheField name="Online Platform" numFmtId="0">
      <sharedItems count="7">
        <s v="Flipcart"/>
        <s v="Amazon"/>
        <s v="Meesho"/>
        <s v="Myntra"/>
        <s v="Flipkart"/>
        <s v="Zudio"/>
        <s v="Puma"/>
      </sharedItems>
    </cacheField>
    <cacheField name="Cate of product" numFmtId="0">
      <sharedItems count="8">
        <s v="Tshirt"/>
        <s v="Jkeans"/>
        <s v="pant"/>
        <s v="Dress"/>
        <s v="Lehenga"/>
        <s v="Shoe"/>
        <s v="Formal"/>
        <s v="Kurtha"/>
      </sharedItems>
    </cacheField>
    <cacheField name="Size" numFmtId="0">
      <sharedItems count="4">
        <s v="M"/>
        <s v="L"/>
        <s v="S"/>
        <s v="X"/>
      </sharedItems>
    </cacheField>
    <cacheField name="Quantity" numFmtId="0">
      <sharedItems containsSemiMixedTypes="0" containsString="0" containsNumber="1" containsInteger="1" minValue="25" maxValue="38"/>
    </cacheField>
    <cacheField name="Rate" numFmtId="0">
      <sharedItems containsSemiMixedTypes="0" containsString="0" containsNumber="1" containsInteger="1" minValue="561" maxValue="922"/>
    </cacheField>
    <cacheField name="Total amount" numFmtId="0">
      <sharedItems containsSemiMixedTypes="0" containsString="0" containsNumber="1" containsInteger="1" minValue="14950" maxValue="34114"/>
    </cacheField>
    <cacheField name="Cost price " numFmtId="0">
      <sharedItems containsSemiMixedTypes="0" containsString="0" containsNumber="1" minValue="392.7" maxValue="645.4"/>
    </cacheField>
    <cacheField name="Total price" numFmtId="0">
      <sharedItems containsSemiMixedTypes="0" containsString="0" containsNumber="1" minValue="10465" maxValue="23879.8"/>
    </cacheField>
    <cacheField name="Profit" numFmtId="0">
      <sharedItems containsSemiMixedTypes="0" containsString="0" containsNumber="1" minValue="4485" maxValue="10234.200000000001"/>
    </cacheField>
    <cacheField name="Profit(of cost)" numFmtId="0">
      <sharedItems containsSemiMixedTypes="0" containsString="0" containsNumber="1" minValue="42.857142857142854" maxValue="42.857142857142875"/>
    </cacheField>
    <cacheField name="Profit(of total amunt" numFmtId="0">
      <sharedItems containsSemiMixedTypes="0" containsString="0" containsNumber="1" minValue="30" maxValue="30.00000000000001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d v="2022-10-05T00:00:00"/>
    <x v="0"/>
    <n v="2020001"/>
    <n v="4158"/>
    <s v="M"/>
    <n v="37"/>
    <x v="0"/>
    <x v="0"/>
    <x v="0"/>
    <n v="28"/>
    <n v="650"/>
    <n v="18200"/>
    <n v="454.99999999999994"/>
    <n v="12739.999999999998"/>
    <n v="5460.0000000000018"/>
    <n v="42.857142857142875"/>
    <n v="30.000000000000011"/>
  </r>
  <r>
    <d v="2022-10-06T00:00:00"/>
    <x v="0"/>
    <n v="2020002"/>
    <n v="3570"/>
    <s v="F"/>
    <n v="39"/>
    <x v="0"/>
    <x v="1"/>
    <x v="1"/>
    <n v="36"/>
    <n v="742"/>
    <n v="26712"/>
    <n v="519.4"/>
    <n v="18698.399999999998"/>
    <n v="8013.6000000000022"/>
    <n v="42.857142857142868"/>
    <n v="30.000000000000011"/>
  </r>
  <r>
    <d v="2022-10-07T00:00:00"/>
    <x v="0"/>
    <n v="2020003"/>
    <n v="4939"/>
    <s v="F"/>
    <n v="37"/>
    <x v="1"/>
    <x v="2"/>
    <x v="0"/>
    <n v="26"/>
    <n v="575"/>
    <n v="14950"/>
    <n v="402.5"/>
    <n v="10465"/>
    <n v="4485"/>
    <n v="42.857142857142854"/>
    <n v="30"/>
  </r>
  <r>
    <d v="2022-10-08T00:00:00"/>
    <x v="0"/>
    <n v="2020004"/>
    <n v="3238"/>
    <s v="M"/>
    <n v="32"/>
    <x v="2"/>
    <x v="3"/>
    <x v="2"/>
    <n v="29"/>
    <n v="813"/>
    <n v="23577"/>
    <n v="569.09999999999991"/>
    <n v="16503.899999999998"/>
    <n v="7073.1000000000022"/>
    <n v="42.857142857142875"/>
    <n v="30.000000000000011"/>
  </r>
  <r>
    <d v="2021-01-09T00:00:00"/>
    <x v="1"/>
    <n v="2020005"/>
    <n v="4513"/>
    <s v="M"/>
    <n v="32"/>
    <x v="3"/>
    <x v="3"/>
    <x v="0"/>
    <n v="26"/>
    <n v="613"/>
    <n v="15938"/>
    <n v="429.09999999999997"/>
    <n v="11156.599999999999"/>
    <n v="4781.4000000000015"/>
    <n v="42.857142857142875"/>
    <n v="30.000000000000011"/>
  </r>
  <r>
    <d v="2021-01-10T00:00:00"/>
    <x v="1"/>
    <n v="2020006"/>
    <n v="4132"/>
    <s v="M"/>
    <n v="29"/>
    <x v="1"/>
    <x v="4"/>
    <x v="0"/>
    <n v="37"/>
    <n v="922"/>
    <n v="34114"/>
    <n v="645.4"/>
    <n v="23879.8"/>
    <n v="10234.200000000001"/>
    <n v="42.857142857142861"/>
    <n v="30.000000000000004"/>
  </r>
  <r>
    <d v="2021-01-11T00:00:00"/>
    <x v="1"/>
    <n v="2020007"/>
    <n v="4375"/>
    <s v="M"/>
    <n v="27"/>
    <x v="4"/>
    <x v="3"/>
    <x v="1"/>
    <n v="25"/>
    <n v="679"/>
    <n v="16975"/>
    <n v="475.29999999999995"/>
    <n v="11882.499999999998"/>
    <n v="5092.5000000000018"/>
    <n v="42.857142857142875"/>
    <n v="30.000000000000011"/>
  </r>
  <r>
    <d v="2021-01-12T00:00:00"/>
    <x v="1"/>
    <n v="2020008"/>
    <n v="3388"/>
    <s v="M"/>
    <n v="24"/>
    <x v="5"/>
    <x v="3"/>
    <x v="0"/>
    <n v="34"/>
    <n v="589"/>
    <n v="20026"/>
    <n v="412.29999999999995"/>
    <n v="14018.199999999999"/>
    <n v="6007.8000000000011"/>
    <n v="42.857142857142868"/>
    <n v="30.000000000000004"/>
  </r>
  <r>
    <d v="2022-09-13T00:00:00"/>
    <x v="2"/>
    <n v="2020009"/>
    <n v="4189"/>
    <s v="F"/>
    <n v="26"/>
    <x v="6"/>
    <x v="5"/>
    <x v="2"/>
    <n v="37"/>
    <n v="656"/>
    <n v="24272"/>
    <n v="459.2"/>
    <n v="16990.399999999998"/>
    <n v="7281.6000000000022"/>
    <n v="42.857142857142875"/>
    <n v="30.000000000000011"/>
  </r>
  <r>
    <d v="2022-09-14T00:00:00"/>
    <x v="2"/>
    <n v="2020010"/>
    <n v="3842"/>
    <s v="F"/>
    <n v="23"/>
    <x v="1"/>
    <x v="6"/>
    <x v="0"/>
    <n v="31"/>
    <n v="871"/>
    <n v="27001"/>
    <n v="609.69999999999993"/>
    <n v="18900.699999999997"/>
    <n v="8100.3000000000029"/>
    <n v="42.857142857142875"/>
    <n v="30.000000000000011"/>
  </r>
  <r>
    <d v="2022-09-15T00:00:00"/>
    <x v="2"/>
    <n v="2020011"/>
    <n v="3802"/>
    <s v="F"/>
    <n v="35"/>
    <x v="4"/>
    <x v="7"/>
    <x v="3"/>
    <n v="38"/>
    <n v="561"/>
    <n v="21318"/>
    <n v="392.7"/>
    <n v="14922.6"/>
    <n v="6395.4"/>
    <n v="42.857142857142854"/>
    <n v="30"/>
  </r>
  <r>
    <d v="2022-09-16T00:00:00"/>
    <x v="2"/>
    <n v="2020012"/>
    <n v="3861"/>
    <s v="M"/>
    <n v="40"/>
    <x v="2"/>
    <x v="3"/>
    <x v="0"/>
    <n v="36"/>
    <n v="884"/>
    <n v="31824"/>
    <n v="618.79999999999995"/>
    <n v="22276.799999999999"/>
    <n v="9547.2000000000007"/>
    <n v="42.857142857142861"/>
    <n v="30.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G32:H47" firstHeaderRow="1" firstDataRow="1" firstDataCol="1"/>
  <pivotFields count="17"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8">
        <item x="1"/>
        <item x="0"/>
        <item x="4"/>
        <item x="2"/>
        <item x="3"/>
        <item x="6"/>
        <item x="5"/>
        <item t="default"/>
      </items>
    </pivotField>
    <pivotField showAll="0">
      <items count="9">
        <item x="3"/>
        <item x="6"/>
        <item x="1"/>
        <item x="7"/>
        <item x="4"/>
        <item x="2"/>
        <item x="5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1"/>
    <field x="6"/>
  </rowFields>
  <rowItems count="15">
    <i>
      <x/>
    </i>
    <i r="1">
      <x/>
    </i>
    <i r="1">
      <x v="2"/>
    </i>
    <i r="1">
      <x v="4"/>
    </i>
    <i r="1">
      <x v="6"/>
    </i>
    <i>
      <x v="1"/>
    </i>
    <i r="1">
      <x/>
    </i>
    <i r="1">
      <x v="2"/>
    </i>
    <i r="1">
      <x v="3"/>
    </i>
    <i r="1">
      <x v="5"/>
    </i>
    <i>
      <x v="2"/>
    </i>
    <i r="1">
      <x/>
    </i>
    <i r="1">
      <x v="1"/>
    </i>
    <i r="1">
      <x v="3"/>
    </i>
    <i t="grand">
      <x/>
    </i>
  </rowItems>
  <colItems count="1">
    <i/>
  </colItems>
  <dataFields count="1">
    <dataField name="Sum of Total amoun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Q13" totalsRowShown="0" headerRowDxfId="20" headerRowBorderDxfId="19" tableBorderDxfId="18" totalsRowBorderDxfId="17">
  <autoFilter ref="A1:Q13"/>
  <tableColumns count="17">
    <tableColumn id="1" name="Date of order" dataDxfId="16"/>
    <tableColumn id="2" name="Month" dataDxfId="15"/>
    <tableColumn id="3" name="orders ID" dataDxfId="14"/>
    <tableColumn id="4" name="customer ID" dataDxfId="13"/>
    <tableColumn id="5" name="gender" dataDxfId="12"/>
    <tableColumn id="6" name="Age" dataDxfId="11">
      <calculatedColumnFormula>RANDBETWEEN(20,40)</calculatedColumnFormula>
    </tableColumn>
    <tableColumn id="7" name="Online Platform" dataDxfId="10"/>
    <tableColumn id="8" name="Cate of product" dataDxfId="9"/>
    <tableColumn id="9" name="Size" dataDxfId="8"/>
    <tableColumn id="10" name="Quantity" dataDxfId="7"/>
    <tableColumn id="11" name="Rate" dataDxfId="6"/>
    <tableColumn id="12" name="Total amount" dataDxfId="5">
      <calculatedColumnFormula>K2*J2</calculatedColumnFormula>
    </tableColumn>
    <tableColumn id="13" name="Cost price " dataDxfId="4">
      <calculatedColumnFormula>70%*K2</calculatedColumnFormula>
    </tableColumn>
    <tableColumn id="14" name="Total price" dataDxfId="3">
      <calculatedColumnFormula>M2*J2</calculatedColumnFormula>
    </tableColumn>
    <tableColumn id="15" name="Profit" dataDxfId="2">
      <calculatedColumnFormula>L2-N2</calculatedColumnFormula>
    </tableColumn>
    <tableColumn id="16" name="Profit(of cost)" dataDxfId="1">
      <calculatedColumnFormula>(O2/N2)*100</calculatedColumnFormula>
    </tableColumn>
    <tableColumn id="17" name="Profit(of total amunt" dataDxfId="0">
      <calculatedColumnFormula>(O2/L2)*100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opLeftCell="A25" workbookViewId="0">
      <selection activeCell="H15" sqref="H15"/>
    </sheetView>
  </sheetViews>
  <sheetFormatPr defaultRowHeight="15"/>
  <cols>
    <col min="1" max="1" width="14.85546875" customWidth="1"/>
    <col min="2" max="2" width="11.7109375" customWidth="1"/>
    <col min="3" max="3" width="11.140625" customWidth="1"/>
    <col min="4" max="4" width="13.7109375" customWidth="1"/>
    <col min="5" max="5" width="9.42578125" customWidth="1"/>
    <col min="7" max="7" width="17.28515625" customWidth="1"/>
    <col min="8" max="8" width="19.5703125" customWidth="1"/>
    <col min="9" max="9" width="26.42578125" customWidth="1"/>
    <col min="10" max="11" width="26.42578125" bestFit="1" customWidth="1"/>
    <col min="12" max="12" width="17" customWidth="1"/>
    <col min="13" max="13" width="17" bestFit="1" customWidth="1"/>
    <col min="14" max="14" width="16.85546875" customWidth="1"/>
    <col min="16" max="16" width="15.42578125" customWidth="1"/>
    <col min="17" max="17" width="21.42578125" customWidth="1"/>
  </cols>
  <sheetData>
    <row r="1" spans="1:17">
      <c r="A1" s="8" t="s">
        <v>0</v>
      </c>
      <c r="B1" s="9" t="s">
        <v>1</v>
      </c>
      <c r="C1" s="9" t="s">
        <v>6</v>
      </c>
      <c r="D1" s="9" t="s">
        <v>7</v>
      </c>
      <c r="E1" s="9" t="s">
        <v>8</v>
      </c>
      <c r="F1" s="9" t="s">
        <v>11</v>
      </c>
      <c r="G1" s="9" t="s">
        <v>12</v>
      </c>
      <c r="H1" s="9" t="s">
        <v>20</v>
      </c>
      <c r="I1" s="9" t="s">
        <v>23</v>
      </c>
      <c r="J1" s="9" t="s">
        <v>33</v>
      </c>
      <c r="K1" s="9" t="s">
        <v>34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  <c r="Q1" s="10" t="s">
        <v>40</v>
      </c>
    </row>
    <row r="2" spans="1:17">
      <c r="A2" s="6">
        <v>44839</v>
      </c>
      <c r="B2" s="1" t="s">
        <v>2</v>
      </c>
      <c r="C2" s="1">
        <v>2020001</v>
      </c>
      <c r="D2" s="1">
        <v>4158</v>
      </c>
      <c r="E2" s="1" t="s">
        <v>9</v>
      </c>
      <c r="F2" s="1">
        <f ca="1">RANDBETWEEN(20,40)</f>
        <v>40</v>
      </c>
      <c r="G2" s="1" t="s">
        <v>13</v>
      </c>
      <c r="H2" s="1" t="s">
        <v>29</v>
      </c>
      <c r="I2" s="1" t="s">
        <v>9</v>
      </c>
      <c r="J2" s="1">
        <v>39</v>
      </c>
      <c r="K2" s="1">
        <v>899</v>
      </c>
      <c r="L2" s="1">
        <f>K2*J2</f>
        <v>35061</v>
      </c>
      <c r="M2" s="1">
        <f>70%*K2</f>
        <v>629.29999999999995</v>
      </c>
      <c r="N2" s="1">
        <f>M2*J2</f>
        <v>24542.699999999997</v>
      </c>
      <c r="O2" s="1">
        <f>L2-N2</f>
        <v>10518.300000000003</v>
      </c>
      <c r="P2" s="1">
        <f>(O2/N2)*100</f>
        <v>42.857142857142868</v>
      </c>
      <c r="Q2" s="7">
        <f>(O2/L2)*100</f>
        <v>30.000000000000011</v>
      </c>
    </row>
    <row r="3" spans="1:17">
      <c r="A3" s="6">
        <v>44840</v>
      </c>
      <c r="B3" s="1" t="s">
        <v>2</v>
      </c>
      <c r="C3" s="1">
        <v>2020002</v>
      </c>
      <c r="D3" s="1">
        <v>3570</v>
      </c>
      <c r="E3" s="1" t="s">
        <v>10</v>
      </c>
      <c r="F3" s="1">
        <f t="shared" ref="F3:F13" ca="1" si="0">RANDBETWEEN(20,40)</f>
        <v>33</v>
      </c>
      <c r="G3" s="1" t="s">
        <v>13</v>
      </c>
      <c r="H3" s="1" t="s">
        <v>24</v>
      </c>
      <c r="I3" s="1" t="s">
        <v>32</v>
      </c>
      <c r="J3" s="1">
        <v>40</v>
      </c>
      <c r="K3" s="1">
        <v>887</v>
      </c>
      <c r="L3" s="1">
        <f t="shared" ref="L3:L13" si="1">K3*J3</f>
        <v>35480</v>
      </c>
      <c r="M3" s="1">
        <f t="shared" ref="M3:M13" si="2">70%*K3</f>
        <v>620.9</v>
      </c>
      <c r="N3" s="1">
        <f>M3*J3</f>
        <v>24836</v>
      </c>
      <c r="O3" s="1">
        <f t="shared" ref="O3:O13" si="3">L3-N3</f>
        <v>10644</v>
      </c>
      <c r="P3" s="1">
        <f t="shared" ref="P3:P13" si="4">(O3/N3)*100</f>
        <v>42.857142857142854</v>
      </c>
      <c r="Q3" s="7">
        <f t="shared" ref="Q3:Q13" si="5">(O3/L3)*100</f>
        <v>30</v>
      </c>
    </row>
    <row r="4" spans="1:17">
      <c r="A4" s="6">
        <v>44841</v>
      </c>
      <c r="B4" s="1" t="s">
        <v>2</v>
      </c>
      <c r="C4" s="1">
        <v>2020003</v>
      </c>
      <c r="D4" s="1">
        <v>4939</v>
      </c>
      <c r="E4" s="1" t="s">
        <v>10</v>
      </c>
      <c r="F4" s="1">
        <f t="shared" ca="1" si="0"/>
        <v>30</v>
      </c>
      <c r="G4" s="1" t="s">
        <v>14</v>
      </c>
      <c r="H4" s="1" t="s">
        <v>25</v>
      </c>
      <c r="I4" s="1" t="s">
        <v>9</v>
      </c>
      <c r="J4" s="1">
        <v>26</v>
      </c>
      <c r="K4" s="1">
        <v>868</v>
      </c>
      <c r="L4" s="1">
        <f t="shared" si="1"/>
        <v>22568</v>
      </c>
      <c r="M4" s="1">
        <f t="shared" si="2"/>
        <v>607.59999999999991</v>
      </c>
      <c r="N4" s="1">
        <f t="shared" ref="N4:N13" si="6">M4*J4</f>
        <v>15797.599999999999</v>
      </c>
      <c r="O4" s="1">
        <f t="shared" si="3"/>
        <v>6770.4000000000015</v>
      </c>
      <c r="P4" s="1">
        <f t="shared" si="4"/>
        <v>42.857142857142868</v>
      </c>
      <c r="Q4" s="7">
        <f t="shared" si="5"/>
        <v>30.000000000000004</v>
      </c>
    </row>
    <row r="5" spans="1:17">
      <c r="A5" s="6">
        <v>44842</v>
      </c>
      <c r="B5" s="1" t="s">
        <v>2</v>
      </c>
      <c r="C5" s="1">
        <v>2020004</v>
      </c>
      <c r="D5" s="1">
        <v>3238</v>
      </c>
      <c r="E5" s="1" t="s">
        <v>9</v>
      </c>
      <c r="F5" s="1">
        <f t="shared" ca="1" si="0"/>
        <v>28</v>
      </c>
      <c r="G5" s="1" t="s">
        <v>15</v>
      </c>
      <c r="H5" s="1" t="s">
        <v>21</v>
      </c>
      <c r="I5" s="1" t="s">
        <v>31</v>
      </c>
      <c r="J5" s="1">
        <v>29</v>
      </c>
      <c r="K5" s="1">
        <v>733</v>
      </c>
      <c r="L5" s="1">
        <f t="shared" si="1"/>
        <v>21257</v>
      </c>
      <c r="M5" s="1">
        <f t="shared" si="2"/>
        <v>513.1</v>
      </c>
      <c r="N5" s="1">
        <f t="shared" si="6"/>
        <v>14879.900000000001</v>
      </c>
      <c r="O5" s="1">
        <f t="shared" si="3"/>
        <v>6377.0999999999985</v>
      </c>
      <c r="P5" s="1">
        <f t="shared" si="4"/>
        <v>42.857142857142847</v>
      </c>
      <c r="Q5" s="7">
        <f t="shared" si="5"/>
        <v>29.999999999999993</v>
      </c>
    </row>
    <row r="6" spans="1:17">
      <c r="A6" s="6">
        <v>44205</v>
      </c>
      <c r="B6" s="1" t="s">
        <v>3</v>
      </c>
      <c r="C6" s="1">
        <v>2020005</v>
      </c>
      <c r="D6" s="1">
        <v>4513</v>
      </c>
      <c r="E6" s="1" t="s">
        <v>9</v>
      </c>
      <c r="F6" s="1">
        <f t="shared" ca="1" si="0"/>
        <v>33</v>
      </c>
      <c r="G6" s="1" t="s">
        <v>16</v>
      </c>
      <c r="H6" s="1" t="s">
        <v>21</v>
      </c>
      <c r="I6" s="1" t="s">
        <v>9</v>
      </c>
      <c r="J6" s="1">
        <v>25</v>
      </c>
      <c r="K6" s="1">
        <v>910</v>
      </c>
      <c r="L6" s="1">
        <f t="shared" si="1"/>
        <v>22750</v>
      </c>
      <c r="M6" s="1">
        <f t="shared" si="2"/>
        <v>637</v>
      </c>
      <c r="N6" s="1">
        <f t="shared" si="6"/>
        <v>15925</v>
      </c>
      <c r="O6" s="1">
        <f t="shared" si="3"/>
        <v>6825</v>
      </c>
      <c r="P6" s="1">
        <f t="shared" si="4"/>
        <v>42.857142857142854</v>
      </c>
      <c r="Q6" s="7">
        <f t="shared" si="5"/>
        <v>30</v>
      </c>
    </row>
    <row r="7" spans="1:17">
      <c r="A7" s="6">
        <v>44206</v>
      </c>
      <c r="B7" s="1" t="s">
        <v>4</v>
      </c>
      <c r="C7" s="1">
        <v>2020006</v>
      </c>
      <c r="D7" s="1">
        <v>4132</v>
      </c>
      <c r="E7" s="1" t="s">
        <v>9</v>
      </c>
      <c r="F7" s="1">
        <f t="shared" ca="1" si="0"/>
        <v>32</v>
      </c>
      <c r="G7" s="1" t="s">
        <v>14</v>
      </c>
      <c r="H7" s="1" t="s">
        <v>26</v>
      </c>
      <c r="I7" s="1" t="s">
        <v>9</v>
      </c>
      <c r="J7" s="1">
        <v>39</v>
      </c>
      <c r="K7" s="1">
        <v>655</v>
      </c>
      <c r="L7" s="1">
        <f t="shared" si="1"/>
        <v>25545</v>
      </c>
      <c r="M7" s="1">
        <f t="shared" si="2"/>
        <v>458.49999999999994</v>
      </c>
      <c r="N7" s="1">
        <f t="shared" si="6"/>
        <v>17881.499999999996</v>
      </c>
      <c r="O7" s="1">
        <f t="shared" si="3"/>
        <v>7663.5000000000036</v>
      </c>
      <c r="P7" s="1">
        <f t="shared" si="4"/>
        <v>42.85714285714289</v>
      </c>
      <c r="Q7" s="7">
        <f t="shared" si="5"/>
        <v>30.000000000000014</v>
      </c>
    </row>
    <row r="8" spans="1:17">
      <c r="A8" s="6">
        <v>44207</v>
      </c>
      <c r="B8" s="1" t="s">
        <v>4</v>
      </c>
      <c r="C8" s="1">
        <v>2020007</v>
      </c>
      <c r="D8" s="1">
        <v>4375</v>
      </c>
      <c r="E8" s="1" t="s">
        <v>9</v>
      </c>
      <c r="F8" s="1">
        <f t="shared" ca="1" si="0"/>
        <v>33</v>
      </c>
      <c r="G8" s="1" t="s">
        <v>17</v>
      </c>
      <c r="H8" s="1" t="s">
        <v>21</v>
      </c>
      <c r="I8" s="1" t="s">
        <v>32</v>
      </c>
      <c r="J8" s="1">
        <v>27</v>
      </c>
      <c r="K8" s="1">
        <v>602</v>
      </c>
      <c r="L8" s="1">
        <f t="shared" si="1"/>
        <v>16254</v>
      </c>
      <c r="M8" s="1">
        <f t="shared" si="2"/>
        <v>421.4</v>
      </c>
      <c r="N8" s="1">
        <f t="shared" si="6"/>
        <v>11377.8</v>
      </c>
      <c r="O8" s="1">
        <f t="shared" si="3"/>
        <v>4876.2000000000007</v>
      </c>
      <c r="P8" s="1">
        <f t="shared" si="4"/>
        <v>42.857142857142868</v>
      </c>
      <c r="Q8" s="7">
        <f t="shared" si="5"/>
        <v>30.000000000000004</v>
      </c>
    </row>
    <row r="9" spans="1:17">
      <c r="A9" s="6">
        <v>44208</v>
      </c>
      <c r="B9" s="1" t="s">
        <v>4</v>
      </c>
      <c r="C9" s="1">
        <v>2020008</v>
      </c>
      <c r="D9" s="1">
        <v>3388</v>
      </c>
      <c r="E9" s="1" t="s">
        <v>9</v>
      </c>
      <c r="F9" s="1">
        <f t="shared" ca="1" si="0"/>
        <v>29</v>
      </c>
      <c r="G9" s="1" t="s">
        <v>18</v>
      </c>
      <c r="H9" s="1" t="s">
        <v>21</v>
      </c>
      <c r="I9" s="1" t="s">
        <v>9</v>
      </c>
      <c r="J9" s="1">
        <v>25</v>
      </c>
      <c r="K9" s="1">
        <v>585</v>
      </c>
      <c r="L9" s="1">
        <f t="shared" si="1"/>
        <v>14625</v>
      </c>
      <c r="M9" s="1">
        <f t="shared" si="2"/>
        <v>409.5</v>
      </c>
      <c r="N9" s="1">
        <f t="shared" si="6"/>
        <v>10237.5</v>
      </c>
      <c r="O9" s="1">
        <f t="shared" si="3"/>
        <v>4387.5</v>
      </c>
      <c r="P9" s="1">
        <f t="shared" si="4"/>
        <v>42.857142857142854</v>
      </c>
      <c r="Q9" s="7">
        <f t="shared" si="5"/>
        <v>30</v>
      </c>
    </row>
    <row r="10" spans="1:17">
      <c r="A10" s="6">
        <v>44817</v>
      </c>
      <c r="B10" s="1" t="s">
        <v>5</v>
      </c>
      <c r="C10" s="1">
        <v>2020009</v>
      </c>
      <c r="D10" s="1">
        <v>4189</v>
      </c>
      <c r="E10" s="1" t="s">
        <v>10</v>
      </c>
      <c r="F10" s="1">
        <f t="shared" ca="1" si="0"/>
        <v>24</v>
      </c>
      <c r="G10" s="1" t="s">
        <v>19</v>
      </c>
      <c r="H10" s="1" t="s">
        <v>22</v>
      </c>
      <c r="I10" s="1" t="s">
        <v>31</v>
      </c>
      <c r="J10" s="1">
        <v>37</v>
      </c>
      <c r="K10" s="1">
        <v>793</v>
      </c>
      <c r="L10" s="1">
        <f t="shared" si="1"/>
        <v>29341</v>
      </c>
      <c r="M10" s="1">
        <f t="shared" si="2"/>
        <v>555.09999999999991</v>
      </c>
      <c r="N10" s="1">
        <f t="shared" si="6"/>
        <v>20538.699999999997</v>
      </c>
      <c r="O10" s="1">
        <f t="shared" si="3"/>
        <v>8802.3000000000029</v>
      </c>
      <c r="P10" s="1">
        <f t="shared" si="4"/>
        <v>42.857142857142875</v>
      </c>
      <c r="Q10" s="7">
        <f t="shared" si="5"/>
        <v>30.000000000000011</v>
      </c>
    </row>
    <row r="11" spans="1:17">
      <c r="A11" s="6">
        <v>44818</v>
      </c>
      <c r="B11" s="1" t="s">
        <v>5</v>
      </c>
      <c r="C11" s="1">
        <v>2020010</v>
      </c>
      <c r="D11" s="1">
        <v>3842</v>
      </c>
      <c r="E11" s="1" t="s">
        <v>10</v>
      </c>
      <c r="F11" s="1">
        <f t="shared" ca="1" si="0"/>
        <v>34</v>
      </c>
      <c r="G11" s="1" t="s">
        <v>14</v>
      </c>
      <c r="H11" s="1" t="s">
        <v>28</v>
      </c>
      <c r="I11" s="1" t="s">
        <v>9</v>
      </c>
      <c r="J11" s="1">
        <v>25</v>
      </c>
      <c r="K11" s="1">
        <v>623</v>
      </c>
      <c r="L11" s="1">
        <f t="shared" si="1"/>
        <v>15575</v>
      </c>
      <c r="M11" s="1">
        <f t="shared" si="2"/>
        <v>436.09999999999997</v>
      </c>
      <c r="N11" s="1">
        <f t="shared" si="6"/>
        <v>10902.5</v>
      </c>
      <c r="O11" s="1">
        <f t="shared" si="3"/>
        <v>4672.5</v>
      </c>
      <c r="P11" s="1">
        <f t="shared" si="4"/>
        <v>42.857142857142854</v>
      </c>
      <c r="Q11" s="7">
        <f t="shared" si="5"/>
        <v>30</v>
      </c>
    </row>
    <row r="12" spans="1:17">
      <c r="A12" s="6">
        <v>44819</v>
      </c>
      <c r="B12" s="1" t="s">
        <v>5</v>
      </c>
      <c r="C12" s="1">
        <v>2020011</v>
      </c>
      <c r="D12" s="1">
        <v>3802</v>
      </c>
      <c r="E12" s="1" t="s">
        <v>10</v>
      </c>
      <c r="F12" s="1">
        <f t="shared" ca="1" si="0"/>
        <v>38</v>
      </c>
      <c r="G12" s="1" t="s">
        <v>17</v>
      </c>
      <c r="H12" s="1" t="s">
        <v>27</v>
      </c>
      <c r="I12" s="1" t="s">
        <v>30</v>
      </c>
      <c r="J12" s="1">
        <v>33</v>
      </c>
      <c r="K12" s="1">
        <v>919</v>
      </c>
      <c r="L12" s="1">
        <f t="shared" si="1"/>
        <v>30327</v>
      </c>
      <c r="M12" s="1">
        <f t="shared" si="2"/>
        <v>643.29999999999995</v>
      </c>
      <c r="N12" s="1">
        <f t="shared" si="6"/>
        <v>21228.899999999998</v>
      </c>
      <c r="O12" s="1">
        <f t="shared" si="3"/>
        <v>9098.1000000000022</v>
      </c>
      <c r="P12" s="1">
        <f t="shared" si="4"/>
        <v>42.857142857142868</v>
      </c>
      <c r="Q12" s="7">
        <f t="shared" si="5"/>
        <v>30.000000000000004</v>
      </c>
    </row>
    <row r="13" spans="1:17">
      <c r="A13" s="11">
        <v>44820</v>
      </c>
      <c r="B13" s="12" t="s">
        <v>5</v>
      </c>
      <c r="C13" s="12">
        <v>2020012</v>
      </c>
      <c r="D13" s="12">
        <v>3861</v>
      </c>
      <c r="E13" s="12" t="s">
        <v>9</v>
      </c>
      <c r="F13" s="12">
        <f t="shared" ca="1" si="0"/>
        <v>27</v>
      </c>
      <c r="G13" s="12" t="s">
        <v>15</v>
      </c>
      <c r="H13" s="12" t="s">
        <v>21</v>
      </c>
      <c r="I13" s="12" t="s">
        <v>9</v>
      </c>
      <c r="J13" s="12">
        <v>36</v>
      </c>
      <c r="K13" s="12">
        <v>560</v>
      </c>
      <c r="L13" s="12">
        <f t="shared" si="1"/>
        <v>20160</v>
      </c>
      <c r="M13" s="12">
        <f t="shared" si="2"/>
        <v>392</v>
      </c>
      <c r="N13" s="12">
        <f t="shared" si="6"/>
        <v>14112</v>
      </c>
      <c r="O13" s="12">
        <f t="shared" si="3"/>
        <v>6048</v>
      </c>
      <c r="P13" s="12">
        <f t="shared" si="4"/>
        <v>42.857142857142854</v>
      </c>
      <c r="Q13" s="13">
        <f t="shared" si="5"/>
        <v>30</v>
      </c>
    </row>
    <row r="32" spans="7:8">
      <c r="G32" s="2" t="s">
        <v>41</v>
      </c>
      <c r="H32" t="s">
        <v>43</v>
      </c>
    </row>
    <row r="33" spans="7:8">
      <c r="G33" s="3" t="s">
        <v>3</v>
      </c>
      <c r="H33" s="5">
        <v>87053</v>
      </c>
    </row>
    <row r="34" spans="7:8">
      <c r="G34" s="4" t="s">
        <v>14</v>
      </c>
      <c r="H34" s="5">
        <v>34114</v>
      </c>
    </row>
    <row r="35" spans="7:8">
      <c r="G35" s="4" t="s">
        <v>17</v>
      </c>
      <c r="H35" s="5">
        <v>16975</v>
      </c>
    </row>
    <row r="36" spans="7:8">
      <c r="G36" s="4" t="s">
        <v>16</v>
      </c>
      <c r="H36" s="5">
        <v>15938</v>
      </c>
    </row>
    <row r="37" spans="7:8">
      <c r="G37" s="4" t="s">
        <v>18</v>
      </c>
      <c r="H37" s="5">
        <v>20026</v>
      </c>
    </row>
    <row r="38" spans="7:8">
      <c r="G38" s="3" t="s">
        <v>5</v>
      </c>
      <c r="H38" s="5">
        <v>104415</v>
      </c>
    </row>
    <row r="39" spans="7:8">
      <c r="G39" s="4" t="s">
        <v>14</v>
      </c>
      <c r="H39" s="5">
        <v>27001</v>
      </c>
    </row>
    <row r="40" spans="7:8">
      <c r="G40" s="4" t="s">
        <v>17</v>
      </c>
      <c r="H40" s="5">
        <v>21318</v>
      </c>
    </row>
    <row r="41" spans="7:8">
      <c r="G41" s="4" t="s">
        <v>15</v>
      </c>
      <c r="H41" s="5">
        <v>31824</v>
      </c>
    </row>
    <row r="42" spans="7:8">
      <c r="G42" s="4" t="s">
        <v>19</v>
      </c>
      <c r="H42" s="5">
        <v>24272</v>
      </c>
    </row>
    <row r="43" spans="7:8">
      <c r="G43" s="3" t="s">
        <v>2</v>
      </c>
      <c r="H43" s="5">
        <v>83439</v>
      </c>
    </row>
    <row r="44" spans="7:8">
      <c r="G44" s="4" t="s">
        <v>14</v>
      </c>
      <c r="H44" s="5">
        <v>14950</v>
      </c>
    </row>
    <row r="45" spans="7:8">
      <c r="G45" s="4" t="s">
        <v>13</v>
      </c>
      <c r="H45" s="5">
        <v>44912</v>
      </c>
    </row>
    <row r="46" spans="7:8">
      <c r="G46" s="4" t="s">
        <v>15</v>
      </c>
      <c r="H46" s="5">
        <v>23577</v>
      </c>
    </row>
    <row r="47" spans="7:8">
      <c r="G47" s="3" t="s">
        <v>42</v>
      </c>
      <c r="H47" s="5">
        <v>274907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8"/>
  <sheetViews>
    <sheetView tabSelected="1" workbookViewId="0">
      <selection activeCell="F25" sqref="F25"/>
    </sheetView>
  </sheetViews>
  <sheetFormatPr defaultRowHeight="15"/>
  <cols>
    <col min="1" max="1" width="13.7109375" customWidth="1"/>
  </cols>
  <sheetData>
    <row r="1" spans="1:14">
      <c r="A1" s="15" t="s">
        <v>69</v>
      </c>
      <c r="B1" s="15" t="s">
        <v>1</v>
      </c>
      <c r="C1" s="15" t="s">
        <v>68</v>
      </c>
      <c r="D1" s="15" t="s">
        <v>67</v>
      </c>
      <c r="E1" s="15" t="s">
        <v>66</v>
      </c>
      <c r="F1" s="15" t="s">
        <v>65</v>
      </c>
      <c r="G1" s="15" t="s">
        <v>64</v>
      </c>
      <c r="H1" s="15" t="s">
        <v>63</v>
      </c>
      <c r="I1" s="15" t="s">
        <v>23</v>
      </c>
      <c r="J1" s="15" t="s">
        <v>33</v>
      </c>
      <c r="K1" s="15" t="s">
        <v>34</v>
      </c>
      <c r="L1" s="15" t="s">
        <v>35</v>
      </c>
      <c r="M1" s="15" t="s">
        <v>62</v>
      </c>
      <c r="N1" s="15" t="s">
        <v>61</v>
      </c>
    </row>
    <row r="2" spans="1:14">
      <c r="A2" s="16">
        <v>45134</v>
      </c>
      <c r="B2" s="15" t="s">
        <v>60</v>
      </c>
      <c r="C2" s="15">
        <v>2124001</v>
      </c>
      <c r="D2" s="15">
        <v>5180</v>
      </c>
      <c r="E2" s="15" t="s">
        <v>10</v>
      </c>
      <c r="F2" s="15">
        <f t="shared" ref="F2:F8" ca="1" si="0">RANDBETWEEN(20,50)</f>
        <v>26</v>
      </c>
      <c r="G2" s="14" t="s">
        <v>53</v>
      </c>
      <c r="H2" s="14" t="s">
        <v>59</v>
      </c>
      <c r="I2" s="15" t="s">
        <v>9</v>
      </c>
      <c r="J2" s="14">
        <v>13</v>
      </c>
      <c r="K2" s="14">
        <v>3820</v>
      </c>
      <c r="L2" s="14">
        <f t="shared" ref="L2:L8" si="1">(J2*K2)</f>
        <v>49660</v>
      </c>
      <c r="M2" s="14">
        <f t="shared" ref="M2:M8" si="2">(K2*0.7)</f>
        <v>2674</v>
      </c>
      <c r="N2" s="14">
        <f t="shared" ref="N2:N8" si="3">M2*J2</f>
        <v>34762</v>
      </c>
    </row>
    <row r="3" spans="1:14" hidden="1">
      <c r="A3" s="16">
        <v>45135</v>
      </c>
      <c r="B3" s="15" t="s">
        <v>50</v>
      </c>
      <c r="C3" s="15">
        <v>2124002</v>
      </c>
      <c r="D3" s="15">
        <v>5876</v>
      </c>
      <c r="E3" s="15" t="s">
        <v>9</v>
      </c>
      <c r="F3" s="15">
        <f t="shared" ca="1" si="0"/>
        <v>37</v>
      </c>
      <c r="G3" s="14" t="s">
        <v>49</v>
      </c>
      <c r="H3" s="14" t="s">
        <v>48</v>
      </c>
      <c r="I3" s="15" t="s">
        <v>31</v>
      </c>
      <c r="J3" s="14">
        <v>7</v>
      </c>
      <c r="K3" s="14">
        <v>1975</v>
      </c>
      <c r="L3" s="14">
        <f t="shared" si="1"/>
        <v>13825</v>
      </c>
      <c r="M3" s="14">
        <f t="shared" si="2"/>
        <v>1382.5</v>
      </c>
      <c r="N3" s="14">
        <f t="shared" si="3"/>
        <v>9677.5</v>
      </c>
    </row>
    <row r="4" spans="1:14" hidden="1">
      <c r="A4" s="16">
        <v>45136</v>
      </c>
      <c r="B4" s="15" t="s">
        <v>47</v>
      </c>
      <c r="C4" s="15">
        <v>2124003</v>
      </c>
      <c r="D4" s="15">
        <v>5673</v>
      </c>
      <c r="E4" s="15" t="s">
        <v>9</v>
      </c>
      <c r="F4" s="15">
        <f t="shared" ca="1" si="0"/>
        <v>27</v>
      </c>
      <c r="G4" s="14" t="s">
        <v>46</v>
      </c>
      <c r="H4" s="14" t="s">
        <v>45</v>
      </c>
      <c r="I4" s="15" t="s">
        <v>44</v>
      </c>
      <c r="J4" s="14">
        <v>5</v>
      </c>
      <c r="K4" s="14">
        <v>2796</v>
      </c>
      <c r="L4" s="14">
        <f t="shared" si="1"/>
        <v>13980</v>
      </c>
      <c r="M4" s="14">
        <f t="shared" si="2"/>
        <v>1957.1999999999998</v>
      </c>
      <c r="N4" s="14">
        <f t="shared" si="3"/>
        <v>9786</v>
      </c>
    </row>
    <row r="5" spans="1:14" hidden="1">
      <c r="A5" s="16">
        <v>45137</v>
      </c>
      <c r="B5" s="15" t="s">
        <v>58</v>
      </c>
      <c r="C5" s="15">
        <v>2124004</v>
      </c>
      <c r="D5" s="15">
        <v>5018</v>
      </c>
      <c r="E5" s="15" t="s">
        <v>10</v>
      </c>
      <c r="F5" s="15">
        <f t="shared" ca="1" si="0"/>
        <v>48</v>
      </c>
      <c r="G5" s="14" t="s">
        <v>57</v>
      </c>
      <c r="H5" s="14" t="s">
        <v>56</v>
      </c>
      <c r="I5" s="15" t="s">
        <v>55</v>
      </c>
      <c r="J5" s="14">
        <v>2</v>
      </c>
      <c r="K5" s="14">
        <v>4207</v>
      </c>
      <c r="L5" s="14">
        <f t="shared" si="1"/>
        <v>8414</v>
      </c>
      <c r="M5" s="14">
        <f t="shared" si="2"/>
        <v>2944.8999999999996</v>
      </c>
      <c r="N5" s="14">
        <f t="shared" si="3"/>
        <v>5889.7999999999993</v>
      </c>
    </row>
    <row r="6" spans="1:14" hidden="1">
      <c r="A6" s="16">
        <v>45138</v>
      </c>
      <c r="B6" s="15" t="s">
        <v>54</v>
      </c>
      <c r="C6" s="15">
        <v>2124005</v>
      </c>
      <c r="D6" s="15">
        <v>5190</v>
      </c>
      <c r="E6" s="15" t="s">
        <v>9</v>
      </c>
      <c r="F6" s="15">
        <f t="shared" ca="1" si="0"/>
        <v>48</v>
      </c>
      <c r="G6" s="14" t="s">
        <v>53</v>
      </c>
      <c r="H6" s="14" t="s">
        <v>52</v>
      </c>
      <c r="I6" s="15" t="s">
        <v>51</v>
      </c>
      <c r="J6" s="14">
        <v>14</v>
      </c>
      <c r="K6" s="14">
        <v>1908</v>
      </c>
      <c r="L6" s="14">
        <f t="shared" si="1"/>
        <v>26712</v>
      </c>
      <c r="M6" s="14">
        <f t="shared" si="2"/>
        <v>1335.6</v>
      </c>
      <c r="N6" s="14">
        <f t="shared" si="3"/>
        <v>18698.399999999998</v>
      </c>
    </row>
    <row r="7" spans="1:14" hidden="1">
      <c r="A7" s="16">
        <v>45135</v>
      </c>
      <c r="B7" s="15" t="s">
        <v>50</v>
      </c>
      <c r="C7" s="15">
        <v>2124002</v>
      </c>
      <c r="D7" s="15">
        <v>5876</v>
      </c>
      <c r="E7" s="15" t="s">
        <v>9</v>
      </c>
      <c r="F7" s="15">
        <f t="shared" ca="1" si="0"/>
        <v>47</v>
      </c>
      <c r="G7" s="14" t="s">
        <v>49</v>
      </c>
      <c r="H7" s="14" t="s">
        <v>48</v>
      </c>
      <c r="I7" s="15" t="s">
        <v>31</v>
      </c>
      <c r="J7" s="14">
        <v>7</v>
      </c>
      <c r="K7" s="14">
        <v>1975</v>
      </c>
      <c r="L7" s="14">
        <f t="shared" si="1"/>
        <v>13825</v>
      </c>
      <c r="M7" s="14">
        <f t="shared" si="2"/>
        <v>1382.5</v>
      </c>
      <c r="N7" s="14">
        <f t="shared" si="3"/>
        <v>9677.5</v>
      </c>
    </row>
    <row r="8" spans="1:14" hidden="1">
      <c r="A8" s="16">
        <v>45136</v>
      </c>
      <c r="B8" s="15" t="s">
        <v>47</v>
      </c>
      <c r="C8" s="15">
        <v>2124003</v>
      </c>
      <c r="D8" s="15">
        <v>5673</v>
      </c>
      <c r="E8" s="15" t="s">
        <v>9</v>
      </c>
      <c r="F8" s="15">
        <f t="shared" ca="1" si="0"/>
        <v>20</v>
      </c>
      <c r="G8" s="14" t="s">
        <v>46</v>
      </c>
      <c r="H8" s="14" t="s">
        <v>45</v>
      </c>
      <c r="I8" s="15" t="s">
        <v>44</v>
      </c>
      <c r="J8" s="14">
        <v>5</v>
      </c>
      <c r="K8" s="14">
        <v>2796</v>
      </c>
      <c r="L8" s="14">
        <f t="shared" si="1"/>
        <v>13980</v>
      </c>
      <c r="M8" s="14">
        <f t="shared" si="2"/>
        <v>1957.1999999999998</v>
      </c>
      <c r="N8" s="14">
        <f t="shared" si="3"/>
        <v>9786</v>
      </c>
    </row>
  </sheetData>
  <autoFilter ref="I1:I8">
    <filterColumn colId="0">
      <filters>
        <filter val="M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2024-11-22T08:33:52Z</dcterms:created>
  <dcterms:modified xsi:type="dcterms:W3CDTF">2024-11-22T10:06:45Z</dcterms:modified>
</cp:coreProperties>
</file>