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60" windowWidth="20055" windowHeight="7950" activeTab="2"/>
  </bookViews>
  <sheets>
    <sheet name="Sheet1" sheetId="1" r:id="rId1"/>
    <sheet name="inventary managemnt" sheetId="2" r:id="rId2"/>
    <sheet name="Sheet3" sheetId="3" r:id="rId3"/>
  </sheets>
  <calcPr calcId="124519"/>
  <pivotCaches>
    <pivotCache cacheId="10" r:id="rId4"/>
    <pivotCache cacheId="12" r:id="rId5"/>
  </pivotCaches>
</workbook>
</file>

<file path=xl/calcChain.xml><?xml version="1.0" encoding="utf-8"?>
<calcChain xmlns="http://schemas.openxmlformats.org/spreadsheetml/2006/main">
  <c r="E3" i="3"/>
  <c r="E4"/>
  <c r="E5"/>
  <c r="E6"/>
  <c r="E7"/>
  <c r="E8"/>
  <c r="E9"/>
  <c r="E10"/>
  <c r="E11"/>
  <c r="E2"/>
  <c r="K3" i="2"/>
  <c r="K4"/>
  <c r="K5"/>
  <c r="K6"/>
  <c r="K7"/>
  <c r="K8"/>
  <c r="K9"/>
  <c r="K10"/>
  <c r="K11"/>
  <c r="J3"/>
  <c r="J4"/>
  <c r="J5"/>
  <c r="J6"/>
  <c r="J7"/>
  <c r="J8"/>
  <c r="J9"/>
  <c r="J10"/>
  <c r="J11"/>
  <c r="K2"/>
  <c r="J2"/>
  <c r="H3"/>
  <c r="H4"/>
  <c r="H5"/>
  <c r="H6"/>
  <c r="H7"/>
  <c r="H8"/>
  <c r="H9"/>
  <c r="H10"/>
  <c r="H11"/>
  <c r="H2"/>
  <c r="F3"/>
  <c r="F4"/>
  <c r="F5"/>
  <c r="F6"/>
  <c r="F7"/>
  <c r="F8"/>
  <c r="F9"/>
  <c r="F10"/>
  <c r="F11"/>
  <c r="F2"/>
  <c r="I3" i="1"/>
  <c r="I4"/>
  <c r="I5"/>
  <c r="I6"/>
  <c r="I7"/>
  <c r="I8"/>
  <c r="I9"/>
  <c r="I10"/>
  <c r="I11"/>
  <c r="I2"/>
  <c r="F3"/>
  <c r="F4"/>
  <c r="F5"/>
  <c r="F6"/>
  <c r="F7"/>
  <c r="F8"/>
  <c r="F9"/>
  <c r="F10"/>
  <c r="F11"/>
  <c r="F2"/>
  <c r="E3"/>
  <c r="E4"/>
  <c r="E5"/>
  <c r="E6"/>
  <c r="E7"/>
  <c r="E8"/>
  <c r="E9"/>
  <c r="E10"/>
  <c r="E11"/>
  <c r="E2"/>
  <c r="D3"/>
  <c r="G3" s="1"/>
  <c r="H3" s="1"/>
  <c r="D4"/>
  <c r="D5"/>
  <c r="D6"/>
  <c r="D7"/>
  <c r="D8"/>
  <c r="G8" s="1"/>
  <c r="D9"/>
  <c r="G9" s="1"/>
  <c r="H9" s="1"/>
  <c r="J9" s="1"/>
  <c r="D10"/>
  <c r="G10" s="1"/>
  <c r="D11"/>
  <c r="G11" s="1"/>
  <c r="H11" s="1"/>
  <c r="D2"/>
  <c r="G2" s="1"/>
  <c r="H2" s="1"/>
  <c r="G4" l="1"/>
  <c r="H4" s="1"/>
  <c r="G6"/>
  <c r="H6" s="1"/>
  <c r="J6" s="1"/>
  <c r="G5"/>
  <c r="H5" s="1"/>
  <c r="J5" s="1"/>
  <c r="G7"/>
  <c r="H7" s="1"/>
  <c r="J7" s="1"/>
  <c r="J3"/>
  <c r="J11"/>
  <c r="H8"/>
  <c r="J8" s="1"/>
  <c r="H10"/>
  <c r="J10" s="1"/>
  <c r="J2"/>
  <c r="J4" l="1"/>
</calcChain>
</file>

<file path=xl/sharedStrings.xml><?xml version="1.0" encoding="utf-8"?>
<sst xmlns="http://schemas.openxmlformats.org/spreadsheetml/2006/main" count="128" uniqueCount="69">
  <si>
    <t>emplye number</t>
  </si>
  <si>
    <t>Name</t>
  </si>
  <si>
    <t>Basic Pay</t>
  </si>
  <si>
    <t>Travelling allowance</t>
  </si>
  <si>
    <t>Dearnass allowance</t>
  </si>
  <si>
    <t>House rental</t>
  </si>
  <si>
    <t>Gross sallary</t>
  </si>
  <si>
    <t>Provident fund</t>
  </si>
  <si>
    <t>Net Pay</t>
  </si>
  <si>
    <t>Income tax</t>
  </si>
  <si>
    <t>ai003</t>
  </si>
  <si>
    <t>ai001</t>
  </si>
  <si>
    <t>ai002</t>
  </si>
  <si>
    <t>ai004</t>
  </si>
  <si>
    <t>ai005</t>
  </si>
  <si>
    <t>ai006</t>
  </si>
  <si>
    <t>ai007</t>
  </si>
  <si>
    <t>ai008</t>
  </si>
  <si>
    <t>ai009</t>
  </si>
  <si>
    <t>ai010</t>
  </si>
  <si>
    <t>Akshay</t>
  </si>
  <si>
    <t>Aditya</t>
  </si>
  <si>
    <t>Mahesh</t>
  </si>
  <si>
    <t>Anvith</t>
  </si>
  <si>
    <t>Dhanush</t>
  </si>
  <si>
    <t>Chethan</t>
  </si>
  <si>
    <t>Ashith</t>
  </si>
  <si>
    <t>Abhishek</t>
  </si>
  <si>
    <t>Akshar</t>
  </si>
  <si>
    <t>Rithesh</t>
  </si>
  <si>
    <t>Grand Total</t>
  </si>
  <si>
    <t>Sum of Net Pay</t>
  </si>
  <si>
    <t>Product code</t>
  </si>
  <si>
    <t>Product Name</t>
  </si>
  <si>
    <t>Product type</t>
  </si>
  <si>
    <t>MRP</t>
  </si>
  <si>
    <t>ci001</t>
  </si>
  <si>
    <t>ci002</t>
  </si>
  <si>
    <t>ci003</t>
  </si>
  <si>
    <t>ci004</t>
  </si>
  <si>
    <t>ci005</t>
  </si>
  <si>
    <t>ci006</t>
  </si>
  <si>
    <t>ci007</t>
  </si>
  <si>
    <t>ci008</t>
  </si>
  <si>
    <t>ci009</t>
  </si>
  <si>
    <t>ci010</t>
  </si>
  <si>
    <t>Laptop</t>
  </si>
  <si>
    <t>Total stock</t>
  </si>
  <si>
    <t>Out stock</t>
  </si>
  <si>
    <t>Balance stock</t>
  </si>
  <si>
    <t>Mobile</t>
  </si>
  <si>
    <t>Ear phone</t>
  </si>
  <si>
    <t>mMixy</t>
  </si>
  <si>
    <t>Grinder</t>
  </si>
  <si>
    <t>Fan</t>
  </si>
  <si>
    <t>Bulb</t>
  </si>
  <si>
    <t>Cpu</t>
  </si>
  <si>
    <t>Keybpoard</t>
  </si>
  <si>
    <t>Monitor</t>
  </si>
  <si>
    <t>Ele device</t>
  </si>
  <si>
    <t>Cost after % discount</t>
  </si>
  <si>
    <t>Date</t>
  </si>
  <si>
    <t>Warranty</t>
  </si>
  <si>
    <t>Status of stock</t>
  </si>
  <si>
    <t>Status of the cost</t>
  </si>
  <si>
    <t>Low Cost</t>
  </si>
  <si>
    <t>In Cost</t>
  </si>
  <si>
    <t>Out Of Stock</t>
  </si>
  <si>
    <t>Status 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</si>
</sst>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" xfId="0" applyFill="1" applyBorder="1"/>
    <xf numFmtId="14" fontId="0" fillId="0" borderId="1" xfId="0" applyNumberFormat="1" applyBorder="1"/>
  </cellXfs>
  <cellStyles count="1">
    <cellStyle name="Normal" xfId="0" builtinId="0"/>
  </cellStyles>
  <dxfs count="14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[ai003.xlsx]Sheet1!PivotTable3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Net</a:t>
            </a:r>
            <a:r>
              <a:rPr lang="en-US" baseline="0"/>
              <a:t> pay</a:t>
            </a:r>
          </a:p>
          <a:p>
            <a:pPr>
              <a:defRPr/>
            </a:pP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Sheet1!$G$18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Sheet1!$F$19:$F$39</c:f>
              <c:multiLvlStrCache>
                <c:ptCount val="10"/>
                <c:lvl>
                  <c:pt idx="0">
                    <c:v>Akshar</c:v>
                  </c:pt>
                  <c:pt idx="1">
                    <c:v>Akshay</c:v>
                  </c:pt>
                  <c:pt idx="2">
                    <c:v>Abhishek</c:v>
                  </c:pt>
                  <c:pt idx="3">
                    <c:v>Aditya</c:v>
                  </c:pt>
                  <c:pt idx="4">
                    <c:v>Mahesh</c:v>
                  </c:pt>
                  <c:pt idx="5">
                    <c:v>Anvith</c:v>
                  </c:pt>
                  <c:pt idx="6">
                    <c:v>Ashith</c:v>
                  </c:pt>
                  <c:pt idx="7">
                    <c:v>Dhanush</c:v>
                  </c:pt>
                  <c:pt idx="8">
                    <c:v>Chethan</c:v>
                  </c:pt>
                  <c:pt idx="9">
                    <c:v>Rithesh</c:v>
                  </c:pt>
                </c:lvl>
                <c:lvl>
                  <c:pt idx="0">
                    <c:v>ai001</c:v>
                  </c:pt>
                  <c:pt idx="1">
                    <c:v>ai002</c:v>
                  </c:pt>
                  <c:pt idx="2">
                    <c:v>ai003</c:v>
                  </c:pt>
                  <c:pt idx="3">
                    <c:v>ai004</c:v>
                  </c:pt>
                  <c:pt idx="4">
                    <c:v>ai005</c:v>
                  </c:pt>
                  <c:pt idx="5">
                    <c:v>ai006</c:v>
                  </c:pt>
                  <c:pt idx="6">
                    <c:v>ai007</c:v>
                  </c:pt>
                  <c:pt idx="7">
                    <c:v>ai008</c:v>
                  </c:pt>
                  <c:pt idx="8">
                    <c:v>ai009</c:v>
                  </c:pt>
                  <c:pt idx="9">
                    <c:v>ai010</c:v>
                  </c:pt>
                </c:lvl>
              </c:multiLvlStrCache>
            </c:multiLvlStrRef>
          </c:cat>
          <c:val>
            <c:numRef>
              <c:f>Sheet1!$G$19:$G$39</c:f>
              <c:numCache>
                <c:formatCode>General</c:formatCode>
                <c:ptCount val="10"/>
                <c:pt idx="0">
                  <c:v>19080</c:v>
                </c:pt>
                <c:pt idx="1">
                  <c:v>19875</c:v>
                </c:pt>
                <c:pt idx="2">
                  <c:v>20670</c:v>
                </c:pt>
                <c:pt idx="3">
                  <c:v>36960</c:v>
                </c:pt>
                <c:pt idx="4">
                  <c:v>19652.400000000001</c:v>
                </c:pt>
                <c:pt idx="5">
                  <c:v>26160</c:v>
                </c:pt>
                <c:pt idx="6">
                  <c:v>104160</c:v>
                </c:pt>
                <c:pt idx="7">
                  <c:v>25342.5</c:v>
                </c:pt>
                <c:pt idx="8">
                  <c:v>30247.5</c:v>
                </c:pt>
                <c:pt idx="9">
                  <c:v>33600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doughnutChart>
        <c:varyColors val="1"/>
        <c:ser>
          <c:idx val="0"/>
          <c:order val="0"/>
          <c:tx>
            <c:strRef>
              <c:f>Sheet3!$E$1</c:f>
              <c:strCache>
                <c:ptCount val="1"/>
                <c:pt idx="0">
                  <c:v>Status Value</c:v>
                </c:pt>
              </c:strCache>
            </c:strRef>
          </c:tx>
          <c:cat>
            <c:multiLvlStrRef>
              <c:f>Sheet3!$A$2:$D$11</c:f>
              <c:multiLvlStrCache>
                <c:ptCount val="10"/>
                <c:lvl>
                  <c:pt idx="0">
                    <c:v>Low Cost</c:v>
                  </c:pt>
                  <c:pt idx="1">
                    <c:v>Low Cost</c:v>
                  </c:pt>
                  <c:pt idx="2">
                    <c:v>Low Cost</c:v>
                  </c:pt>
                  <c:pt idx="3">
                    <c:v>In Cost</c:v>
                  </c:pt>
                  <c:pt idx="4">
                    <c:v>Low Cost</c:v>
                  </c:pt>
                  <c:pt idx="5">
                    <c:v>Out Of Stock</c:v>
                  </c:pt>
                  <c:pt idx="6">
                    <c:v>Out Of Stock</c:v>
                  </c:pt>
                  <c:pt idx="7">
                    <c:v>Low Cost</c:v>
                  </c:pt>
                  <c:pt idx="8">
                    <c:v>Low Cost</c:v>
                  </c:pt>
                  <c:pt idx="9">
                    <c:v>Low Cost</c:v>
                  </c:pt>
                </c:lvl>
                <c:lvl>
                  <c:pt idx="0">
                    <c:v>25000</c:v>
                  </c:pt>
                  <c:pt idx="1">
                    <c:v>20000</c:v>
                  </c:pt>
                  <c:pt idx="2">
                    <c:v>2000</c:v>
                  </c:pt>
                  <c:pt idx="3">
                    <c:v>5000</c:v>
                  </c:pt>
                  <c:pt idx="4">
                    <c:v>10000</c:v>
                  </c:pt>
                  <c:pt idx="5">
                    <c:v>2500</c:v>
                  </c:pt>
                  <c:pt idx="6">
                    <c:v>1000</c:v>
                  </c:pt>
                  <c:pt idx="7">
                    <c:v>12000</c:v>
                  </c:pt>
                  <c:pt idx="8">
                    <c:v>3000</c:v>
                  </c:pt>
                  <c:pt idx="9">
                    <c:v>26000</c:v>
                  </c:pt>
                </c:lvl>
                <c:lvl>
                  <c:pt idx="0">
                    <c:v>ci001</c:v>
                  </c:pt>
                  <c:pt idx="1">
                    <c:v>ci002</c:v>
                  </c:pt>
                  <c:pt idx="2">
                    <c:v>ci003</c:v>
                  </c:pt>
                  <c:pt idx="3">
                    <c:v>ci004</c:v>
                  </c:pt>
                  <c:pt idx="4">
                    <c:v>ci005</c:v>
                  </c:pt>
                  <c:pt idx="5">
                    <c:v>ci006</c:v>
                  </c:pt>
                  <c:pt idx="6">
                    <c:v>ci007</c:v>
                  </c:pt>
                  <c:pt idx="7">
                    <c:v>ci008</c:v>
                  </c:pt>
                  <c:pt idx="8">
                    <c:v>ci009</c:v>
                  </c:pt>
                  <c:pt idx="9">
                    <c:v>ci010</c:v>
                  </c:pt>
                </c:lvl>
                <c:lvl>
                  <c:pt idx="0">
                    <c:v>Laptop</c:v>
                  </c:pt>
                  <c:pt idx="1">
                    <c:v>Mobile</c:v>
                  </c:pt>
                  <c:pt idx="2">
                    <c:v>Ear phone</c:v>
                  </c:pt>
                  <c:pt idx="3">
                    <c:v>mMixy</c:v>
                  </c:pt>
                  <c:pt idx="4">
                    <c:v>Grinder</c:v>
                  </c:pt>
                  <c:pt idx="5">
                    <c:v>Fan</c:v>
                  </c:pt>
                  <c:pt idx="6">
                    <c:v>Bulb</c:v>
                  </c:pt>
                  <c:pt idx="7">
                    <c:v>Cpu</c:v>
                  </c:pt>
                  <c:pt idx="8">
                    <c:v>Keybpoard</c:v>
                  </c:pt>
                  <c:pt idx="9">
                    <c:v>Monitor</c:v>
                  </c:pt>
                </c:lvl>
              </c:multiLvlStrCache>
            </c:multiLvlStrRef>
          </c:cat>
          <c:val>
            <c:numRef>
              <c:f>Sheet3!$E$2:$E$11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18</xdr:row>
      <xdr:rowOff>76200</xdr:rowOff>
    </xdr:from>
    <xdr:to>
      <xdr:col>13</xdr:col>
      <xdr:colOff>504825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5</xdr:row>
      <xdr:rowOff>114300</xdr:rowOff>
    </xdr:from>
    <xdr:to>
      <xdr:col>15</xdr:col>
      <xdr:colOff>266700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602.604893402779" createdVersion="3" refreshedVersion="3" minRefreshableVersion="3" recordCount="10">
  <cacheSource type="worksheet">
    <worksheetSource ref="A1:J11" sheet="Sheet1"/>
  </cacheSource>
  <cacheFields count="10">
    <cacheField name="emplye number" numFmtId="0">
      <sharedItems count="10">
        <s v="ai001"/>
        <s v="ai002"/>
        <s v="ai003"/>
        <s v="ai004"/>
        <s v="ai005"/>
        <s v="ai006"/>
        <s v="ai007"/>
        <s v="ai008"/>
        <s v="ai009"/>
        <s v="ai010"/>
      </sharedItems>
    </cacheField>
    <cacheField name="Name" numFmtId="0">
      <sharedItems count="10">
        <s v="Akshar"/>
        <s v="Akshay"/>
        <s v="Abhishek"/>
        <s v="Aditya"/>
        <s v="Mahesh"/>
        <s v="Anvith"/>
        <s v="Ashith"/>
        <s v="Dhanush"/>
        <s v="Chethan"/>
        <s v="Rithesh"/>
      </sharedItems>
    </cacheField>
    <cacheField name="Basic Pay" numFmtId="0">
      <sharedItems containsSemiMixedTypes="0" containsString="0" containsNumber="1" containsInteger="1" minValue="12000" maxValue="62000"/>
    </cacheField>
    <cacheField name="Travelling allowance" numFmtId="0">
      <sharedItems containsSemiMixedTypes="0" containsString="0" containsNumber="1" containsInteger="1" minValue="1200" maxValue="12400"/>
    </cacheField>
    <cacheField name="Dearnass allowance" numFmtId="0">
      <sharedItems containsSemiMixedTypes="0" containsString="0" containsNumber="1" containsInteger="1" minValue="7200" maxValue="37200"/>
    </cacheField>
    <cacheField name="House rental" numFmtId="0">
      <sharedItems containsSemiMixedTypes="0" containsString="0" containsNumber="1" containsInteger="1" minValue="2400" maxValue="12400"/>
    </cacheField>
    <cacheField name="Gross sallary" numFmtId="0">
      <sharedItems containsSemiMixedTypes="0" containsString="0" containsNumber="1" containsInteger="1" minValue="22800" maxValue="124000"/>
    </cacheField>
    <cacheField name="Income tax" numFmtId="0">
      <sharedItems containsSemiMixedTypes="0" containsString="0" containsNumber="1" minValue="2280" maxValue="12400"/>
    </cacheField>
    <cacheField name="Provident fund" numFmtId="0">
      <sharedItems containsSemiMixedTypes="0" containsString="0" containsNumber="1" minValue="1440" maxValue="7440"/>
    </cacheField>
    <cacheField name="Net Pay" numFmtId="0">
      <sharedItems containsSemiMixedTypes="0" containsString="0" containsNumber="1" minValue="19080" maxValue="10416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I LAB" refreshedDate="45602.651050462962" createdVersion="3" refreshedVersion="3" minRefreshableVersion="3" recordCount="10">
  <cacheSource type="worksheet">
    <worksheetSource ref="A1:E11" sheet="Sheet3"/>
  </cacheSource>
  <cacheFields count="5">
    <cacheField name="Product Name" numFmtId="0">
      <sharedItems/>
    </cacheField>
    <cacheField name="Product code" numFmtId="0">
      <sharedItems/>
    </cacheField>
    <cacheField name="MRP" numFmtId="0">
      <sharedItems containsSemiMixedTypes="0" containsString="0" containsNumber="1" containsInteger="1" minValue="1000" maxValue="26000"/>
    </cacheField>
    <cacheField name="Status of the cost" numFmtId="0">
      <sharedItems/>
    </cacheField>
    <cacheField name="Status Value" numFmtId="0">
      <sharedItems containsSemiMixedTypes="0" containsString="0" containsNumber="1" containsInteger="1" minValue="0" maxValue="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n v="12000"/>
    <n v="1200"/>
    <n v="7200"/>
    <n v="2400"/>
    <n v="22800"/>
    <n v="2280"/>
    <n v="1440"/>
    <n v="19080"/>
  </r>
  <r>
    <x v="1"/>
    <x v="1"/>
    <n v="12500"/>
    <n v="1250"/>
    <n v="7500"/>
    <n v="2500"/>
    <n v="23750"/>
    <n v="2375"/>
    <n v="1500"/>
    <n v="19875"/>
  </r>
  <r>
    <x v="2"/>
    <x v="2"/>
    <n v="13000"/>
    <n v="1300"/>
    <n v="7800"/>
    <n v="2600"/>
    <n v="24700"/>
    <n v="2470"/>
    <n v="1560"/>
    <n v="20670"/>
  </r>
  <r>
    <x v="3"/>
    <x v="3"/>
    <n v="22000"/>
    <n v="4400"/>
    <n v="13200"/>
    <n v="4400"/>
    <n v="44000"/>
    <n v="4400"/>
    <n v="2640"/>
    <n v="36960"/>
  </r>
  <r>
    <x v="4"/>
    <x v="4"/>
    <n v="12360"/>
    <n v="1236"/>
    <n v="7416"/>
    <n v="2472"/>
    <n v="23484"/>
    <n v="2348.4"/>
    <n v="1483.2"/>
    <n v="19652.400000000001"/>
  </r>
  <r>
    <x v="5"/>
    <x v="5"/>
    <n v="16000"/>
    <n v="2400"/>
    <n v="9600"/>
    <n v="3200"/>
    <n v="31200"/>
    <n v="3120"/>
    <n v="1920"/>
    <n v="26160"/>
  </r>
  <r>
    <x v="6"/>
    <x v="6"/>
    <n v="62000"/>
    <n v="12400"/>
    <n v="37200"/>
    <n v="12400"/>
    <n v="124000"/>
    <n v="12400"/>
    <n v="7440"/>
    <n v="104160"/>
  </r>
  <r>
    <x v="7"/>
    <x v="7"/>
    <n v="15500"/>
    <n v="2325"/>
    <n v="9300"/>
    <n v="3100"/>
    <n v="30225"/>
    <n v="3022.5"/>
    <n v="1860"/>
    <n v="25342.5"/>
  </r>
  <r>
    <x v="8"/>
    <x v="8"/>
    <n v="18500"/>
    <n v="2775"/>
    <n v="11100"/>
    <n v="3700"/>
    <n v="36075"/>
    <n v="3607.5"/>
    <n v="2220"/>
    <n v="30247.5"/>
  </r>
  <r>
    <x v="9"/>
    <x v="9"/>
    <n v="20000"/>
    <n v="4000"/>
    <n v="12000"/>
    <n v="4000"/>
    <n v="40000"/>
    <n v="4000"/>
    <n v="2400"/>
    <n v="33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s v="Laptop"/>
    <s v="ci001"/>
    <n v="25000"/>
    <s v="Low Cost"/>
    <n v="1"/>
  </r>
  <r>
    <s v="Mobile"/>
    <s v="ci002"/>
    <n v="20000"/>
    <s v="Low Cost"/>
    <n v="1"/>
  </r>
  <r>
    <s v="Ear phone"/>
    <s v="ci003"/>
    <n v="2000"/>
    <s v="Low Cost"/>
    <n v="1"/>
  </r>
  <r>
    <s v="mMixy"/>
    <s v="ci004"/>
    <n v="5000"/>
    <s v="In Cost"/>
    <n v="2"/>
  </r>
  <r>
    <s v="Grinder"/>
    <s v="ci005"/>
    <n v="10000"/>
    <s v="Low Cost"/>
    <n v="1"/>
  </r>
  <r>
    <s v="Fan"/>
    <s v="ci006"/>
    <n v="2500"/>
    <s v="Out Of Stock"/>
    <n v="0"/>
  </r>
  <r>
    <s v="Bulb"/>
    <s v="ci007"/>
    <n v="1000"/>
    <s v="Out Of Stock"/>
    <n v="0"/>
  </r>
  <r>
    <s v="Cpu"/>
    <s v="ci008"/>
    <n v="12000"/>
    <s v="Low Cost"/>
    <n v="1"/>
  </r>
  <r>
    <s v="Keybpoard"/>
    <s v="ci009"/>
    <n v="3000"/>
    <s v="Low Cost"/>
    <n v="1"/>
  </r>
  <r>
    <s v="Monitor"/>
    <s v="ci010"/>
    <n v="26000"/>
    <s v="Low Cost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showHeaders="0" outline="1" outlineData="1" multipleFieldFilters="0" chartFormat="1">
  <location ref="F18:G39" firstHeaderRow="1" firstDataRow="1" firstDataCol="1"/>
  <pivotFields count="10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2"/>
        <item x="3"/>
        <item x="0"/>
        <item x="1"/>
        <item x="5"/>
        <item x="6"/>
        <item x="8"/>
        <item x="7"/>
        <item x="4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21">
    <i>
      <x/>
    </i>
    <i r="1">
      <x v="2"/>
    </i>
    <i>
      <x v="1"/>
    </i>
    <i r="1">
      <x v="3"/>
    </i>
    <i>
      <x v="2"/>
    </i>
    <i r="1">
      <x/>
    </i>
    <i>
      <x v="3"/>
    </i>
    <i r="1">
      <x v="1"/>
    </i>
    <i>
      <x v="4"/>
    </i>
    <i r="1">
      <x v="8"/>
    </i>
    <i>
      <x v="5"/>
    </i>
    <i r="1">
      <x v="4"/>
    </i>
    <i>
      <x v="6"/>
    </i>
    <i r="1">
      <x v="5"/>
    </i>
    <i>
      <x v="7"/>
    </i>
    <i r="1">
      <x v="7"/>
    </i>
    <i>
      <x v="8"/>
    </i>
    <i r="1">
      <x v="6"/>
    </i>
    <i>
      <x v="9"/>
    </i>
    <i r="1">
      <x v="9"/>
    </i>
    <i t="grand">
      <x/>
    </i>
  </rowItems>
  <colItems count="1">
    <i/>
  </colItems>
  <dataFields count="1">
    <dataField name="Sum of Net Pay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15:J32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J11" totalsRowShown="0" headerRowDxfId="0" headerRowBorderDxfId="12" tableBorderDxfId="13" totalsRowBorderDxfId="11">
  <autoFilter ref="A1:J11"/>
  <tableColumns count="10">
    <tableColumn id="1" name="emplye number" dataDxfId="10"/>
    <tableColumn id="2" name="Name" dataDxfId="9"/>
    <tableColumn id="3" name="Basic Pay" dataDxfId="8"/>
    <tableColumn id="4" name="Travelling allowance" dataDxfId="7">
      <calculatedColumnFormula>IF(C2&gt;=20000,C2*20%,IF(C2&gt;=15000,C2*15%,C2*10%))</calculatedColumnFormula>
    </tableColumn>
    <tableColumn id="5" name="Dearnass allowance" dataDxfId="6">
      <calculatedColumnFormula>C2*60%</calculatedColumnFormula>
    </tableColumn>
    <tableColumn id="6" name="House rental" dataDxfId="5">
      <calculatedColumnFormula>C2*20%</calculatedColumnFormula>
    </tableColumn>
    <tableColumn id="7" name="Gross sallary" dataDxfId="4">
      <calculatedColumnFormula>SUM(C2,D2,E2,F2)</calculatedColumnFormula>
    </tableColumn>
    <tableColumn id="8" name="Income tax" dataDxfId="3">
      <calculatedColumnFormula>G2*10%</calculatedColumnFormula>
    </tableColumn>
    <tableColumn id="9" name="Provident fund" dataDxfId="2">
      <calculatedColumnFormula>C2*12%</calculatedColumnFormula>
    </tableColumn>
    <tableColumn id="10" name="Net Pay" dataDxfId="1">
      <calculatedColumnFormula>G2-(H2+I2)</calculatedColumnFormula>
    </tableColumn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activeCell="J2" sqref="J2"/>
    </sheetView>
  </sheetViews>
  <sheetFormatPr defaultRowHeight="15"/>
  <cols>
    <col min="1" max="1" width="17.28515625" customWidth="1"/>
    <col min="3" max="3" width="11.140625" customWidth="1"/>
    <col min="4" max="4" width="21.28515625" customWidth="1"/>
    <col min="5" max="5" width="20.5703125" customWidth="1"/>
    <col min="6" max="6" width="14.42578125" customWidth="1"/>
    <col min="7" max="7" width="14.5703125" customWidth="1"/>
    <col min="8" max="8" width="12.85546875" customWidth="1"/>
    <col min="9" max="9" width="16.42578125" customWidth="1"/>
    <col min="10" max="10" width="10" customWidth="1"/>
  </cols>
  <sheetData>
    <row r="1" spans="1:10" ht="29.25" customHeigh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9</v>
      </c>
      <c r="I1" s="17" t="s">
        <v>7</v>
      </c>
      <c r="J1" s="18" t="s">
        <v>8</v>
      </c>
    </row>
    <row r="2" spans="1:10">
      <c r="A2" s="14" t="s">
        <v>11</v>
      </c>
      <c r="B2" s="1" t="s">
        <v>28</v>
      </c>
      <c r="C2" s="1">
        <v>12000</v>
      </c>
      <c r="D2" s="1">
        <f>IF(C2&gt;=20000,C2*20%,IF(C2&gt;=15000,C2*15%,C2*10%))</f>
        <v>1200</v>
      </c>
      <c r="E2" s="1">
        <f>C2*60%</f>
        <v>7200</v>
      </c>
      <c r="F2" s="1">
        <f>C2*20%</f>
        <v>2400</v>
      </c>
      <c r="G2" s="1">
        <f>SUM(C2,D2,E2,F2)</f>
        <v>22800</v>
      </c>
      <c r="H2" s="1">
        <f>G2*10%</f>
        <v>2280</v>
      </c>
      <c r="I2" s="1">
        <f>C2*12%</f>
        <v>1440</v>
      </c>
      <c r="J2" s="15">
        <f>G2-(H2+I2)</f>
        <v>19080</v>
      </c>
    </row>
    <row r="3" spans="1:10">
      <c r="A3" s="14" t="s">
        <v>12</v>
      </c>
      <c r="B3" s="1" t="s">
        <v>20</v>
      </c>
      <c r="C3" s="1">
        <v>12500</v>
      </c>
      <c r="D3" s="1">
        <f>IF(C3&gt;=20000,C3*20%,IF(C3&gt;=15000,C3*15%,C3*10%))</f>
        <v>1250</v>
      </c>
      <c r="E3" s="1">
        <f>C3*60%</f>
        <v>7500</v>
      </c>
      <c r="F3" s="1">
        <f>C3*20%</f>
        <v>2500</v>
      </c>
      <c r="G3" s="1">
        <f>SUM(C3,D3,E3,F3)</f>
        <v>23750</v>
      </c>
      <c r="H3" s="1">
        <f t="shared" ref="H3:H11" si="0">G3*10%</f>
        <v>2375</v>
      </c>
      <c r="I3" s="1">
        <f>C3*12%</f>
        <v>1500</v>
      </c>
      <c r="J3" s="15">
        <f t="shared" ref="J3:J11" si="1">G3-(H3+I3)</f>
        <v>19875</v>
      </c>
    </row>
    <row r="4" spans="1:10">
      <c r="A4" s="14" t="s">
        <v>10</v>
      </c>
      <c r="B4" s="1" t="s">
        <v>27</v>
      </c>
      <c r="C4" s="1">
        <v>13000</v>
      </c>
      <c r="D4" s="1">
        <f>IF(C4&gt;=20000,C4*20%,IF(C4&gt;=15000,C4*15%,C4*10%))</f>
        <v>1300</v>
      </c>
      <c r="E4" s="1">
        <f>C4*60%</f>
        <v>7800</v>
      </c>
      <c r="F4" s="1">
        <f>C4*20%</f>
        <v>2600</v>
      </c>
      <c r="G4" s="1">
        <f>SUM(C4,D4,E4,F4)</f>
        <v>24700</v>
      </c>
      <c r="H4" s="1">
        <f t="shared" si="0"/>
        <v>2470</v>
      </c>
      <c r="I4" s="1">
        <f>C4*12%</f>
        <v>1560</v>
      </c>
      <c r="J4" s="15">
        <f t="shared" si="1"/>
        <v>20670</v>
      </c>
    </row>
    <row r="5" spans="1:10">
      <c r="A5" s="14" t="s">
        <v>13</v>
      </c>
      <c r="B5" s="1" t="s">
        <v>21</v>
      </c>
      <c r="C5" s="1">
        <v>22000</v>
      </c>
      <c r="D5" s="1">
        <f>IF(C5&gt;=20000,C5*20%,IF(C5&gt;=15000,C5*15%,C5*10%))</f>
        <v>4400</v>
      </c>
      <c r="E5" s="1">
        <f>C5*60%</f>
        <v>13200</v>
      </c>
      <c r="F5" s="1">
        <f>C5*20%</f>
        <v>4400</v>
      </c>
      <c r="G5" s="1">
        <f>SUM(C5,D5,E5,F5)</f>
        <v>44000</v>
      </c>
      <c r="H5" s="1">
        <f t="shared" si="0"/>
        <v>4400</v>
      </c>
      <c r="I5" s="1">
        <f>C5*12%</f>
        <v>2640</v>
      </c>
      <c r="J5" s="15">
        <f t="shared" si="1"/>
        <v>36960</v>
      </c>
    </row>
    <row r="6" spans="1:10">
      <c r="A6" s="14" t="s">
        <v>14</v>
      </c>
      <c r="B6" s="1" t="s">
        <v>22</v>
      </c>
      <c r="C6" s="1">
        <v>12360</v>
      </c>
      <c r="D6" s="1">
        <f>IF(C6&gt;=20000,C6*20%,IF(C6&gt;=15000,C6*15%,C6*10%))</f>
        <v>1236</v>
      </c>
      <c r="E6" s="1">
        <f>C6*60%</f>
        <v>7416</v>
      </c>
      <c r="F6" s="1">
        <f>C6*20%</f>
        <v>2472</v>
      </c>
      <c r="G6" s="1">
        <f>SUM(C6,D6,E6,F6)</f>
        <v>23484</v>
      </c>
      <c r="H6" s="1">
        <f t="shared" si="0"/>
        <v>2348.4</v>
      </c>
      <c r="I6" s="1">
        <f>C6*12%</f>
        <v>1483.2</v>
      </c>
      <c r="J6" s="15">
        <f t="shared" si="1"/>
        <v>19652.400000000001</v>
      </c>
    </row>
    <row r="7" spans="1:10">
      <c r="A7" s="14" t="s">
        <v>15</v>
      </c>
      <c r="B7" s="1" t="s">
        <v>23</v>
      </c>
      <c r="C7" s="1">
        <v>16000</v>
      </c>
      <c r="D7" s="1">
        <f>IF(C7&gt;=20000,C7*20%,IF(C7&gt;=15000,C7*15%,C7*10%))</f>
        <v>2400</v>
      </c>
      <c r="E7" s="1">
        <f>C7*60%</f>
        <v>9600</v>
      </c>
      <c r="F7" s="1">
        <f>C7*20%</f>
        <v>3200</v>
      </c>
      <c r="G7" s="1">
        <f>SUM(C7,D7,E7,F7)</f>
        <v>31200</v>
      </c>
      <c r="H7" s="1">
        <f t="shared" si="0"/>
        <v>3120</v>
      </c>
      <c r="I7" s="1">
        <f>C7*12%</f>
        <v>1920</v>
      </c>
      <c r="J7" s="15">
        <f t="shared" si="1"/>
        <v>26160</v>
      </c>
    </row>
    <row r="8" spans="1:10">
      <c r="A8" s="14" t="s">
        <v>16</v>
      </c>
      <c r="B8" s="1" t="s">
        <v>26</v>
      </c>
      <c r="C8" s="1">
        <v>62000</v>
      </c>
      <c r="D8" s="1">
        <f>IF(C8&gt;=20000,C8*20%,IF(C8&gt;=15000,C8*15%,C8*10%))</f>
        <v>12400</v>
      </c>
      <c r="E8" s="1">
        <f>C8*60%</f>
        <v>37200</v>
      </c>
      <c r="F8" s="1">
        <f>C8*20%</f>
        <v>12400</v>
      </c>
      <c r="G8" s="1">
        <f>SUM(C8,D8,E8,F8)</f>
        <v>124000</v>
      </c>
      <c r="H8" s="1">
        <f t="shared" si="0"/>
        <v>12400</v>
      </c>
      <c r="I8" s="1">
        <f>C8*12%</f>
        <v>7440</v>
      </c>
      <c r="J8" s="15">
        <f t="shared" si="1"/>
        <v>104160</v>
      </c>
    </row>
    <row r="9" spans="1:10">
      <c r="A9" s="14" t="s">
        <v>17</v>
      </c>
      <c r="B9" s="1" t="s">
        <v>24</v>
      </c>
      <c r="C9" s="1">
        <v>15500</v>
      </c>
      <c r="D9" s="1">
        <f>IF(C9&gt;=20000,C9*20%,IF(C9&gt;=15000,C9*15%,C9*10%))</f>
        <v>2325</v>
      </c>
      <c r="E9" s="1">
        <f>C9*60%</f>
        <v>9300</v>
      </c>
      <c r="F9" s="1">
        <f>C9*20%</f>
        <v>3100</v>
      </c>
      <c r="G9" s="1">
        <f>SUM(C9,D9,E9,F9)</f>
        <v>30225</v>
      </c>
      <c r="H9" s="1">
        <f t="shared" si="0"/>
        <v>3022.5</v>
      </c>
      <c r="I9" s="1">
        <f>C9*12%</f>
        <v>1860</v>
      </c>
      <c r="J9" s="15">
        <f t="shared" si="1"/>
        <v>25342.5</v>
      </c>
    </row>
    <row r="10" spans="1:10">
      <c r="A10" s="14" t="s">
        <v>18</v>
      </c>
      <c r="B10" s="1" t="s">
        <v>25</v>
      </c>
      <c r="C10" s="1">
        <v>18500</v>
      </c>
      <c r="D10" s="1">
        <f>IF(C10&gt;=20000,C10*20%,IF(C10&gt;=15000,C10*15%,C10*10%))</f>
        <v>2775</v>
      </c>
      <c r="E10" s="1">
        <f>C10*60%</f>
        <v>11100</v>
      </c>
      <c r="F10" s="1">
        <f>C10*20%</f>
        <v>3700</v>
      </c>
      <c r="G10" s="1">
        <f>SUM(C10,D10,E10,F10)</f>
        <v>36075</v>
      </c>
      <c r="H10" s="1">
        <f t="shared" si="0"/>
        <v>3607.5</v>
      </c>
      <c r="I10" s="1">
        <f>C10*12%</f>
        <v>2220</v>
      </c>
      <c r="J10" s="15">
        <f t="shared" si="1"/>
        <v>30247.5</v>
      </c>
    </row>
    <row r="11" spans="1:10">
      <c r="A11" s="19" t="s">
        <v>19</v>
      </c>
      <c r="B11" s="20" t="s">
        <v>29</v>
      </c>
      <c r="C11" s="20">
        <v>20000</v>
      </c>
      <c r="D11" s="20">
        <f>IF(C11&gt;=20000,C11*20%,IF(C11&gt;=15000,C11*15%,C11*10%))</f>
        <v>4000</v>
      </c>
      <c r="E11" s="20">
        <f>C11*60%</f>
        <v>12000</v>
      </c>
      <c r="F11" s="20">
        <f>C11*20%</f>
        <v>4000</v>
      </c>
      <c r="G11" s="20">
        <f>SUM(C11,D11,E11,F11)</f>
        <v>40000</v>
      </c>
      <c r="H11" s="20">
        <f t="shared" si="0"/>
        <v>4000</v>
      </c>
      <c r="I11" s="20">
        <f>C11*12%</f>
        <v>2400</v>
      </c>
      <c r="J11" s="21">
        <f t="shared" si="1"/>
        <v>33600</v>
      </c>
    </row>
    <row r="18" spans="6:7">
      <c r="G18" t="s">
        <v>31</v>
      </c>
    </row>
    <row r="19" spans="6:7">
      <c r="F19" s="11" t="s">
        <v>11</v>
      </c>
      <c r="G19" s="13">
        <v>19080</v>
      </c>
    </row>
    <row r="20" spans="6:7">
      <c r="F20" s="12" t="s">
        <v>28</v>
      </c>
      <c r="G20" s="13">
        <v>19080</v>
      </c>
    </row>
    <row r="21" spans="6:7">
      <c r="F21" s="11" t="s">
        <v>12</v>
      </c>
      <c r="G21" s="13">
        <v>19875</v>
      </c>
    </row>
    <row r="22" spans="6:7">
      <c r="F22" s="12" t="s">
        <v>20</v>
      </c>
      <c r="G22" s="13">
        <v>19875</v>
      </c>
    </row>
    <row r="23" spans="6:7">
      <c r="F23" s="11" t="s">
        <v>10</v>
      </c>
      <c r="G23" s="13">
        <v>20670</v>
      </c>
    </row>
    <row r="24" spans="6:7">
      <c r="F24" s="12" t="s">
        <v>27</v>
      </c>
      <c r="G24" s="13">
        <v>20670</v>
      </c>
    </row>
    <row r="25" spans="6:7">
      <c r="F25" s="11" t="s">
        <v>13</v>
      </c>
      <c r="G25" s="13">
        <v>36960</v>
      </c>
    </row>
    <row r="26" spans="6:7">
      <c r="F26" s="12" t="s">
        <v>21</v>
      </c>
      <c r="G26" s="13">
        <v>36960</v>
      </c>
    </row>
    <row r="27" spans="6:7">
      <c r="F27" s="11" t="s">
        <v>14</v>
      </c>
      <c r="G27" s="13">
        <v>19652.400000000001</v>
      </c>
    </row>
    <row r="28" spans="6:7">
      <c r="F28" s="12" t="s">
        <v>22</v>
      </c>
      <c r="G28" s="13">
        <v>19652.400000000001</v>
      </c>
    </row>
    <row r="29" spans="6:7">
      <c r="F29" s="11" t="s">
        <v>15</v>
      </c>
      <c r="G29" s="13">
        <v>26160</v>
      </c>
    </row>
    <row r="30" spans="6:7">
      <c r="F30" s="12" t="s">
        <v>23</v>
      </c>
      <c r="G30" s="13">
        <v>26160</v>
      </c>
    </row>
    <row r="31" spans="6:7">
      <c r="F31" s="11" t="s">
        <v>16</v>
      </c>
      <c r="G31" s="13">
        <v>104160</v>
      </c>
    </row>
    <row r="32" spans="6:7">
      <c r="F32" s="12" t="s">
        <v>26</v>
      </c>
      <c r="G32" s="13">
        <v>104160</v>
      </c>
    </row>
    <row r="33" spans="6:7">
      <c r="F33" s="11" t="s">
        <v>17</v>
      </c>
      <c r="G33" s="13">
        <v>25342.5</v>
      </c>
    </row>
    <row r="34" spans="6:7">
      <c r="F34" s="12" t="s">
        <v>24</v>
      </c>
      <c r="G34" s="13">
        <v>25342.5</v>
      </c>
    </row>
    <row r="35" spans="6:7">
      <c r="F35" s="11" t="s">
        <v>18</v>
      </c>
      <c r="G35" s="13">
        <v>30247.5</v>
      </c>
    </row>
    <row r="36" spans="6:7">
      <c r="F36" s="12" t="s">
        <v>25</v>
      </c>
      <c r="G36" s="13">
        <v>30247.5</v>
      </c>
    </row>
    <row r="37" spans="6:7">
      <c r="F37" s="11" t="s">
        <v>19</v>
      </c>
      <c r="G37" s="13">
        <v>33600</v>
      </c>
    </row>
    <row r="38" spans="6:7">
      <c r="F38" s="12" t="s">
        <v>29</v>
      </c>
      <c r="G38" s="13">
        <v>33600</v>
      </c>
    </row>
    <row r="39" spans="6:7">
      <c r="F39" s="11" t="s">
        <v>30</v>
      </c>
      <c r="G39" s="13">
        <v>335747.4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K2" sqref="K2"/>
    </sheetView>
  </sheetViews>
  <sheetFormatPr defaultRowHeight="15"/>
  <cols>
    <col min="1" max="1" width="12.5703125" customWidth="1"/>
    <col min="2" max="2" width="13.85546875" customWidth="1"/>
    <col min="3" max="3" width="12" customWidth="1"/>
    <col min="4" max="4" width="10.85546875" customWidth="1"/>
    <col min="5" max="5" width="11.140625" customWidth="1"/>
    <col min="6" max="6" width="15.7109375" customWidth="1"/>
    <col min="8" max="8" width="19.28515625" customWidth="1"/>
    <col min="9" max="9" width="13.42578125" customWidth="1"/>
    <col min="10" max="10" width="10.42578125" bestFit="1" customWidth="1"/>
    <col min="11" max="11" width="13.42578125" customWidth="1"/>
  </cols>
  <sheetData>
    <row r="1" spans="1:11">
      <c r="A1" s="1" t="s">
        <v>32</v>
      </c>
      <c r="B1" s="1" t="s">
        <v>33</v>
      </c>
      <c r="C1" s="1" t="s">
        <v>34</v>
      </c>
      <c r="D1" s="1" t="s">
        <v>47</v>
      </c>
      <c r="E1" s="1" t="s">
        <v>48</v>
      </c>
      <c r="F1" s="1" t="s">
        <v>49</v>
      </c>
      <c r="G1" s="22" t="s">
        <v>35</v>
      </c>
      <c r="H1" s="22" t="s">
        <v>60</v>
      </c>
      <c r="I1" s="22" t="s">
        <v>61</v>
      </c>
      <c r="J1" s="22" t="s">
        <v>62</v>
      </c>
      <c r="K1" s="22" t="s">
        <v>63</v>
      </c>
    </row>
    <row r="2" spans="1:11">
      <c r="A2" s="1" t="s">
        <v>36</v>
      </c>
      <c r="B2" s="1" t="s">
        <v>46</v>
      </c>
      <c r="C2" s="1" t="s">
        <v>59</v>
      </c>
      <c r="D2" s="1">
        <v>10</v>
      </c>
      <c r="E2" s="1">
        <v>8</v>
      </c>
      <c r="F2" s="1">
        <f>(D2-E2)</f>
        <v>2</v>
      </c>
      <c r="G2" s="1">
        <v>25000</v>
      </c>
      <c r="H2" s="1">
        <f>((G2-G2*10%))</f>
        <v>22500</v>
      </c>
      <c r="I2" s="23">
        <v>45200</v>
      </c>
      <c r="J2" s="23">
        <f>EDATE(I2,6)</f>
        <v>45383</v>
      </c>
      <c r="K2" s="1" t="str">
        <f>IF(F2=0,"Out Of Stock",IF(F2&gt;=5,"In cost","Low stock"))</f>
        <v>Low stock</v>
      </c>
    </row>
    <row r="3" spans="1:11">
      <c r="A3" s="1" t="s">
        <v>37</v>
      </c>
      <c r="B3" s="1" t="s">
        <v>50</v>
      </c>
      <c r="C3" s="1" t="s">
        <v>59</v>
      </c>
      <c r="D3" s="1">
        <v>5</v>
      </c>
      <c r="E3" s="1">
        <v>3</v>
      </c>
      <c r="F3" s="1">
        <f t="shared" ref="F3:F11" si="0">(D3-E3)</f>
        <v>2</v>
      </c>
      <c r="G3" s="1">
        <v>20000</v>
      </c>
      <c r="H3" s="1">
        <f t="shared" ref="H3:H11" si="1">((G3-G3*10%))</f>
        <v>18000</v>
      </c>
      <c r="I3" s="23">
        <v>45334</v>
      </c>
      <c r="J3" s="23">
        <f t="shared" ref="J3:J11" si="2">EDATE(I3,6)</f>
        <v>45516</v>
      </c>
      <c r="K3" s="1" t="str">
        <f t="shared" ref="K3:K11" si="3">IF(F3=0,"Out Of Stock",IF(F3&gt;=5,"In cost","Low stock"))</f>
        <v>Low stock</v>
      </c>
    </row>
    <row r="4" spans="1:11">
      <c r="A4" s="1" t="s">
        <v>38</v>
      </c>
      <c r="B4" s="1" t="s">
        <v>51</v>
      </c>
      <c r="C4" s="1" t="s">
        <v>59</v>
      </c>
      <c r="D4" s="1">
        <v>6</v>
      </c>
      <c r="E4" s="1">
        <v>5</v>
      </c>
      <c r="F4" s="1">
        <f t="shared" si="0"/>
        <v>1</v>
      </c>
      <c r="G4" s="1">
        <v>2000</v>
      </c>
      <c r="H4" s="1">
        <f t="shared" si="1"/>
        <v>1800</v>
      </c>
      <c r="I4" s="23">
        <v>45335</v>
      </c>
      <c r="J4" s="23">
        <f t="shared" si="2"/>
        <v>45517</v>
      </c>
      <c r="K4" s="1" t="str">
        <f t="shared" si="3"/>
        <v>Low stock</v>
      </c>
    </row>
    <row r="5" spans="1:11">
      <c r="A5" s="1" t="s">
        <v>39</v>
      </c>
      <c r="B5" s="1" t="s">
        <v>52</v>
      </c>
      <c r="C5" s="1" t="s">
        <v>59</v>
      </c>
      <c r="D5" s="1">
        <v>20</v>
      </c>
      <c r="E5" s="1">
        <v>9</v>
      </c>
      <c r="F5" s="1">
        <f t="shared" si="0"/>
        <v>11</v>
      </c>
      <c r="G5" s="1">
        <v>5000</v>
      </c>
      <c r="H5" s="1">
        <f t="shared" si="1"/>
        <v>4500</v>
      </c>
      <c r="I5" s="23">
        <v>45336</v>
      </c>
      <c r="J5" s="23">
        <f t="shared" si="2"/>
        <v>45518</v>
      </c>
      <c r="K5" s="1" t="str">
        <f t="shared" si="3"/>
        <v>In cost</v>
      </c>
    </row>
    <row r="6" spans="1:11">
      <c r="A6" s="1" t="s">
        <v>40</v>
      </c>
      <c r="B6" s="1" t="s">
        <v>53</v>
      </c>
      <c r="C6" s="1" t="s">
        <v>59</v>
      </c>
      <c r="D6" s="1">
        <v>16</v>
      </c>
      <c r="E6" s="1">
        <v>14</v>
      </c>
      <c r="F6" s="1">
        <f t="shared" si="0"/>
        <v>2</v>
      </c>
      <c r="G6" s="1">
        <v>10000</v>
      </c>
      <c r="H6" s="1">
        <f t="shared" si="1"/>
        <v>9000</v>
      </c>
      <c r="I6" s="23">
        <v>45337</v>
      </c>
      <c r="J6" s="23">
        <f t="shared" si="2"/>
        <v>45519</v>
      </c>
      <c r="K6" s="1" t="str">
        <f t="shared" si="3"/>
        <v>Low stock</v>
      </c>
    </row>
    <row r="7" spans="1:11">
      <c r="A7" s="1" t="s">
        <v>41</v>
      </c>
      <c r="B7" s="1" t="s">
        <v>54</v>
      </c>
      <c r="C7" s="1" t="s">
        <v>59</v>
      </c>
      <c r="D7" s="1">
        <v>15</v>
      </c>
      <c r="E7" s="1">
        <v>15</v>
      </c>
      <c r="F7" s="1">
        <f t="shared" si="0"/>
        <v>0</v>
      </c>
      <c r="G7" s="1">
        <v>2500</v>
      </c>
      <c r="H7" s="1">
        <f t="shared" si="1"/>
        <v>2250</v>
      </c>
      <c r="I7" s="23">
        <v>45338</v>
      </c>
      <c r="J7" s="23">
        <f t="shared" si="2"/>
        <v>45520</v>
      </c>
      <c r="K7" s="1" t="str">
        <f t="shared" si="3"/>
        <v>Out Of Stock</v>
      </c>
    </row>
    <row r="8" spans="1:11">
      <c r="A8" s="1" t="s">
        <v>42</v>
      </c>
      <c r="B8" s="1" t="s">
        <v>55</v>
      </c>
      <c r="C8" s="1" t="s">
        <v>59</v>
      </c>
      <c r="D8" s="1">
        <v>13</v>
      </c>
      <c r="E8" s="1">
        <v>13</v>
      </c>
      <c r="F8" s="1">
        <f t="shared" si="0"/>
        <v>0</v>
      </c>
      <c r="G8" s="1">
        <v>1000</v>
      </c>
      <c r="H8" s="1">
        <f t="shared" si="1"/>
        <v>900</v>
      </c>
      <c r="I8" s="23">
        <v>45339</v>
      </c>
      <c r="J8" s="23">
        <f t="shared" si="2"/>
        <v>45521</v>
      </c>
      <c r="K8" s="1" t="str">
        <f t="shared" si="3"/>
        <v>Out Of Stock</v>
      </c>
    </row>
    <row r="9" spans="1:11">
      <c r="A9" s="1" t="s">
        <v>43</v>
      </c>
      <c r="B9" s="1" t="s">
        <v>56</v>
      </c>
      <c r="C9" s="1" t="s">
        <v>59</v>
      </c>
      <c r="D9" s="1">
        <v>12</v>
      </c>
      <c r="E9" s="1">
        <v>11</v>
      </c>
      <c r="F9" s="1">
        <f t="shared" si="0"/>
        <v>1</v>
      </c>
      <c r="G9" s="1">
        <v>12000</v>
      </c>
      <c r="H9" s="1">
        <f t="shared" si="1"/>
        <v>10800</v>
      </c>
      <c r="I9" s="23">
        <v>45340</v>
      </c>
      <c r="J9" s="23">
        <f t="shared" si="2"/>
        <v>45522</v>
      </c>
      <c r="K9" s="1" t="str">
        <f t="shared" si="3"/>
        <v>Low stock</v>
      </c>
    </row>
    <row r="10" spans="1:11">
      <c r="A10" s="1" t="s">
        <v>44</v>
      </c>
      <c r="B10" s="1" t="s">
        <v>57</v>
      </c>
      <c r="C10" s="1" t="s">
        <v>59</v>
      </c>
      <c r="D10" s="1">
        <v>11</v>
      </c>
      <c r="E10" s="1">
        <v>9</v>
      </c>
      <c r="F10" s="1">
        <f t="shared" si="0"/>
        <v>2</v>
      </c>
      <c r="G10" s="1">
        <v>3000</v>
      </c>
      <c r="H10" s="1">
        <f t="shared" si="1"/>
        <v>2700</v>
      </c>
      <c r="I10" s="23">
        <v>45341</v>
      </c>
      <c r="J10" s="23">
        <f t="shared" si="2"/>
        <v>45523</v>
      </c>
      <c r="K10" s="1" t="str">
        <f t="shared" si="3"/>
        <v>Low stock</v>
      </c>
    </row>
    <row r="11" spans="1:11">
      <c r="A11" s="1" t="s">
        <v>45</v>
      </c>
      <c r="B11" s="1" t="s">
        <v>58</v>
      </c>
      <c r="C11" s="1" t="s">
        <v>59</v>
      </c>
      <c r="D11" s="1">
        <v>9</v>
      </c>
      <c r="E11" s="1">
        <v>8</v>
      </c>
      <c r="F11" s="1">
        <f t="shared" si="0"/>
        <v>1</v>
      </c>
      <c r="G11" s="1">
        <v>26000</v>
      </c>
      <c r="H11" s="1">
        <f t="shared" si="1"/>
        <v>23400</v>
      </c>
      <c r="I11" s="23">
        <v>45342</v>
      </c>
      <c r="J11" s="23">
        <f t="shared" si="2"/>
        <v>45524</v>
      </c>
      <c r="K11" s="1" t="str">
        <f t="shared" si="3"/>
        <v>Low stock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E2" sqref="E2"/>
    </sheetView>
  </sheetViews>
  <sheetFormatPr defaultRowHeight="15"/>
  <cols>
    <col min="1" max="1" width="13.140625" customWidth="1"/>
    <col min="2" max="2" width="12.85546875" customWidth="1"/>
    <col min="4" max="4" width="16.140625" customWidth="1"/>
    <col min="5" max="5" width="11.5703125" customWidth="1"/>
    <col min="9" max="10" width="10.42578125" bestFit="1" customWidth="1"/>
    <col min="11" max="11" width="13.42578125" customWidth="1"/>
  </cols>
  <sheetData>
    <row r="1" spans="1:10">
      <c r="A1" s="1" t="s">
        <v>33</v>
      </c>
      <c r="B1" s="1" t="s">
        <v>32</v>
      </c>
      <c r="C1" s="22" t="s">
        <v>35</v>
      </c>
      <c r="D1" s="22" t="s">
        <v>64</v>
      </c>
      <c r="E1" s="1" t="s">
        <v>68</v>
      </c>
    </row>
    <row r="2" spans="1:10">
      <c r="A2" s="1" t="s">
        <v>46</v>
      </c>
      <c r="B2" s="1" t="s">
        <v>36</v>
      </c>
      <c r="C2" s="1">
        <v>25000</v>
      </c>
      <c r="D2" s="1" t="s">
        <v>65</v>
      </c>
      <c r="E2" s="1">
        <f>IF(D2="In Cost",2,IF(D2="Low Cost",1,IF(D2="Out Of Stock",0)))</f>
        <v>1</v>
      </c>
    </row>
    <row r="3" spans="1:10">
      <c r="A3" s="1" t="s">
        <v>50</v>
      </c>
      <c r="B3" s="1" t="s">
        <v>37</v>
      </c>
      <c r="C3" s="1">
        <v>20000</v>
      </c>
      <c r="D3" s="1" t="s">
        <v>65</v>
      </c>
      <c r="E3" s="1">
        <f t="shared" ref="E3:E11" si="0">IF(D3="In Cost",2,IF(D3="Low Cost",1,IF(D3="Out Of Stock",0)))</f>
        <v>1</v>
      </c>
    </row>
    <row r="4" spans="1:10">
      <c r="A4" s="1" t="s">
        <v>51</v>
      </c>
      <c r="B4" s="1" t="s">
        <v>38</v>
      </c>
      <c r="C4" s="1">
        <v>2000</v>
      </c>
      <c r="D4" s="1" t="s">
        <v>65</v>
      </c>
      <c r="E4" s="1">
        <f t="shared" si="0"/>
        <v>1</v>
      </c>
    </row>
    <row r="5" spans="1:10">
      <c r="A5" s="1" t="s">
        <v>52</v>
      </c>
      <c r="B5" s="1" t="s">
        <v>39</v>
      </c>
      <c r="C5" s="1">
        <v>5000</v>
      </c>
      <c r="D5" s="1" t="s">
        <v>66</v>
      </c>
      <c r="E5" s="1">
        <f t="shared" si="0"/>
        <v>2</v>
      </c>
    </row>
    <row r="6" spans="1:10">
      <c r="A6" s="1" t="s">
        <v>53</v>
      </c>
      <c r="B6" s="1" t="s">
        <v>40</v>
      </c>
      <c r="C6" s="1">
        <v>10000</v>
      </c>
      <c r="D6" s="1" t="s">
        <v>65</v>
      </c>
      <c r="E6" s="1">
        <f t="shared" si="0"/>
        <v>1</v>
      </c>
    </row>
    <row r="7" spans="1:10">
      <c r="A7" s="1" t="s">
        <v>54</v>
      </c>
      <c r="B7" s="1" t="s">
        <v>41</v>
      </c>
      <c r="C7" s="1">
        <v>2500</v>
      </c>
      <c r="D7" s="1" t="s">
        <v>67</v>
      </c>
      <c r="E7" s="1">
        <f t="shared" si="0"/>
        <v>0</v>
      </c>
    </row>
    <row r="8" spans="1:10">
      <c r="A8" s="1" t="s">
        <v>55</v>
      </c>
      <c r="B8" s="1" t="s">
        <v>42</v>
      </c>
      <c r="C8" s="1">
        <v>1000</v>
      </c>
      <c r="D8" s="1" t="s">
        <v>67</v>
      </c>
      <c r="E8" s="1">
        <f t="shared" si="0"/>
        <v>0</v>
      </c>
    </row>
    <row r="9" spans="1:10">
      <c r="A9" s="1" t="s">
        <v>56</v>
      </c>
      <c r="B9" s="1" t="s">
        <v>43</v>
      </c>
      <c r="C9" s="1">
        <v>12000</v>
      </c>
      <c r="D9" s="1" t="s">
        <v>65</v>
      </c>
      <c r="E9" s="1">
        <f t="shared" si="0"/>
        <v>1</v>
      </c>
    </row>
    <row r="10" spans="1:10">
      <c r="A10" s="1" t="s">
        <v>57</v>
      </c>
      <c r="B10" s="1" t="s">
        <v>44</v>
      </c>
      <c r="C10" s="1">
        <v>3000</v>
      </c>
      <c r="D10" s="1" t="s">
        <v>65</v>
      </c>
      <c r="E10" s="1">
        <f t="shared" si="0"/>
        <v>1</v>
      </c>
    </row>
    <row r="11" spans="1:10">
      <c r="A11" s="1" t="s">
        <v>58</v>
      </c>
      <c r="B11" s="1" t="s">
        <v>45</v>
      </c>
      <c r="C11" s="1">
        <v>26000</v>
      </c>
      <c r="D11" s="1" t="s">
        <v>65</v>
      </c>
      <c r="E11" s="1">
        <f t="shared" si="0"/>
        <v>1</v>
      </c>
    </row>
    <row r="15" spans="1:10">
      <c r="H15" s="2"/>
      <c r="I15" s="3"/>
      <c r="J15" s="4"/>
    </row>
    <row r="16" spans="1:10">
      <c r="H16" s="5"/>
      <c r="I16" s="6"/>
      <c r="J16" s="7"/>
    </row>
    <row r="17" spans="8:10">
      <c r="H17" s="5"/>
      <c r="I17" s="6"/>
      <c r="J17" s="7"/>
    </row>
    <row r="18" spans="8:10">
      <c r="H18" s="5"/>
      <c r="I18" s="6"/>
      <c r="J18" s="7"/>
    </row>
    <row r="19" spans="8:10">
      <c r="H19" s="5"/>
      <c r="I19" s="6"/>
      <c r="J19" s="7"/>
    </row>
    <row r="20" spans="8:10">
      <c r="H20" s="5"/>
      <c r="I20" s="6"/>
      <c r="J20" s="7"/>
    </row>
    <row r="21" spans="8:10">
      <c r="H21" s="5"/>
      <c r="I21" s="6"/>
      <c r="J21" s="7"/>
    </row>
    <row r="22" spans="8:10">
      <c r="H22" s="5"/>
      <c r="I22" s="6"/>
      <c r="J22" s="7"/>
    </row>
    <row r="23" spans="8:10">
      <c r="H23" s="5"/>
      <c r="I23" s="6"/>
      <c r="J23" s="7"/>
    </row>
    <row r="24" spans="8:10">
      <c r="H24" s="5"/>
      <c r="I24" s="6"/>
      <c r="J24" s="7"/>
    </row>
    <row r="25" spans="8:10">
      <c r="H25" s="5"/>
      <c r="I25" s="6"/>
      <c r="J25" s="7"/>
    </row>
    <row r="26" spans="8:10">
      <c r="H26" s="5"/>
      <c r="I26" s="6"/>
      <c r="J26" s="7"/>
    </row>
    <row r="27" spans="8:10">
      <c r="H27" s="5"/>
      <c r="I27" s="6"/>
      <c r="J27" s="7"/>
    </row>
    <row r="28" spans="8:10">
      <c r="H28" s="5"/>
      <c r="I28" s="6"/>
      <c r="J28" s="7"/>
    </row>
    <row r="29" spans="8:10">
      <c r="H29" s="5"/>
      <c r="I29" s="6"/>
      <c r="J29" s="7"/>
    </row>
    <row r="30" spans="8:10">
      <c r="H30" s="5"/>
      <c r="I30" s="6"/>
      <c r="J30" s="7"/>
    </row>
    <row r="31" spans="8:10">
      <c r="H31" s="5"/>
      <c r="I31" s="6"/>
      <c r="J31" s="7"/>
    </row>
    <row r="32" spans="8:10">
      <c r="H32" s="8"/>
      <c r="I32" s="9"/>
      <c r="J32" s="10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inventary managemnt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2024-11-06T08:27:05Z</dcterms:created>
  <dcterms:modified xsi:type="dcterms:W3CDTF">2024-11-06T10:24:18Z</dcterms:modified>
</cp:coreProperties>
</file>