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70" windowHeight="1040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</externalReferences>
  <calcPr calcId="144525"/>
</workbook>
</file>

<file path=xl/sharedStrings.xml><?xml version="1.0" encoding="utf-8"?>
<sst xmlns="http://schemas.openxmlformats.org/spreadsheetml/2006/main" count="8" uniqueCount="8">
  <si>
    <t>HP</t>
  </si>
  <si>
    <t>Stamina</t>
  </si>
  <si>
    <t>RenXing</t>
  </si>
  <si>
    <t>RenXingRecovery</t>
  </si>
  <si>
    <t>AttackPower</t>
  </si>
  <si>
    <t>DefensePower</t>
  </si>
  <si>
    <t>BreakPower</t>
  </si>
  <si>
    <t>DefenseBreak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</si>
</sst>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yerStatsExcel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myStatsExcel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allariStatsExcel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haimeraStatsExcel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ayerStatsExcel"/>
    </sheetNames>
    <sheetDataSet>
      <sheetData sheetId="0">
        <row r="1">
          <cell r="B1">
            <v>1</v>
          </cell>
        </row>
        <row r="2">
          <cell r="A2" t="str">
            <v>MaxHealth</v>
          </cell>
          <cell r="B2">
            <v>100</v>
          </cell>
        </row>
        <row r="3">
          <cell r="A3" t="str">
            <v>MaxStamina</v>
          </cell>
          <cell r="B3">
            <v>100</v>
          </cell>
        </row>
        <row r="4">
          <cell r="A4" t="str">
            <v>BaseAttackPower</v>
          </cell>
          <cell r="B4">
            <v>1</v>
          </cell>
        </row>
        <row r="5">
          <cell r="A5" t="str">
            <v>BaseDefencePower</v>
          </cell>
          <cell r="B5">
            <v>1</v>
          </cell>
        </row>
        <row r="6">
          <cell r="A6" t="str">
            <v>BaseBreakPower</v>
          </cell>
          <cell r="B6">
            <v>1</v>
          </cell>
        </row>
        <row r="7">
          <cell r="A7" t="str">
            <v>DefenceBreak</v>
          </cell>
          <cell r="B7">
            <v>1</v>
          </cell>
        </row>
        <row r="8">
          <cell r="A8" t="str">
            <v>DefaultDefenceBreak</v>
          </cell>
          <cell r="B8">
            <v>1</v>
          </cell>
        </row>
        <row r="9">
          <cell r="A9" t="str">
            <v>SturnRecoverTime</v>
          </cell>
          <cell r="B9">
            <v>3</v>
          </cell>
        </row>
        <row r="10">
          <cell r="A10" t="str">
            <v>SturnDefaultRecoverTime</v>
          </cell>
          <cell r="B10">
            <v>3</v>
          </cell>
        </row>
        <row r="11">
          <cell r="A11" t="str">
            <v>SturnRecoverSpeed</v>
          </cell>
          <cell r="B11">
            <v>10</v>
          </cell>
        </row>
        <row r="12">
          <cell r="A12" t="str">
            <v>SturnDefaultRecoverSpeed</v>
          </cell>
          <cell r="B12">
            <v>10</v>
          </cell>
        </row>
        <row r="13">
          <cell r="A13" t="str">
            <v>RenXing</v>
          </cell>
          <cell r="B13">
            <v>9</v>
          </cell>
        </row>
        <row r="14">
          <cell r="A14" t="str">
            <v>RenXingRecoverSpeed</v>
          </cell>
          <cell r="B14">
            <v>0.7</v>
          </cell>
        </row>
        <row r="15">
          <cell r="A15" t="str">
            <v>PhysicsDamageReduction</v>
          </cell>
          <cell r="B15">
            <v>0</v>
          </cell>
        </row>
        <row r="16">
          <cell r="A16" t="str">
            <v>MagicDamageReduction</v>
          </cell>
          <cell r="B16">
            <v>0</v>
          </cell>
        </row>
        <row r="17">
          <cell r="A17" t="str">
            <v>ImpactForceReduce</v>
          </cell>
          <cell r="B1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nermyStatsExcel"/>
    </sheetNames>
    <sheetDataSet>
      <sheetData sheetId="0">
        <row r="1">
          <cell r="B1">
            <v>1</v>
          </cell>
        </row>
        <row r="2">
          <cell r="A2" t="str">
            <v>MaxHealth</v>
          </cell>
          <cell r="B2">
            <v>70</v>
          </cell>
        </row>
        <row r="3">
          <cell r="A3" t="str">
            <v>MaxStamina</v>
          </cell>
          <cell r="B3">
            <v>120</v>
          </cell>
        </row>
        <row r="4">
          <cell r="A4" t="str">
            <v>BaseAttackPower</v>
          </cell>
          <cell r="B4">
            <v>10</v>
          </cell>
        </row>
        <row r="5">
          <cell r="A5" t="str">
            <v>BaseDefencePower</v>
          </cell>
          <cell r="B5">
            <v>1</v>
          </cell>
        </row>
        <row r="6">
          <cell r="A6" t="str">
            <v>BaseBreakPower</v>
          </cell>
          <cell r="B6">
            <v>20</v>
          </cell>
        </row>
        <row r="7">
          <cell r="A7" t="str">
            <v>DefenceBreak</v>
          </cell>
          <cell r="B7">
            <v>1</v>
          </cell>
        </row>
        <row r="8">
          <cell r="A8" t="str">
            <v>DefaultDefenceBreak</v>
          </cell>
          <cell r="B8">
            <v>1</v>
          </cell>
        </row>
        <row r="9">
          <cell r="A9" t="str">
            <v>SturnRecoverTime</v>
          </cell>
          <cell r="B9">
            <v>3</v>
          </cell>
        </row>
        <row r="10">
          <cell r="A10" t="str">
            <v>SturnDefaultRecoverTime</v>
          </cell>
          <cell r="B10">
            <v>3</v>
          </cell>
        </row>
        <row r="11">
          <cell r="A11" t="str">
            <v>SturnRecoverSpeed</v>
          </cell>
          <cell r="B11">
            <v>18</v>
          </cell>
        </row>
        <row r="12">
          <cell r="A12" t="str">
            <v>SturnDefaultRecoverSpeed</v>
          </cell>
          <cell r="B12">
            <v>18</v>
          </cell>
        </row>
        <row r="13">
          <cell r="A13" t="str">
            <v>RenXing</v>
          </cell>
          <cell r="B13">
            <v>9</v>
          </cell>
        </row>
        <row r="14">
          <cell r="A14" t="str">
            <v>RenXingRecoverSpeed</v>
          </cell>
          <cell r="B14">
            <v>0.7</v>
          </cell>
        </row>
        <row r="15">
          <cell r="A15" t="str">
            <v>PhysicsDamageReduction</v>
          </cell>
          <cell r="B15">
            <v>0</v>
          </cell>
        </row>
        <row r="16">
          <cell r="A16" t="str">
            <v>MagicDamageReduction</v>
          </cell>
          <cell r="B16">
            <v>0</v>
          </cell>
        </row>
        <row r="17">
          <cell r="A17" t="str">
            <v>ImpactForceReduce</v>
          </cell>
          <cell r="B17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KallariStatsExcel"/>
    </sheetNames>
    <sheetDataSet>
      <sheetData sheetId="0">
        <row r="1">
          <cell r="B1">
            <v>1</v>
          </cell>
        </row>
        <row r="2">
          <cell r="A2" t="str">
            <v>MaxHealth</v>
          </cell>
          <cell r="B2">
            <v>85</v>
          </cell>
        </row>
        <row r="3">
          <cell r="A3" t="str">
            <v>MaxStamina</v>
          </cell>
          <cell r="B3">
            <v>100</v>
          </cell>
        </row>
        <row r="4">
          <cell r="A4" t="str">
            <v>BaseAttackPower</v>
          </cell>
          <cell r="B4">
            <v>15</v>
          </cell>
        </row>
        <row r="5">
          <cell r="A5" t="str">
            <v>BaseDefencePower</v>
          </cell>
          <cell r="B5">
            <v>1</v>
          </cell>
        </row>
        <row r="6">
          <cell r="A6" t="str">
            <v>BaseBreakPower</v>
          </cell>
          <cell r="B6">
            <v>25</v>
          </cell>
        </row>
        <row r="7">
          <cell r="A7" t="str">
            <v>DefenceBreak</v>
          </cell>
          <cell r="B7">
            <v>0.8</v>
          </cell>
        </row>
        <row r="8">
          <cell r="A8" t="str">
            <v>DefaultDefenceBreak</v>
          </cell>
          <cell r="B8">
            <v>0.8</v>
          </cell>
        </row>
        <row r="9">
          <cell r="A9" t="str">
            <v>SturnRecoverTime</v>
          </cell>
          <cell r="B9">
            <v>3</v>
          </cell>
        </row>
        <row r="10">
          <cell r="A10" t="str">
            <v>SturnDefaultRecoverTime</v>
          </cell>
          <cell r="B10">
            <v>3</v>
          </cell>
        </row>
        <row r="11">
          <cell r="A11" t="str">
            <v>SturnRecoverSpeed</v>
          </cell>
          <cell r="B11">
            <v>24</v>
          </cell>
        </row>
        <row r="12">
          <cell r="A12" t="str">
            <v>SturnDefaultRecoverSpeed</v>
          </cell>
          <cell r="B12">
            <v>24</v>
          </cell>
        </row>
        <row r="13">
          <cell r="A13" t="str">
            <v>RenXing</v>
          </cell>
          <cell r="B13">
            <v>5</v>
          </cell>
        </row>
        <row r="14">
          <cell r="A14" t="str">
            <v>RenXingRecoverSpeed</v>
          </cell>
          <cell r="B14">
            <v>0.7</v>
          </cell>
        </row>
        <row r="15">
          <cell r="A15" t="str">
            <v>PhysicsDamageReduction</v>
          </cell>
          <cell r="B15">
            <v>0</v>
          </cell>
        </row>
        <row r="16">
          <cell r="A16" t="str">
            <v>MagicDamageReduction</v>
          </cell>
          <cell r="B16">
            <v>0</v>
          </cell>
        </row>
        <row r="17">
          <cell r="A17" t="str">
            <v>ImpactForceReduce</v>
          </cell>
          <cell r="B17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KhaimeraStatsExcel"/>
    </sheetNames>
    <sheetDataSet>
      <sheetData sheetId="0">
        <row r="1">
          <cell r="B1">
            <v>1</v>
          </cell>
        </row>
        <row r="2">
          <cell r="A2" t="str">
            <v>MaxHealth</v>
          </cell>
          <cell r="B2">
            <v>120</v>
          </cell>
        </row>
        <row r="3">
          <cell r="A3" t="str">
            <v>MaxStamina</v>
          </cell>
          <cell r="B3">
            <v>100</v>
          </cell>
        </row>
        <row r="4">
          <cell r="A4" t="str">
            <v>BaseAttackPower</v>
          </cell>
          <cell r="B4">
            <v>25</v>
          </cell>
        </row>
        <row r="5">
          <cell r="A5" t="str">
            <v>BaseDefencePower</v>
          </cell>
          <cell r="B5">
            <v>1.2</v>
          </cell>
        </row>
        <row r="6">
          <cell r="A6" t="str">
            <v>BaseBreakPower</v>
          </cell>
          <cell r="B6">
            <v>30</v>
          </cell>
        </row>
        <row r="7">
          <cell r="A7" t="str">
            <v>DefenceBreak</v>
          </cell>
          <cell r="B7">
            <v>1.3</v>
          </cell>
        </row>
        <row r="8">
          <cell r="A8" t="str">
            <v>DefaultDefenceBreak</v>
          </cell>
          <cell r="B8">
            <v>1.3</v>
          </cell>
        </row>
        <row r="9">
          <cell r="A9" t="str">
            <v>SturnRecoverTime</v>
          </cell>
          <cell r="B9">
            <v>4</v>
          </cell>
        </row>
        <row r="10">
          <cell r="A10" t="str">
            <v>SturnDefaultRecoverTime</v>
          </cell>
          <cell r="B10">
            <v>4</v>
          </cell>
        </row>
        <row r="11">
          <cell r="A11" t="str">
            <v>SturnRecoverSpeed</v>
          </cell>
          <cell r="B11">
            <v>16</v>
          </cell>
        </row>
        <row r="12">
          <cell r="A12" t="str">
            <v>SturnDefaultRecoverSpeed</v>
          </cell>
          <cell r="B12">
            <v>16</v>
          </cell>
        </row>
        <row r="13">
          <cell r="A13" t="str">
            <v>RenXing</v>
          </cell>
          <cell r="B13">
            <v>15</v>
          </cell>
        </row>
        <row r="14">
          <cell r="A14" t="str">
            <v>RenXingRecoverSpeed</v>
          </cell>
          <cell r="B14">
            <v>0.7</v>
          </cell>
        </row>
        <row r="15">
          <cell r="A15" t="str">
            <v>PhysicsDamageReduction</v>
          </cell>
          <cell r="B15">
            <v>0</v>
          </cell>
        </row>
        <row r="16">
          <cell r="A16" t="str">
            <v>MagicDamageReduction</v>
          </cell>
          <cell r="B16">
            <v>0</v>
          </cell>
        </row>
        <row r="17">
          <cell r="A17" t="str">
            <v>ImpactForceReduce</v>
          </cell>
          <cell r="B17">
            <v>-1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workbookViewId="0">
      <selection activeCell="G7" sqref="G7"/>
    </sheetView>
  </sheetViews>
  <sheetFormatPr defaultColWidth="9" defaultRowHeight="14" outlineLevelCol="4"/>
  <cols>
    <col min="5" max="5" width="9.62727272727273" customWidth="1"/>
  </cols>
  <sheetData>
    <row r="1" spans="1:5">
      <c r="A1" s="1"/>
      <c r="B1" s="1">
        <v>1</v>
      </c>
      <c r="C1" s="1">
        <v>2</v>
      </c>
      <c r="D1" s="1">
        <v>3</v>
      </c>
      <c r="E1" s="1">
        <v>4</v>
      </c>
    </row>
    <row r="2" spans="1:5">
      <c r="A2" s="1" t="s">
        <v>0</v>
      </c>
      <c r="B2" s="1">
        <f>HLOOKUP([1]PlayerStatsExcel!$B$2,[1]PlayerStatsExcel!$A$1:$B$17,2)</f>
        <v>100</v>
      </c>
      <c r="C2" s="1">
        <f>HLOOKUP([2]EnermyStatsExcel!$B$2,[2]EnermyStatsExcel!$A$1:$B$17,2)</f>
        <v>70</v>
      </c>
      <c r="D2" s="1">
        <f>HLOOKUP([3]KallariStatsExcel!$B$2,[3]KallariStatsExcel!$A$1:$B$17,2)</f>
        <v>85</v>
      </c>
      <c r="E2" s="1">
        <f>HLOOKUP([4]KhaimeraStatsExcel!$B$2,[4]KhaimeraStatsExcel!$A$1:$B$17,2)</f>
        <v>120</v>
      </c>
    </row>
    <row r="3" spans="1:5">
      <c r="A3" s="1" t="s">
        <v>1</v>
      </c>
      <c r="B3" s="1">
        <f>HLOOKUP([1]PlayerStatsExcel!$B$2,[1]PlayerStatsExcel!$A$1:$B$17,3)</f>
        <v>100</v>
      </c>
      <c r="C3" s="1">
        <f>HLOOKUP([2]EnermyStatsExcel!$B$2,[2]EnermyStatsExcel!$A$1:$B$17,3)</f>
        <v>120</v>
      </c>
      <c r="D3" s="1">
        <f>HLOOKUP([3]KallariStatsExcel!$B$2,[3]KallariStatsExcel!$A$1:$B$17,3)</f>
        <v>100</v>
      </c>
      <c r="E3" s="1">
        <f>HLOOKUP([4]KhaimeraStatsExcel!$B$2,[4]KhaimeraStatsExcel!$A$1:$B$17,3)</f>
        <v>100</v>
      </c>
    </row>
    <row r="4" spans="1:5">
      <c r="A4" s="1" t="s">
        <v>2</v>
      </c>
      <c r="B4" s="1">
        <f>HLOOKUP([1]PlayerStatsExcel!$B$2,[1]PlayerStatsExcel!$A$1:$B$17,13)</f>
        <v>9</v>
      </c>
      <c r="C4" s="1">
        <f>HLOOKUP([2]EnermyStatsExcel!$B$2,[2]EnermyStatsExcel!$A$1:$B$17,13)</f>
        <v>9</v>
      </c>
      <c r="D4" s="1">
        <f>HLOOKUP([3]KallariStatsExcel!$B$2,[3]KallariStatsExcel!$A$1:$B$17,13)</f>
        <v>5</v>
      </c>
      <c r="E4" s="1">
        <f>HLOOKUP([4]KhaimeraStatsExcel!$B$2,[4]KhaimeraStatsExcel!$A$1:$B$17,13)</f>
        <v>15</v>
      </c>
    </row>
    <row r="5" spans="1:5">
      <c r="A5" s="1" t="s">
        <v>3</v>
      </c>
      <c r="B5" s="1">
        <f>HLOOKUP([1]PlayerStatsExcel!$B$2,[1]PlayerStatsExcel!$A$1:$B$17,14)</f>
        <v>0.7</v>
      </c>
      <c r="C5" s="1">
        <f>HLOOKUP([2]EnermyStatsExcel!$B$2,[2]EnermyStatsExcel!$A$1:$B$17,14)</f>
        <v>0.7</v>
      </c>
      <c r="D5" s="1">
        <f>HLOOKUP([3]KallariStatsExcel!$B$2,[3]KallariStatsExcel!$A$1:$B$17,14)</f>
        <v>0.7</v>
      </c>
      <c r="E5" s="1">
        <f>HLOOKUP([4]KhaimeraStatsExcel!$B$2,[4]KhaimeraStatsExcel!$A$1:$B$17,14)</f>
        <v>0.7</v>
      </c>
    </row>
    <row r="6" spans="1:5">
      <c r="A6" s="1" t="s">
        <v>4</v>
      </c>
      <c r="B6" s="1">
        <f>HLOOKUP([1]PlayerStatsExcel!$B$2,[1]PlayerStatsExcel!$A$1:$B$17,4)</f>
        <v>1</v>
      </c>
      <c r="C6" s="1">
        <f>HLOOKUP([2]EnermyStatsExcel!$B$2,[2]EnermyStatsExcel!$A$1:$B$17,4)</f>
        <v>10</v>
      </c>
      <c r="D6" s="1">
        <f>HLOOKUP([3]KallariStatsExcel!$B$2,[3]KallariStatsExcel!$A$1:$B$17,4)</f>
        <v>15</v>
      </c>
      <c r="E6" s="1">
        <f>HLOOKUP([4]KhaimeraStatsExcel!$B$2,[4]KhaimeraStatsExcel!$A$1:$B$17,4)</f>
        <v>25</v>
      </c>
    </row>
    <row r="7" spans="1:5">
      <c r="A7" s="1" t="s">
        <v>5</v>
      </c>
      <c r="B7" s="1">
        <f>HLOOKUP([1]PlayerStatsExcel!$B$2,[1]PlayerStatsExcel!$A$1:$B$17,5)</f>
        <v>1</v>
      </c>
      <c r="C7" s="1">
        <f>HLOOKUP([2]EnermyStatsExcel!$B$2,[2]EnermyStatsExcel!$A$1:$B$17,5)</f>
        <v>1</v>
      </c>
      <c r="D7" s="1">
        <f>HLOOKUP([3]KallariStatsExcel!$B$2,[3]KallariStatsExcel!$A$1:$B$17,5)</f>
        <v>1</v>
      </c>
      <c r="E7" s="1">
        <f>HLOOKUP([4]KhaimeraStatsExcel!$B$2,[4]KhaimeraStatsExcel!$A$1:$B$17,5)</f>
        <v>1.2</v>
      </c>
    </row>
    <row r="8" spans="1:5">
      <c r="A8" s="1" t="s">
        <v>6</v>
      </c>
      <c r="B8" s="1">
        <f>HLOOKUP([1]PlayerStatsExcel!$B$2,[1]PlayerStatsExcel!$A$1:$B$17,6)</f>
        <v>1</v>
      </c>
      <c r="C8" s="1">
        <f>HLOOKUP([2]EnermyStatsExcel!$B$2,[2]EnermyStatsExcel!$A$1:$B$17,6)</f>
        <v>20</v>
      </c>
      <c r="D8" s="1">
        <f>HLOOKUP([3]KallariStatsExcel!$B$2,[3]KallariStatsExcel!$A$1:$B$17,6)</f>
        <v>25</v>
      </c>
      <c r="E8" s="1">
        <f>HLOOKUP([4]KhaimeraStatsExcel!$B$2,[4]KhaimeraStatsExcel!$A$1:$B$17,6)</f>
        <v>30</v>
      </c>
    </row>
    <row r="9" spans="1:5">
      <c r="A9" s="1" t="s">
        <v>7</v>
      </c>
      <c r="B9" s="1">
        <f>HLOOKUP([1]PlayerStatsExcel!$B$2,[1]PlayerStatsExcel!$A$1:$B$17,5)</f>
        <v>1</v>
      </c>
      <c r="C9" s="1">
        <f>HLOOKUP([2]EnermyStatsExcel!$B$2,[2]EnermyStatsExcel!$A$1:$B$17,5)</f>
        <v>1</v>
      </c>
      <c r="D9" s="1">
        <f>HLOOKUP([3]KallariStatsExcel!$B$2,[3]KallariStatsExcel!$A$1:$B$17,5)</f>
        <v>1</v>
      </c>
      <c r="E9" s="1">
        <f>HLOOKUP([4]KhaimeraStatsExcel!$B$2,[4]KhaimeraStatsExcel!$A$1:$B$17,5)</f>
        <v>1.2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王陈喆</dc:creator>
  <cp:lastModifiedBy>RaidenV-00</cp:lastModifiedBy>
  <dcterms:created xsi:type="dcterms:W3CDTF">2023-05-12T11:15:00Z</dcterms:created>
  <dcterms:modified xsi:type="dcterms:W3CDTF">2023-11-03T14:19:45Z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