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NATZ\SPK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35" i="1"/>
  <c r="C36" i="1"/>
  <c r="C37" i="1"/>
  <c r="C38" i="1"/>
  <c r="C39" i="1"/>
  <c r="C40" i="1"/>
  <c r="C41" i="1"/>
  <c r="C42" i="1"/>
  <c r="C43" i="1"/>
  <c r="C44" i="1"/>
  <c r="C35" i="1"/>
  <c r="G24" i="1" l="1"/>
  <c r="G25" i="1"/>
  <c r="G26" i="1"/>
  <c r="G27" i="1"/>
  <c r="G28" i="1"/>
  <c r="G29" i="1"/>
  <c r="G30" i="1"/>
  <c r="G31" i="1"/>
  <c r="G32" i="1"/>
  <c r="F24" i="1"/>
  <c r="F25" i="1"/>
  <c r="F26" i="1"/>
  <c r="F27" i="1"/>
  <c r="F28" i="1"/>
  <c r="F29" i="1"/>
  <c r="F30" i="1"/>
  <c r="F31" i="1"/>
  <c r="F32" i="1"/>
  <c r="E24" i="1"/>
  <c r="E25" i="1"/>
  <c r="E26" i="1"/>
  <c r="E27" i="1"/>
  <c r="E28" i="1"/>
  <c r="E29" i="1"/>
  <c r="E30" i="1"/>
  <c r="E31" i="1"/>
  <c r="E32" i="1"/>
  <c r="D24" i="1"/>
  <c r="D25" i="1"/>
  <c r="D26" i="1"/>
  <c r="D27" i="1"/>
  <c r="D28" i="1"/>
  <c r="D29" i="1"/>
  <c r="D30" i="1"/>
  <c r="D31" i="1"/>
  <c r="D32" i="1"/>
  <c r="G23" i="1" l="1"/>
  <c r="F23" i="1"/>
  <c r="E23" i="1"/>
  <c r="D23" i="1"/>
  <c r="C24" i="1"/>
  <c r="C25" i="1"/>
  <c r="C26" i="1"/>
  <c r="C27" i="1"/>
  <c r="C28" i="1"/>
  <c r="C29" i="1"/>
  <c r="C30" i="1"/>
  <c r="C31" i="1"/>
  <c r="C32" i="1"/>
  <c r="C23" i="1"/>
  <c r="D20" i="1"/>
  <c r="E20" i="1"/>
  <c r="F20" i="1"/>
  <c r="G20" i="1"/>
  <c r="C20" i="1"/>
  <c r="G19" i="1"/>
  <c r="F19" i="1"/>
  <c r="D19" i="1"/>
  <c r="H19" i="1"/>
  <c r="C19" i="1"/>
  <c r="E19" i="1"/>
  <c r="H18" i="1"/>
</calcChain>
</file>

<file path=xl/sharedStrings.xml><?xml version="1.0" encoding="utf-8"?>
<sst xmlns="http://schemas.openxmlformats.org/spreadsheetml/2006/main" count="63" uniqueCount="59">
  <si>
    <t>Raihan Shidqi Haryanto</t>
  </si>
  <si>
    <t>201011401295</t>
  </si>
  <si>
    <t>07TPLP012</t>
  </si>
  <si>
    <t>No</t>
  </si>
  <si>
    <t>Nama Motor</t>
  </si>
  <si>
    <t>kapasitas mesin</t>
  </si>
  <si>
    <t>tenaga</t>
  </si>
  <si>
    <t>torsi</t>
  </si>
  <si>
    <t>harga</t>
  </si>
  <si>
    <t>Aerox 155</t>
  </si>
  <si>
    <t>Vario 160</t>
  </si>
  <si>
    <t>GSX R150</t>
  </si>
  <si>
    <t xml:space="preserve">ninja 250 </t>
  </si>
  <si>
    <t>RC 250</t>
  </si>
  <si>
    <t>Panigale V4 S</t>
  </si>
  <si>
    <t>Pulsar 220</t>
  </si>
  <si>
    <t>Dazz-FI</t>
  </si>
  <si>
    <t>Bonneville T120</t>
  </si>
  <si>
    <t>Sprint S 150</t>
  </si>
  <si>
    <t>Bobot</t>
  </si>
  <si>
    <t>cost</t>
  </si>
  <si>
    <t>pangkat</t>
  </si>
  <si>
    <r>
      <t>∑</t>
    </r>
    <r>
      <rPr>
        <sz val="12.1"/>
        <color theme="1"/>
        <rFont val="Calibri"/>
        <family val="2"/>
      </rPr>
      <t>w=1</t>
    </r>
  </si>
  <si>
    <t>Jumlah</t>
  </si>
  <si>
    <t>Benefit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</si>
  <si>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</si>
  <si>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</si>
  <si>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</si>
  <si>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</si>
  <si>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</si>
  <si>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</si>
  <si>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</si>
  <si>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</si>
  <si>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</si>
  <si>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</si>
  <si>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30960000</t>
  </si>
  <si>
    <t>26639000</t>
  </si>
  <si>
    <t>38300000</t>
  </si>
  <si>
    <t>79300000</t>
  </si>
  <si>
    <t>50900000</t>
  </si>
  <si>
    <t>799000000</t>
  </si>
  <si>
    <t>18600000</t>
  </si>
  <si>
    <t>14600000</t>
  </si>
  <si>
    <t>363000000</t>
  </si>
  <si>
    <t>56400000</t>
  </si>
  <si>
    <t>Kecepatan</t>
  </si>
  <si>
    <t>Mencari Nilai Vektor S</t>
  </si>
  <si>
    <t>Mencari Nilai Vektor V</t>
  </si>
  <si>
    <t>Rank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</si>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</sst>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.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1" fillId="0" borderId="0" xfId="0" applyFont="1"/>
    <xf numFmtId="2" fontId="0" fillId="0" borderId="1" xfId="0" applyNumberFormat="1" applyBorder="1"/>
    <xf numFmtId="0" fontId="0" fillId="0" borderId="1" xfId="0" applyFill="1" applyBorder="1" applyAlignment="1"/>
    <xf numFmtId="0" fontId="1" fillId="0" borderId="1" xfId="0" applyFont="1" applyBorder="1"/>
    <xf numFmtId="49" fontId="0" fillId="0" borderId="1" xfId="0" applyNumberFormat="1" applyBorder="1"/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zoomScale="110" zoomScaleNormal="110" workbookViewId="0">
      <selection activeCell="C3" sqref="C3"/>
    </sheetView>
  </sheetViews>
  <sheetFormatPr defaultRowHeight="15" x14ac:dyDescent="0.25"/>
  <cols>
    <col min="3" max="3" width="21.7109375" customWidth="1"/>
    <col min="4" max="4" width="20.140625" customWidth="1"/>
    <col min="5" max="5" width="17.140625" customWidth="1"/>
    <col min="6" max="6" width="15.28515625" customWidth="1"/>
    <col min="7" max="7" width="14.85546875" customWidth="1"/>
    <col min="8" max="8" width="13.28515625" customWidth="1"/>
    <col min="10" max="10" width="16" customWidth="1"/>
    <col min="13" max="13" width="14.42578125" customWidth="1"/>
    <col min="16" max="16" width="15.7109375" customWidth="1"/>
  </cols>
  <sheetData>
    <row r="1" spans="1:16" x14ac:dyDescent="0.25">
      <c r="A1" s="10" t="s">
        <v>0</v>
      </c>
      <c r="B1" s="10"/>
      <c r="C1" s="10"/>
    </row>
    <row r="2" spans="1:16" x14ac:dyDescent="0.25">
      <c r="A2" s="11" t="s">
        <v>1</v>
      </c>
      <c r="B2" s="11"/>
    </row>
    <row r="3" spans="1:16" x14ac:dyDescent="0.25">
      <c r="A3" s="12" t="s">
        <v>2</v>
      </c>
      <c r="B3" s="12"/>
    </row>
    <row r="4" spans="1:16" x14ac:dyDescent="0.25">
      <c r="I4" s="2"/>
      <c r="J4" s="2"/>
      <c r="K4" s="2"/>
      <c r="L4" s="2"/>
      <c r="M4" s="2"/>
      <c r="O4" s="2"/>
      <c r="P4" s="2"/>
    </row>
    <row r="5" spans="1:16" x14ac:dyDescent="0.25">
      <c r="A5" s="3"/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45</v>
      </c>
      <c r="I5" s="2"/>
      <c r="J5" s="2"/>
      <c r="K5" s="2"/>
      <c r="L5" s="2"/>
      <c r="M5" s="2"/>
      <c r="O5" s="2"/>
      <c r="P5" s="2"/>
    </row>
    <row r="6" spans="1:16" x14ac:dyDescent="0.25">
      <c r="A6" s="3"/>
      <c r="B6" s="4">
        <v>1</v>
      </c>
      <c r="C6" s="4" t="s">
        <v>9</v>
      </c>
      <c r="D6" s="4">
        <v>155</v>
      </c>
      <c r="E6" s="4">
        <v>11.3</v>
      </c>
      <c r="F6" s="4">
        <v>13.9</v>
      </c>
      <c r="G6" s="9" t="s">
        <v>35</v>
      </c>
      <c r="H6" s="4">
        <v>132</v>
      </c>
    </row>
    <row r="7" spans="1:16" x14ac:dyDescent="0.25">
      <c r="A7" s="3"/>
      <c r="B7" s="4">
        <v>2</v>
      </c>
      <c r="C7" s="4" t="s">
        <v>10</v>
      </c>
      <c r="D7" s="4">
        <v>156.9</v>
      </c>
      <c r="E7" s="4">
        <v>11.3</v>
      </c>
      <c r="F7" s="4">
        <v>13.8</v>
      </c>
      <c r="G7" s="9" t="s">
        <v>36</v>
      </c>
      <c r="H7" s="4">
        <v>130</v>
      </c>
    </row>
    <row r="8" spans="1:16" x14ac:dyDescent="0.25">
      <c r="A8" s="3"/>
      <c r="B8" s="4">
        <v>3</v>
      </c>
      <c r="C8" s="4" t="s">
        <v>11</v>
      </c>
      <c r="D8" s="4">
        <v>147.30000000000001</v>
      </c>
      <c r="E8" s="4">
        <v>18.899999999999999</v>
      </c>
      <c r="F8" s="4">
        <v>14</v>
      </c>
      <c r="G8" s="9" t="s">
        <v>37</v>
      </c>
      <c r="H8" s="4">
        <v>137</v>
      </c>
    </row>
    <row r="9" spans="1:16" x14ac:dyDescent="0.25">
      <c r="A9" s="3"/>
      <c r="B9" s="4">
        <v>4</v>
      </c>
      <c r="C9" s="4" t="s">
        <v>12</v>
      </c>
      <c r="D9" s="4">
        <v>250</v>
      </c>
      <c r="E9" s="4">
        <v>38.46</v>
      </c>
      <c r="F9" s="4">
        <v>23.5</v>
      </c>
      <c r="G9" s="9" t="s">
        <v>38</v>
      </c>
      <c r="H9" s="4">
        <v>170</v>
      </c>
    </row>
    <row r="10" spans="1:16" x14ac:dyDescent="0.25">
      <c r="A10" s="3"/>
      <c r="B10" s="4">
        <v>5</v>
      </c>
      <c r="C10" s="4" t="s">
        <v>13</v>
      </c>
      <c r="D10" s="4">
        <v>248.8</v>
      </c>
      <c r="E10" s="4">
        <v>35.53</v>
      </c>
      <c r="F10" s="4">
        <v>23.6</v>
      </c>
      <c r="G10" s="9" t="s">
        <v>39</v>
      </c>
      <c r="H10" s="4">
        <v>165</v>
      </c>
    </row>
    <row r="11" spans="1:16" x14ac:dyDescent="0.25">
      <c r="A11" s="3"/>
      <c r="B11" s="4">
        <v>6</v>
      </c>
      <c r="C11" s="4" t="s">
        <v>14</v>
      </c>
      <c r="D11" s="4">
        <v>1103</v>
      </c>
      <c r="E11" s="4">
        <v>214</v>
      </c>
      <c r="F11" s="4">
        <v>124</v>
      </c>
      <c r="G11" s="9" t="s">
        <v>40</v>
      </c>
      <c r="H11" s="4">
        <v>374</v>
      </c>
    </row>
    <row r="12" spans="1:16" x14ac:dyDescent="0.25">
      <c r="A12" s="3"/>
      <c r="B12" s="4">
        <v>7</v>
      </c>
      <c r="C12" s="4" t="s">
        <v>15</v>
      </c>
      <c r="D12" s="4">
        <v>220</v>
      </c>
      <c r="E12" s="4">
        <v>21</v>
      </c>
      <c r="F12" s="4">
        <v>19.12</v>
      </c>
      <c r="G12" s="9" t="s">
        <v>41</v>
      </c>
      <c r="H12" s="4">
        <v>134</v>
      </c>
    </row>
    <row r="13" spans="1:16" x14ac:dyDescent="0.25">
      <c r="A13" s="3"/>
      <c r="B13" s="4">
        <v>8</v>
      </c>
      <c r="C13" s="4" t="s">
        <v>16</v>
      </c>
      <c r="D13" s="4">
        <v>109.6</v>
      </c>
      <c r="E13" s="4">
        <v>8.6999999999999993</v>
      </c>
      <c r="F13" s="4">
        <v>8.6999999999999993</v>
      </c>
      <c r="G13" s="9" t="s">
        <v>42</v>
      </c>
      <c r="H13" s="4">
        <v>145</v>
      </c>
    </row>
    <row r="14" spans="1:16" x14ac:dyDescent="0.25">
      <c r="A14" s="3"/>
      <c r="B14" s="4">
        <v>9</v>
      </c>
      <c r="C14" s="4" t="s">
        <v>17</v>
      </c>
      <c r="D14" s="4">
        <v>1200</v>
      </c>
      <c r="E14" s="4">
        <v>78</v>
      </c>
      <c r="F14" s="4">
        <v>105</v>
      </c>
      <c r="G14" s="9" t="s">
        <v>43</v>
      </c>
      <c r="H14" s="4">
        <v>311</v>
      </c>
    </row>
    <row r="15" spans="1:16" x14ac:dyDescent="0.25">
      <c r="A15" s="3"/>
      <c r="B15" s="4">
        <v>10</v>
      </c>
      <c r="C15" s="4" t="s">
        <v>18</v>
      </c>
      <c r="D15" s="4">
        <v>154.80000000000001</v>
      </c>
      <c r="E15" s="4">
        <v>8.6999999999999993</v>
      </c>
      <c r="F15" s="4">
        <v>12</v>
      </c>
      <c r="G15" s="9" t="s">
        <v>44</v>
      </c>
      <c r="H15" s="4">
        <v>105</v>
      </c>
    </row>
    <row r="16" spans="1:16" x14ac:dyDescent="0.25">
      <c r="A16" s="3"/>
      <c r="B16" s="4"/>
      <c r="C16" s="4" t="s">
        <v>24</v>
      </c>
      <c r="D16" s="4" t="s">
        <v>24</v>
      </c>
      <c r="E16" s="4" t="s">
        <v>24</v>
      </c>
      <c r="F16" s="4" t="s">
        <v>24</v>
      </c>
      <c r="G16" s="4" t="s">
        <v>20</v>
      </c>
      <c r="H16" s="4" t="s">
        <v>24</v>
      </c>
    </row>
    <row r="17" spans="1:9" x14ac:dyDescent="0.25">
      <c r="D17" s="2"/>
      <c r="E17" s="2"/>
      <c r="H17" s="4" t="s">
        <v>23</v>
      </c>
    </row>
    <row r="18" spans="1:9" x14ac:dyDescent="0.25">
      <c r="B18" s="4" t="s">
        <v>19</v>
      </c>
      <c r="C18" s="4">
        <v>3</v>
      </c>
      <c r="D18" s="6">
        <v>5</v>
      </c>
      <c r="E18" s="7">
        <v>5</v>
      </c>
      <c r="F18" s="7">
        <v>5</v>
      </c>
      <c r="G18" s="7">
        <v>4</v>
      </c>
      <c r="H18" s="4">
        <f>SUM(C18:G18)</f>
        <v>22</v>
      </c>
      <c r="I18" s="1"/>
    </row>
    <row r="19" spans="1:9" ht="15.75" x14ac:dyDescent="0.25">
      <c r="A19" s="5"/>
      <c r="B19" s="8" t="s">
        <v>22</v>
      </c>
      <c r="C19" s="6">
        <f>C18/$H$18</f>
        <v>0.13636363636363635</v>
      </c>
      <c r="D19" s="6">
        <f>D18/$H$18</f>
        <v>0.22727272727272727</v>
      </c>
      <c r="E19" s="6">
        <f t="shared" ref="E19" si="0">E18/$H$18</f>
        <v>0.22727272727272727</v>
      </c>
      <c r="F19" s="6">
        <f>F18/$H$18</f>
        <v>0.22727272727272727</v>
      </c>
      <c r="G19" s="6">
        <f>G18/$H$18</f>
        <v>0.18181818181818182</v>
      </c>
      <c r="H19" s="4">
        <f>SUM(C19:G19)</f>
        <v>1</v>
      </c>
    </row>
    <row r="20" spans="1:9" x14ac:dyDescent="0.25">
      <c r="B20" s="4" t="s">
        <v>21</v>
      </c>
      <c r="C20" s="6">
        <f>IF(C16="Benefit",C19,-C19)</f>
        <v>0.13636363636363635</v>
      </c>
      <c r="D20" s="6">
        <f t="shared" ref="D20:G20" si="1">IF(D16="Benefit",D19,-D19)</f>
        <v>0.22727272727272727</v>
      </c>
      <c r="E20" s="6">
        <f t="shared" si="1"/>
        <v>0.22727272727272727</v>
      </c>
      <c r="F20" s="6">
        <f t="shared" si="1"/>
        <v>0.22727272727272727</v>
      </c>
      <c r="G20" s="6">
        <f t="shared" si="1"/>
        <v>-0.18181818181818182</v>
      </c>
      <c r="H20" s="4"/>
    </row>
    <row r="22" spans="1:9" x14ac:dyDescent="0.25">
      <c r="B22" s="13" t="s">
        <v>46</v>
      </c>
      <c r="C22" s="13"/>
      <c r="D22" s="13"/>
      <c r="E22" s="13"/>
      <c r="F22" s="13"/>
      <c r="G22" s="13"/>
      <c r="H22" s="13"/>
    </row>
    <row r="23" spans="1:9" x14ac:dyDescent="0.25">
      <c r="B23" s="4" t="s">
        <v>25</v>
      </c>
      <c r="C23" s="14">
        <f>D6^C$20</f>
        <v>1.9892144034760926</v>
      </c>
      <c r="D23" s="14">
        <f>E6^D$20</f>
        <v>1.7351459459641014</v>
      </c>
      <c r="E23" s="14">
        <f>F6^E$20</f>
        <v>1.8187629179702747</v>
      </c>
      <c r="F23" s="14">
        <f>G6^F$20</f>
        <v>50.40281144018838</v>
      </c>
      <c r="G23" s="14">
        <f>H6^G$20</f>
        <v>0.41156752903702409</v>
      </c>
      <c r="H23" s="14"/>
    </row>
    <row r="24" spans="1:9" x14ac:dyDescent="0.25">
      <c r="B24" s="4" t="s">
        <v>26</v>
      </c>
      <c r="C24" s="14">
        <f t="shared" ref="C24:C32" si="2">D7^C$20</f>
        <v>1.992522015635223</v>
      </c>
      <c r="D24" s="14">
        <f t="shared" ref="D24:G32" si="3">E7^D$20</f>
        <v>1.7351459459641014</v>
      </c>
      <c r="E24" s="14">
        <f t="shared" si="3"/>
        <v>1.8157808382768781</v>
      </c>
      <c r="F24" s="14">
        <f t="shared" si="3"/>
        <v>48.709952784458842</v>
      </c>
      <c r="G24" s="14">
        <f t="shared" si="3"/>
        <v>0.41271158816145592</v>
      </c>
      <c r="H24" s="4"/>
    </row>
    <row r="25" spans="1:9" x14ac:dyDescent="0.25">
      <c r="B25" s="4" t="s">
        <v>27</v>
      </c>
      <c r="C25" s="14">
        <f t="shared" si="2"/>
        <v>1.9754407620438885</v>
      </c>
      <c r="D25" s="14">
        <f t="shared" si="3"/>
        <v>1.9503158736101329</v>
      </c>
      <c r="E25" s="14">
        <f t="shared" si="3"/>
        <v>1.8217284655165369</v>
      </c>
      <c r="F25" s="14">
        <f t="shared" si="3"/>
        <v>52.899828834490009</v>
      </c>
      <c r="G25" s="14">
        <f t="shared" si="3"/>
        <v>0.40879478929607438</v>
      </c>
      <c r="H25" s="4"/>
    </row>
    <row r="26" spans="1:9" x14ac:dyDescent="0.25">
      <c r="B26" s="4" t="s">
        <v>28</v>
      </c>
      <c r="C26" s="14">
        <f t="shared" si="2"/>
        <v>2.123204467649765</v>
      </c>
      <c r="D26" s="14">
        <f t="shared" si="3"/>
        <v>2.2920779424571802</v>
      </c>
      <c r="E26" s="14">
        <f t="shared" si="3"/>
        <v>2.0493037385253308</v>
      </c>
      <c r="F26" s="14">
        <f t="shared" si="3"/>
        <v>62.415055460742707</v>
      </c>
      <c r="G26" s="14">
        <f t="shared" si="3"/>
        <v>0.3930645096037047</v>
      </c>
      <c r="H26" s="4"/>
    </row>
    <row r="27" spans="1:9" x14ac:dyDescent="0.25">
      <c r="B27" s="4" t="s">
        <v>29</v>
      </c>
      <c r="C27" s="14">
        <f t="shared" si="2"/>
        <v>2.1218118446583065</v>
      </c>
      <c r="D27" s="14">
        <f t="shared" si="3"/>
        <v>2.2511684924098345</v>
      </c>
      <c r="E27" s="14">
        <f t="shared" si="3"/>
        <v>2.0512824067305342</v>
      </c>
      <c r="F27" s="14">
        <f t="shared" si="3"/>
        <v>56.432172350625812</v>
      </c>
      <c r="G27" s="14">
        <f t="shared" si="3"/>
        <v>0.3952037902158046</v>
      </c>
      <c r="H27" s="4"/>
    </row>
    <row r="28" spans="1:9" x14ac:dyDescent="0.25">
      <c r="B28" s="4" t="s">
        <v>30</v>
      </c>
      <c r="C28" s="14">
        <f t="shared" si="2"/>
        <v>2.5995409357411456</v>
      </c>
      <c r="D28" s="14">
        <f t="shared" si="3"/>
        <v>3.3856299971321224</v>
      </c>
      <c r="E28" s="14">
        <f t="shared" si="3"/>
        <v>2.9907330890571964</v>
      </c>
      <c r="F28" s="14">
        <f t="shared" si="3"/>
        <v>105.5130279179412</v>
      </c>
      <c r="G28" s="14">
        <f t="shared" si="3"/>
        <v>0.34056903849737186</v>
      </c>
      <c r="H28" s="4"/>
    </row>
    <row r="29" spans="1:9" x14ac:dyDescent="0.25">
      <c r="B29" s="4" t="s">
        <v>31</v>
      </c>
      <c r="C29" s="14">
        <f t="shared" si="2"/>
        <v>2.0865138635078195</v>
      </c>
      <c r="D29" s="14">
        <f t="shared" si="3"/>
        <v>1.9975809383544878</v>
      </c>
      <c r="E29" s="14">
        <f t="shared" si="3"/>
        <v>1.9554523933471983</v>
      </c>
      <c r="F29" s="14">
        <f t="shared" si="3"/>
        <v>44.891284549712964</v>
      </c>
      <c r="G29" s="14">
        <f t="shared" si="3"/>
        <v>0.41044377472089016</v>
      </c>
      <c r="H29" s="4"/>
    </row>
    <row r="30" spans="1:9" x14ac:dyDescent="0.25">
      <c r="B30" s="4" t="s">
        <v>32</v>
      </c>
      <c r="C30" s="14">
        <f t="shared" si="2"/>
        <v>1.8973872795328603</v>
      </c>
      <c r="D30" s="14">
        <f t="shared" si="3"/>
        <v>1.6350351850301097</v>
      </c>
      <c r="E30" s="14">
        <f t="shared" si="3"/>
        <v>1.6350351850301097</v>
      </c>
      <c r="F30" s="14">
        <f t="shared" si="3"/>
        <v>42.487581697561239</v>
      </c>
      <c r="G30" s="14">
        <f t="shared" si="3"/>
        <v>0.4045982496266598</v>
      </c>
      <c r="H30" s="4"/>
    </row>
    <row r="31" spans="1:9" x14ac:dyDescent="0.25">
      <c r="B31" s="4" t="s">
        <v>33</v>
      </c>
      <c r="C31" s="14">
        <f t="shared" si="2"/>
        <v>2.6295918904737299</v>
      </c>
      <c r="D31" s="14">
        <f t="shared" si="3"/>
        <v>2.6916680570051743</v>
      </c>
      <c r="E31" s="14">
        <f t="shared" si="3"/>
        <v>2.8797925531561299</v>
      </c>
      <c r="F31" s="14">
        <f t="shared" si="3"/>
        <v>88.192839151756488</v>
      </c>
      <c r="G31" s="14">
        <f t="shared" si="3"/>
        <v>0.35218498660270364</v>
      </c>
      <c r="H31" s="4"/>
    </row>
    <row r="32" spans="1:9" x14ac:dyDescent="0.25">
      <c r="B32" s="4" t="s">
        <v>34</v>
      </c>
      <c r="C32" s="14">
        <f t="shared" si="2"/>
        <v>1.9888641999008461</v>
      </c>
      <c r="D32" s="14">
        <f t="shared" si="3"/>
        <v>1.6350351850301097</v>
      </c>
      <c r="E32" s="14">
        <f t="shared" si="3"/>
        <v>1.7590106341722438</v>
      </c>
      <c r="F32" s="14">
        <f t="shared" si="3"/>
        <v>57.763611954636126</v>
      </c>
      <c r="G32" s="14">
        <f t="shared" si="3"/>
        <v>0.42905309243598222</v>
      </c>
      <c r="H32" s="4"/>
    </row>
    <row r="34" spans="2:4" x14ac:dyDescent="0.25">
      <c r="B34" s="15" t="s">
        <v>47</v>
      </c>
      <c r="C34" s="15"/>
      <c r="D34" s="4" t="s">
        <v>48</v>
      </c>
    </row>
    <row r="35" spans="2:4" x14ac:dyDescent="0.25">
      <c r="B35" s="4" t="s">
        <v>49</v>
      </c>
      <c r="C35" s="16">
        <f>G23/($G$23+$G$24+$G$25+$G$26+$G$27+$G$28+$G$29+$G$30+$G$31+$G$32)</f>
        <v>0.10397868441211865</v>
      </c>
      <c r="D35" s="4">
        <f>RANK(C35,$C$35:$C$44,0)</f>
        <v>3</v>
      </c>
    </row>
    <row r="36" spans="2:4" x14ac:dyDescent="0.25">
      <c r="B36" s="4" t="s">
        <v>50</v>
      </c>
      <c r="C36" s="16">
        <f t="shared" ref="C36:C44" si="4">G24/($G$23+$G$24+$G$25+$G$26+$G$27+$G$28+$G$29+$G$30+$G$31+$G$32)</f>
        <v>0.10426772024282772</v>
      </c>
      <c r="D36" s="4">
        <f t="shared" ref="D36:D44" si="5">RANK(C36,$C$35:$C$44,0)</f>
        <v>2</v>
      </c>
    </row>
    <row r="37" spans="2:4" x14ac:dyDescent="0.25">
      <c r="B37" s="4" t="s">
        <v>51</v>
      </c>
      <c r="C37" s="16">
        <f t="shared" si="4"/>
        <v>0.10327817766622516</v>
      </c>
      <c r="D37" s="4">
        <f t="shared" si="5"/>
        <v>5</v>
      </c>
    </row>
    <row r="38" spans="2:4" x14ac:dyDescent="0.25">
      <c r="B38" s="4" t="s">
        <v>52</v>
      </c>
      <c r="C38" s="16">
        <f t="shared" si="4"/>
        <v>9.9304069719288152E-2</v>
      </c>
      <c r="D38" s="4">
        <f t="shared" si="5"/>
        <v>8</v>
      </c>
    </row>
    <row r="39" spans="2:4" x14ac:dyDescent="0.25">
      <c r="B39" s="4" t="s">
        <v>53</v>
      </c>
      <c r="C39" s="16">
        <f t="shared" si="4"/>
        <v>9.9844538944727182E-2</v>
      </c>
      <c r="D39" s="4">
        <f t="shared" si="5"/>
        <v>7</v>
      </c>
    </row>
    <row r="40" spans="2:4" x14ac:dyDescent="0.25">
      <c r="B40" s="4" t="s">
        <v>54</v>
      </c>
      <c r="C40" s="16">
        <f t="shared" si="4"/>
        <v>8.604158024155327E-2</v>
      </c>
      <c r="D40" s="4">
        <f t="shared" si="5"/>
        <v>10</v>
      </c>
    </row>
    <row r="41" spans="2:4" x14ac:dyDescent="0.25">
      <c r="B41" s="4" t="s">
        <v>55</v>
      </c>
      <c r="C41" s="16">
        <f t="shared" si="4"/>
        <v>0.10369477840119636</v>
      </c>
      <c r="D41" s="4">
        <f t="shared" si="5"/>
        <v>4</v>
      </c>
    </row>
    <row r="42" spans="2:4" x14ac:dyDescent="0.25">
      <c r="B42" s="4" t="s">
        <v>56</v>
      </c>
      <c r="C42" s="16">
        <f t="shared" si="4"/>
        <v>0.10221796119353607</v>
      </c>
      <c r="D42" s="4">
        <f t="shared" si="5"/>
        <v>6</v>
      </c>
    </row>
    <row r="43" spans="2:4" x14ac:dyDescent="0.25">
      <c r="B43" s="4" t="s">
        <v>57</v>
      </c>
      <c r="C43" s="16">
        <f t="shared" si="4"/>
        <v>8.8976240818440494E-2</v>
      </c>
      <c r="D43" s="4">
        <f t="shared" si="5"/>
        <v>9</v>
      </c>
    </row>
    <row r="44" spans="2:4" x14ac:dyDescent="0.25">
      <c r="B44" s="4" t="s">
        <v>58</v>
      </c>
      <c r="C44" s="16">
        <f t="shared" si="4"/>
        <v>0.10839624836008696</v>
      </c>
      <c r="D44" s="4">
        <f t="shared" si="5"/>
        <v>1</v>
      </c>
    </row>
  </sheetData>
  <mergeCells count="5">
    <mergeCell ref="B22:H22"/>
    <mergeCell ref="A1:C1"/>
    <mergeCell ref="A2:B2"/>
    <mergeCell ref="A3:B3"/>
    <mergeCell ref="B34:C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2023-10-29T09:53:50Z</dcterms:created>
  <dcterms:modified xsi:type="dcterms:W3CDTF">2023-10-30T04:16:36Z</dcterms:modified>
</cp:coreProperties>
</file>