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16395" windowHeight="9975"/>
  </bookViews>
  <sheets>
    <sheet name="Gewebe_RNAs" sheetId="1" r:id="rId1"/>
    <sheet name="ND-Gewebe" sheetId="4" r:id="rId2"/>
    <sheet name="für Nanost.11.02.16" sheetId="5" r:id="rId3"/>
    <sheet name="Aufrein. S1,7,8" sheetId="2" r:id="rId4"/>
    <sheet name="alle RNA" sheetId="3" r:id="rId5"/>
    <sheet name="Tabelle1" sheetId="6" r:id="rId6"/>
    <sheet name="Eing.12.02.16" sheetId="7" r:id="rId7"/>
  </sheets>
  <calcPr calcId="145621"/>
</workbook>
</file>

<file path=xl/calcChain.xml><?xml version="1.0" encoding="utf-8"?>
<calcChain xmlns="http://schemas.openxmlformats.org/spreadsheetml/2006/main">
  <c r="M3" i="5" l="1"/>
  <c r="M4" i="5"/>
  <c r="M5" i="5"/>
  <c r="M6" i="5"/>
  <c r="M7" i="5"/>
  <c r="M8" i="5"/>
  <c r="M9" i="5"/>
  <c r="M10" i="5"/>
  <c r="M11" i="5"/>
  <c r="M12" i="5"/>
  <c r="M13" i="5"/>
  <c r="M2" i="5"/>
  <c r="L3" i="5"/>
  <c r="L4" i="5"/>
  <c r="L5" i="5"/>
  <c r="L6" i="5"/>
  <c r="L7" i="5"/>
  <c r="L8" i="5"/>
  <c r="L9" i="5"/>
  <c r="L10" i="5"/>
  <c r="L11" i="5"/>
  <c r="L12" i="5"/>
  <c r="L13" i="5"/>
  <c r="L2" i="5"/>
  <c r="J13" i="5"/>
  <c r="J11" i="5"/>
  <c r="J12" i="5"/>
  <c r="I11" i="5"/>
  <c r="I12" i="5"/>
  <c r="I13" i="5"/>
  <c r="H13" i="5"/>
  <c r="H12" i="5"/>
  <c r="H11" i="5"/>
  <c r="H10" i="5"/>
  <c r="I10" i="5" s="1"/>
  <c r="J10" i="5" s="1"/>
  <c r="H9" i="5"/>
  <c r="I9" i="5" s="1"/>
  <c r="J9" i="5" s="1"/>
  <c r="H8" i="5"/>
  <c r="I8" i="5" s="1"/>
  <c r="J8" i="5" s="1"/>
  <c r="H7" i="5"/>
  <c r="I7" i="5" s="1"/>
  <c r="J7" i="5" s="1"/>
  <c r="H6" i="5"/>
  <c r="I6" i="5" s="1"/>
  <c r="J6" i="5" s="1"/>
  <c r="H5" i="5"/>
  <c r="I5" i="5" s="1"/>
  <c r="J5" i="5" s="1"/>
  <c r="H4" i="5"/>
  <c r="I4" i="5" s="1"/>
  <c r="J4" i="5" s="1"/>
  <c r="H3" i="5"/>
  <c r="I3" i="5" s="1"/>
  <c r="J3" i="5" s="1"/>
  <c r="H2" i="5"/>
  <c r="I2" i="5" s="1"/>
  <c r="J2" i="5" s="1"/>
  <c r="I6" i="1" l="1"/>
  <c r="I7" i="1"/>
  <c r="I8" i="1"/>
  <c r="I9" i="1"/>
  <c r="I10" i="1"/>
  <c r="I11" i="1"/>
  <c r="I12" i="1"/>
  <c r="I13" i="1"/>
  <c r="I14" i="1"/>
  <c r="I15" i="1"/>
  <c r="I18" i="1"/>
  <c r="I19" i="1"/>
  <c r="I20" i="1"/>
  <c r="I21" i="1"/>
  <c r="I2" i="1"/>
  <c r="I5" i="1"/>
  <c r="I4" i="1"/>
  <c r="I3" i="1"/>
  <c r="E5" i="2"/>
  <c r="E4" i="2"/>
  <c r="E3" i="2"/>
</calcChain>
</file>

<file path=xl/sharedStrings.xml><?xml version="1.0" encoding="utf-8"?>
<sst xmlns="http://schemas.openxmlformats.org/spreadsheetml/2006/main" count="355" uniqueCount="118">
  <si>
    <t>Proben-
bezeichnung</t>
  </si>
  <si>
    <t>S1</t>
  </si>
  <si>
    <t>S2</t>
  </si>
  <si>
    <t>S3</t>
  </si>
  <si>
    <t>S4</t>
  </si>
  <si>
    <t>S5</t>
  </si>
  <si>
    <t>S6</t>
  </si>
  <si>
    <t>S7</t>
  </si>
  <si>
    <t>S8</t>
  </si>
  <si>
    <t>S9</t>
  </si>
  <si>
    <t>S10</t>
  </si>
  <si>
    <t>S11</t>
  </si>
  <si>
    <t>S12</t>
  </si>
  <si>
    <t>S13</t>
  </si>
  <si>
    <t>S14</t>
  </si>
  <si>
    <t>S15</t>
  </si>
  <si>
    <t>S16</t>
  </si>
  <si>
    <t>Organ</t>
  </si>
  <si>
    <t>Serum</t>
  </si>
  <si>
    <t>Gewebe</t>
  </si>
  <si>
    <t>Aufreinigung</t>
  </si>
  <si>
    <t>TRIzol</t>
  </si>
  <si>
    <t>RNeasy mini</t>
  </si>
  <si>
    <t>TRIzol + AR RNeasy</t>
  </si>
  <si>
    <t>Konz.
ND
ng/µl</t>
  </si>
  <si>
    <t>260/280</t>
  </si>
  <si>
    <t>260/230</t>
  </si>
  <si>
    <t>Gesamtmenge</t>
  </si>
  <si>
    <t>RIN</t>
  </si>
  <si>
    <t>vor Aufreinigung</t>
  </si>
  <si>
    <t>15 µl für 
Aufreinigung eingesetzt
= x µg</t>
  </si>
  <si>
    <t>Rest-
Volumen
in Originaltube
= ca x µl</t>
  </si>
  <si>
    <t>Proben-
bezeich-
nung</t>
  </si>
  <si>
    <t>Ursprung</t>
  </si>
  <si>
    <t>nach Aufreinigung</t>
  </si>
  <si>
    <t>Konz.
ND
ng/µl
der 2. Elut.</t>
  </si>
  <si>
    <t>not done</t>
  </si>
  <si>
    <t>Frage nach Aufreinigung: 
Wurde vor der Aufreinigung wirklich RNA gemessen - 260/280-Werte nicht so schlecht. Zur Klärung Qubit-Messung vor und nach Aufreinigung machen (Herr Kulbe sagte, dass in Serum-Proben wenig RNA sei)</t>
  </si>
  <si>
    <t>Qubit-Messung:</t>
  </si>
  <si>
    <t>S1 vor Aufreinigung</t>
  </si>
  <si>
    <t>S7 vor Aufreinigung</t>
  </si>
  <si>
    <t>S8 vor Aufreinigung</t>
  </si>
  <si>
    <r>
      <t xml:space="preserve">Extraktion über TRIzol  - 
im CBF </t>
    </r>
    <r>
      <rPr>
        <b/>
        <sz val="11"/>
        <color theme="1"/>
        <rFont val="Calibri"/>
        <family val="2"/>
        <scheme val="minor"/>
      </rPr>
      <t>A</t>
    </r>
    <r>
      <rPr>
        <sz val="11"/>
        <color theme="1"/>
        <rFont val="Calibri"/>
        <family val="2"/>
        <scheme val="minor"/>
      </rPr>
      <t>uf</t>
    </r>
    <r>
      <rPr>
        <b/>
        <sz val="11"/>
        <color theme="1"/>
        <rFont val="Calibri"/>
        <family val="2"/>
        <scheme val="minor"/>
      </rPr>
      <t>r</t>
    </r>
    <r>
      <rPr>
        <sz val="11"/>
        <color theme="1"/>
        <rFont val="Calibri"/>
        <family val="2"/>
        <scheme val="minor"/>
      </rPr>
      <t>einigung über RNeasy für Nanostring</t>
    </r>
  </si>
  <si>
    <t>Konz. in ng/µl</t>
  </si>
  <si>
    <t xml:space="preserve">&lt; 20 </t>
  </si>
  <si>
    <t>RIN-Wert-Analyse mittels Tapestation</t>
  </si>
  <si>
    <t>n.a.</t>
  </si>
  <si>
    <t>Konz. Tapestation
ng/µl</t>
  </si>
  <si>
    <t>&lt; 20</t>
  </si>
  <si>
    <t>Sample ID</t>
  </si>
  <si>
    <t>User ID</t>
  </si>
  <si>
    <t xml:space="preserve">Date </t>
  </si>
  <si>
    <t xml:space="preserve">Time </t>
  </si>
  <si>
    <t xml:space="preserve">ng/ul </t>
  </si>
  <si>
    <t xml:space="preserve">A260 </t>
  </si>
  <si>
    <t xml:space="preserve">A280 </t>
  </si>
  <si>
    <t xml:space="preserve">260/280 </t>
  </si>
  <si>
    <t xml:space="preserve">260/230 </t>
  </si>
  <si>
    <t xml:space="preserve">Constant </t>
  </si>
  <si>
    <t>Cursor Pos.</t>
  </si>
  <si>
    <t>Cursor abs.</t>
  </si>
  <si>
    <t>340 raw</t>
  </si>
  <si>
    <t>Default</t>
  </si>
  <si>
    <t>H2O</t>
  </si>
  <si>
    <t>ND</t>
  </si>
  <si>
    <t>Konzentr.
erforderl.?
(Konz &lt; 20 ng/µl</t>
  </si>
  <si>
    <t>ja</t>
  </si>
  <si>
    <t>mittlere Konz.
aus Tape,
Qubit, ND
in ng/µl</t>
  </si>
  <si>
    <t>Konz. Qubit
nach Konz.</t>
  </si>
  <si>
    <t>Konz
Qubit
ng/µl</t>
  </si>
  <si>
    <t>5 µl à 51 ng/µl</t>
  </si>
  <si>
    <t>5 µl à 17 ng/µl</t>
  </si>
  <si>
    <t>RIN
Tapestation</t>
  </si>
  <si>
    <t>Filename:2016-02-04-02-RNA_Gewebe_9-20.RNA</t>
  </si>
  <si>
    <t>Beurteilung:</t>
  </si>
  <si>
    <t>Konz o.k. RIN schlecht,Größe Tape:  200 - 500</t>
  </si>
  <si>
    <t>Konz zu gering, Größe Tape: ganz wenig bei 6000?</t>
  </si>
  <si>
    <t>Konz. knapp unter Minimun, auf Tape 18 u 28S erkannt.</t>
  </si>
  <si>
    <t>Konz zu gering, Tape: nichts zu sehen.</t>
  </si>
  <si>
    <t>Konz zu gering, Tape: nichts zu sehen</t>
  </si>
  <si>
    <r>
      <t xml:space="preserve">Ergebnis: </t>
    </r>
    <r>
      <rPr>
        <sz val="11"/>
        <color theme="1"/>
        <rFont val="Calibri"/>
        <family val="2"/>
        <scheme val="minor"/>
      </rPr>
      <t>keine RNA nachweisbar - Die im ND gemessenen Konzentrationen verstehe ich nicht. Konzentrationen von Tapestation und Qubit passen zusammen und zur Aussage von Herrn Kulbe,dass nicht viel RNA zu erwarten sei. Im ND  gemessene Konz. kann auch keine DNA sein da die in der Tapestation zu sehen sein müßte. Evt.. DNA-Messung mit Qubit. 
08.02.16: Telefonat mit Herrn Kulbe: Es war nicht überraschend, dass keine RNA vorhanden ist.</t>
    </r>
  </si>
  <si>
    <t xml:space="preserve">Die RNAs 2,4,8, 15,16 wurden über Microcon  YM 100-Säulen konzentriert.
RNA 2 und 15 zeigen eine Konzentrierung und sind für Nanostring einsetzbar - 15 ist mit 17 ng/µl knapp unter der Grenze von 20 ng/µl.
RNA 4,8 und 16 zeigen keine meßbare Konz. und auch im Profil der Tapestation ist keine RNA zu sehen. </t>
  </si>
  <si>
    <t>maligne</t>
  </si>
  <si>
    <t>benigne</t>
  </si>
  <si>
    <t>einstellen auf 20ng/µl
in 10 µl = 
200 ng= x µl</t>
  </si>
  <si>
    <t>+ x µl = 10 µl</t>
  </si>
  <si>
    <t>1. 30 x Working Probe Pool aus Master Probe Stock für 12 Proben:</t>
  </si>
  <si>
    <t xml:space="preserve">Aliquot from Master Probe Stock: 4 µl + 29 µl TE-Tween </t>
  </si>
  <si>
    <t>Dafür 1 ml TE mit Tween ansetzen:</t>
  </si>
  <si>
    <t>1 ml 10 mM Tris pH 8 1 mM EDTA
+ 0,1 % Tween = 1 µl</t>
  </si>
  <si>
    <t>Konz in 
Vdg in ng/µl</t>
  </si>
  <si>
    <t>Ergänzung auf
13 µl</t>
  </si>
  <si>
    <t>100 ng = 
x µl</t>
  </si>
  <si>
    <t>Kulbe-Eing.11.2.16 -Gew. 3-4</t>
  </si>
  <si>
    <t>Kulbe-Eing.11.2.16 -Gew. 5-2</t>
  </si>
  <si>
    <t>Kulbe-Eing.11.2.16 -Gew.8</t>
  </si>
  <si>
    <t>Kulbe-Eing.11.2.16 -Gew.10-2</t>
  </si>
  <si>
    <t>Kulbe-Eing.11.2.16 -Gew.11-2</t>
  </si>
  <si>
    <t>Kulbe-Eing.11.2.16 -Gew.16</t>
  </si>
  <si>
    <t>Kulbe-Eing.11.2.16 -Gew.3-4 c</t>
  </si>
  <si>
    <t>Kulbe-Eing.11.2.16 -Gew.5-2 c</t>
  </si>
  <si>
    <t>Kulbe-Eing.11.2.16 -Gew.8 c</t>
  </si>
  <si>
    <t>Kulbe-Eing.11.2.16 -Gew.10-2 c</t>
  </si>
  <si>
    <t>Kulbe-Eing.11.2.16 -Gew.11-2 c</t>
  </si>
  <si>
    <t>Kulbe-Eing.11.2.16 -Gew.16 c</t>
  </si>
  <si>
    <t>Gewebe-RNAs-Eingang 11.02.16</t>
  </si>
  <si>
    <t>2. Hälfte c = nach Aufreinigung, da die RNAs +über TRIZOL isoliert wurden.</t>
  </si>
  <si>
    <t>Eingang der ersten RNAs - Gewebeproben</t>
  </si>
  <si>
    <t>3-4 c</t>
  </si>
  <si>
    <t>5-2 c</t>
  </si>
  <si>
    <t>8 c</t>
  </si>
  <si>
    <t>10-2 c</t>
  </si>
  <si>
    <t>11-2 c</t>
  </si>
  <si>
    <t xml:space="preserve">16 c </t>
  </si>
  <si>
    <t>Gewebe - clean up</t>
  </si>
  <si>
    <t>RNAs wurden mit TRIZOL isoliert und
anschließend über RNAasy aufgereinigt.</t>
  </si>
  <si>
    <t>Es git mit den gleichen Nummern jedoch ohne den Zusatz c noch je ein Röhrchen RNA, das nicht aufgereinigt ist.</t>
  </si>
  <si>
    <t>Proben-Nr.
auf
Cartrigde 1 =
206601250717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</si>
</sst>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left"/>
    </xf>
    <xf numFmtId="0" fontId="1" fillId="0" borderId="0" xfId="0" applyFont="1" applyAlignment="1">
      <alignment wrapText="1"/>
    </xf>
    <xf numFmtId="0" fontId="1" fillId="0" borderId="0" xfId="0" applyFont="1"/>
    <xf numFmtId="0" fontId="1" fillId="0" borderId="1" xfId="0" applyFont="1" applyBorder="1"/>
    <xf numFmtId="0" fontId="1" fillId="0" borderId="1" xfId="0" applyFont="1" applyBorder="1" applyAlignment="1">
      <alignment wrapText="1"/>
    </xf>
    <xf numFmtId="0" fontId="0" fillId="0" borderId="1" xfId="0" applyBorder="1"/>
    <xf numFmtId="164" fontId="0" fillId="0" borderId="1" xfId="0" applyNumberFormat="1" applyBorder="1"/>
    <xf numFmtId="14" fontId="0" fillId="0" borderId="0" xfId="0" applyNumberFormat="1"/>
    <xf numFmtId="20" fontId="0" fillId="0" borderId="0" xfId="0" applyNumberFormat="1"/>
    <xf numFmtId="0" fontId="0" fillId="0" borderId="1" xfId="0" applyBorder="1" applyAlignment="1">
      <alignment horizontal="left"/>
    </xf>
    <xf numFmtId="0" fontId="0" fillId="3" borderId="1" xfId="0" applyFill="1" applyBorder="1"/>
    <xf numFmtId="0" fontId="0" fillId="3" borderId="1" xfId="0" applyFill="1" applyBorder="1" applyAlignment="1">
      <alignment horizontal="left"/>
    </xf>
    <xf numFmtId="0" fontId="0" fillId="5" borderId="1" xfId="0" applyFill="1" applyBorder="1"/>
    <xf numFmtId="164" fontId="0" fillId="5" borderId="1" xfId="0" applyNumberFormat="1" applyFill="1" applyBorder="1"/>
    <xf numFmtId="0" fontId="0" fillId="2" borderId="1" xfId="0" applyFill="1" applyBorder="1"/>
    <xf numFmtId="164" fontId="0" fillId="2" borderId="1" xfId="0" applyNumberFormat="1" applyFill="1" applyBorder="1"/>
    <xf numFmtId="0" fontId="0" fillId="0" borderId="1" xfId="0" applyBorder="1" applyAlignment="1">
      <alignment horizontal="right"/>
    </xf>
    <xf numFmtId="0" fontId="2" fillId="0" borderId="1" xfId="0" applyFont="1" applyBorder="1"/>
    <xf numFmtId="0" fontId="0" fillId="6" borderId="1" xfId="0" applyFill="1" applyBorder="1" applyAlignment="1">
      <alignment horizontal="left"/>
    </xf>
    <xf numFmtId="0" fontId="0" fillId="2" borderId="1" xfId="0" applyFill="1" applyBorder="1" applyAlignment="1">
      <alignment horizontal="left"/>
    </xf>
    <xf numFmtId="0" fontId="0" fillId="0" borderId="0" xfId="0" applyBorder="1"/>
    <xf numFmtId="164" fontId="0" fillId="0" borderId="0" xfId="0" applyNumberFormat="1" applyBorder="1"/>
    <xf numFmtId="0" fontId="0" fillId="2" borderId="0" xfId="0" applyFill="1"/>
    <xf numFmtId="0" fontId="0" fillId="6" borderId="0" xfId="0" applyFill="1" applyBorder="1" applyAlignment="1">
      <alignment horizontal="left"/>
    </xf>
    <xf numFmtId="0" fontId="1" fillId="0" borderId="1" xfId="0" applyFont="1" applyFill="1" applyBorder="1" applyAlignment="1">
      <alignment wrapText="1"/>
    </xf>
    <xf numFmtId="0" fontId="1" fillId="0" borderId="1" xfId="0" quotePrefix="1" applyFont="1" applyFill="1" applyBorder="1" applyAlignment="1">
      <alignment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wrapText="1"/>
    </xf>
    <xf numFmtId="0" fontId="1" fillId="4" borderId="1" xfId="0" applyFont="1" applyFill="1" applyBorder="1" applyAlignment="1">
      <alignment horizontal="center"/>
    </xf>
    <xf numFmtId="0" fontId="1" fillId="2" borderId="1" xfId="0" applyFont="1" applyFill="1" applyBorder="1" applyAlignment="1">
      <alignment horizontal="center"/>
    </xf>
    <xf numFmtId="0" fontId="0" fillId="0" borderId="0" xfId="0" applyAlignment="1">
      <alignment horizontal="left" wrapText="1"/>
    </xf>
    <xf numFmtId="0" fontId="0" fillId="0" borderId="0" xfId="0" applyAlignment="1">
      <alignment horizontal="left"/>
    </xf>
    <xf numFmtId="0" fontId="1" fillId="0" borderId="0" xfId="0" applyFont="1" applyAlignment="1">
      <alignment horizontal="lef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95250</xdr:rowOff>
    </xdr:from>
    <xdr:to>
      <xdr:col>11</xdr:col>
      <xdr:colOff>677350</xdr:colOff>
      <xdr:row>53</xdr:row>
      <xdr:rowOff>85725</xdr:rowOff>
    </xdr:to>
    <xdr:pic>
      <xdr:nvPicPr>
        <xdr:cNvPr id="5" name="Grafik 4"/>
        <xdr:cNvPicPr>
          <a:picLocks noChangeAspect="1"/>
        </xdr:cNvPicPr>
      </xdr:nvPicPr>
      <xdr:blipFill rotWithShape="1">
        <a:blip xmlns:r="http://schemas.openxmlformats.org/officeDocument/2006/relationships" r:embed="rId1"/>
        <a:srcRect l="59813" t="8303" r="5144" b="12977"/>
        <a:stretch/>
      </xdr:blipFill>
      <xdr:spPr>
        <a:xfrm>
          <a:off x="0" y="5153025"/>
          <a:ext cx="9868975" cy="5838825"/>
        </a:xfrm>
        <a:prstGeom prst="rect">
          <a:avLst/>
        </a:prstGeom>
      </xdr:spPr>
    </xdr:pic>
    <xdr:clientData/>
  </xdr:twoCellAnchor>
  <xdr:twoCellAnchor editAs="oneCell">
    <xdr:from>
      <xdr:col>0</xdr:col>
      <xdr:colOff>371474</xdr:colOff>
      <xdr:row>62</xdr:row>
      <xdr:rowOff>0</xdr:rowOff>
    </xdr:from>
    <xdr:to>
      <xdr:col>9</xdr:col>
      <xdr:colOff>428625</xdr:colOff>
      <xdr:row>99</xdr:row>
      <xdr:rowOff>114300</xdr:rowOff>
    </xdr:to>
    <xdr:pic>
      <xdr:nvPicPr>
        <xdr:cNvPr id="7" name="Grafik 6"/>
        <xdr:cNvPicPr>
          <a:picLocks noChangeAspect="1"/>
        </xdr:cNvPicPr>
      </xdr:nvPicPr>
      <xdr:blipFill rotWithShape="1">
        <a:blip xmlns:r="http://schemas.openxmlformats.org/officeDocument/2006/relationships" r:embed="rId2"/>
        <a:srcRect l="63056" t="9376" r="5300" b="17177"/>
        <a:stretch/>
      </xdr:blipFill>
      <xdr:spPr>
        <a:xfrm>
          <a:off x="371474" y="12296775"/>
          <a:ext cx="7715251" cy="716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15</xdr:row>
      <xdr:rowOff>9524</xdr:rowOff>
    </xdr:from>
    <xdr:to>
      <xdr:col>11</xdr:col>
      <xdr:colOff>152400</xdr:colOff>
      <xdr:row>56</xdr:row>
      <xdr:rowOff>0</xdr:rowOff>
    </xdr:to>
    <xdr:pic>
      <xdr:nvPicPr>
        <xdr:cNvPr id="2" name="Grafik 1"/>
        <xdr:cNvPicPr>
          <a:picLocks noChangeAspect="1"/>
        </xdr:cNvPicPr>
      </xdr:nvPicPr>
      <xdr:blipFill rotWithShape="1">
        <a:blip xmlns:r="http://schemas.openxmlformats.org/officeDocument/2006/relationships" r:embed="rId1"/>
        <a:srcRect l="12970" t="10061" r="53510" b="9949"/>
        <a:stretch/>
      </xdr:blipFill>
      <xdr:spPr>
        <a:xfrm>
          <a:off x="0" y="4724399"/>
          <a:ext cx="8172450" cy="7800976"/>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2"/>
  <sheetViews>
    <sheetView tabSelected="1" workbookViewId="0">
      <selection activeCell="B20" sqref="B20"/>
    </sheetView>
  </sheetViews>
  <sheetFormatPr baseColWidth="10" defaultRowHeight="15" x14ac:dyDescent="0.25"/>
  <cols>
    <col min="1" max="2" width="13.42578125" customWidth="1"/>
    <col min="3" max="3" width="11.140625" customWidth="1"/>
    <col min="4" max="4" width="19.7109375" customWidth="1"/>
    <col min="11" max="11" width="11.5703125" customWidth="1"/>
    <col min="12" max="12" width="52.140625" customWidth="1"/>
    <col min="13" max="13" width="58" customWidth="1"/>
  </cols>
  <sheetData>
    <row r="1" spans="1:12" s="3" customFormat="1" ht="84.75" customHeight="1" x14ac:dyDescent="0.25">
      <c r="A1" s="5" t="s">
        <v>0</v>
      </c>
      <c r="B1" s="5" t="s">
        <v>117</v>
      </c>
      <c r="C1" s="4" t="s">
        <v>33</v>
      </c>
      <c r="D1" s="4" t="s">
        <v>20</v>
      </c>
      <c r="E1" s="5" t="s">
        <v>72</v>
      </c>
      <c r="F1" s="5" t="s">
        <v>47</v>
      </c>
      <c r="G1" s="5" t="s">
        <v>69</v>
      </c>
      <c r="H1" s="4" t="s">
        <v>64</v>
      </c>
      <c r="I1" s="5" t="s">
        <v>67</v>
      </c>
      <c r="J1" s="5" t="s">
        <v>65</v>
      </c>
      <c r="K1" s="5" t="s">
        <v>68</v>
      </c>
      <c r="L1" s="4" t="s">
        <v>74</v>
      </c>
    </row>
    <row r="2" spans="1:12" x14ac:dyDescent="0.25">
      <c r="A2" s="10">
        <v>1</v>
      </c>
      <c r="B2" s="10"/>
      <c r="C2" s="6" t="s">
        <v>19</v>
      </c>
      <c r="D2" s="6" t="s">
        <v>22</v>
      </c>
      <c r="E2" s="6">
        <v>3.7</v>
      </c>
      <c r="F2" s="6">
        <v>87</v>
      </c>
      <c r="G2" s="6">
        <v>70</v>
      </c>
      <c r="H2" s="6">
        <v>75.040000000000006</v>
      </c>
      <c r="I2" s="7">
        <f t="shared" ref="I2:I15" si="0">AVERAGE(F2,G2,H2)</f>
        <v>77.346666666666678</v>
      </c>
      <c r="J2" s="6"/>
      <c r="K2" s="11"/>
      <c r="L2" s="6"/>
    </row>
    <row r="3" spans="1:12" x14ac:dyDescent="0.25">
      <c r="A3" s="10">
        <v>2</v>
      </c>
      <c r="B3" s="10"/>
      <c r="C3" s="6" t="s">
        <v>19</v>
      </c>
      <c r="D3" s="6" t="s">
        <v>22</v>
      </c>
      <c r="E3" s="6">
        <v>2.4</v>
      </c>
      <c r="F3" s="6">
        <v>31</v>
      </c>
      <c r="G3" s="6">
        <v>34</v>
      </c>
      <c r="H3" s="6">
        <v>19.16</v>
      </c>
      <c r="I3" s="7">
        <f t="shared" si="0"/>
        <v>28.053333333333331</v>
      </c>
      <c r="J3" s="6"/>
      <c r="K3" s="11" t="s">
        <v>70</v>
      </c>
      <c r="L3" s="6" t="s">
        <v>75</v>
      </c>
    </row>
    <row r="4" spans="1:12" x14ac:dyDescent="0.25">
      <c r="A4" s="19">
        <v>3</v>
      </c>
      <c r="B4" s="19">
        <v>1</v>
      </c>
      <c r="C4" s="6" t="s">
        <v>19</v>
      </c>
      <c r="D4" s="6" t="s">
        <v>22</v>
      </c>
      <c r="E4" s="6">
        <v>6.4</v>
      </c>
      <c r="F4" s="6">
        <v>116</v>
      </c>
      <c r="G4" s="6">
        <v>115</v>
      </c>
      <c r="H4" s="6">
        <v>90.36</v>
      </c>
      <c r="I4" s="7">
        <f t="shared" si="0"/>
        <v>107.12</v>
      </c>
      <c r="J4" s="6"/>
      <c r="K4" s="11"/>
      <c r="L4" s="6"/>
    </row>
    <row r="5" spans="1:12" x14ac:dyDescent="0.25">
      <c r="A5" s="12">
        <v>4</v>
      </c>
      <c r="B5" s="12"/>
      <c r="C5" s="6" t="s">
        <v>19</v>
      </c>
      <c r="D5" s="6" t="s">
        <v>22</v>
      </c>
      <c r="E5" s="6">
        <v>3.7</v>
      </c>
      <c r="F5" s="6">
        <v>16</v>
      </c>
      <c r="G5" s="13" t="s">
        <v>48</v>
      </c>
      <c r="H5" s="6">
        <v>21</v>
      </c>
      <c r="I5" s="14">
        <f t="shared" si="0"/>
        <v>18.5</v>
      </c>
      <c r="J5" s="6" t="s">
        <v>66</v>
      </c>
      <c r="K5" s="13" t="s">
        <v>48</v>
      </c>
      <c r="L5" s="18" t="s">
        <v>76</v>
      </c>
    </row>
    <row r="6" spans="1:12" x14ac:dyDescent="0.25">
      <c r="A6" s="19">
        <v>5</v>
      </c>
      <c r="B6" s="19">
        <v>2</v>
      </c>
      <c r="C6" s="6" t="s">
        <v>19</v>
      </c>
      <c r="D6" s="6" t="s">
        <v>22</v>
      </c>
      <c r="E6" s="6">
        <v>7.6</v>
      </c>
      <c r="F6" s="6">
        <v>211</v>
      </c>
      <c r="G6" s="6">
        <v>222</v>
      </c>
      <c r="H6" s="11">
        <v>148.11000000000001</v>
      </c>
      <c r="I6" s="7">
        <f t="shared" si="0"/>
        <v>193.70333333333335</v>
      </c>
      <c r="J6" s="6"/>
      <c r="K6" s="11"/>
      <c r="L6" s="6"/>
    </row>
    <row r="7" spans="1:12" x14ac:dyDescent="0.25">
      <c r="A7" s="19">
        <v>6</v>
      </c>
      <c r="B7" s="19">
        <v>3</v>
      </c>
      <c r="C7" s="6" t="s">
        <v>19</v>
      </c>
      <c r="D7" s="6" t="s">
        <v>22</v>
      </c>
      <c r="E7" s="6">
        <v>7</v>
      </c>
      <c r="F7" s="15">
        <v>18</v>
      </c>
      <c r="G7" s="15">
        <v>50</v>
      </c>
      <c r="H7" s="15">
        <v>95.35</v>
      </c>
      <c r="I7" s="7">
        <f t="shared" si="0"/>
        <v>54.449999999999996</v>
      </c>
      <c r="J7" s="6"/>
      <c r="K7" s="11"/>
      <c r="L7" s="6"/>
    </row>
    <row r="8" spans="1:12" x14ac:dyDescent="0.25">
      <c r="A8" s="19">
        <v>7</v>
      </c>
      <c r="B8" s="19">
        <v>4</v>
      </c>
      <c r="C8" s="6" t="s">
        <v>19</v>
      </c>
      <c r="D8" s="6" t="s">
        <v>22</v>
      </c>
      <c r="E8" s="6">
        <v>5.5</v>
      </c>
      <c r="F8" s="6">
        <v>51</v>
      </c>
      <c r="G8" s="11">
        <v>81</v>
      </c>
      <c r="H8" s="6">
        <v>56.04</v>
      </c>
      <c r="I8" s="7">
        <f t="shared" si="0"/>
        <v>62.68</v>
      </c>
      <c r="J8" s="15"/>
      <c r="K8" s="11"/>
      <c r="L8" s="6"/>
    </row>
    <row r="9" spans="1:12" x14ac:dyDescent="0.25">
      <c r="A9" s="12">
        <v>8</v>
      </c>
      <c r="B9" s="12"/>
      <c r="C9" s="6" t="s">
        <v>19</v>
      </c>
      <c r="D9" s="6" t="s">
        <v>22</v>
      </c>
      <c r="E9" s="17" t="s">
        <v>46</v>
      </c>
      <c r="F9" s="6">
        <v>2.6</v>
      </c>
      <c r="G9" s="13" t="s">
        <v>48</v>
      </c>
      <c r="H9" s="6">
        <v>7.55</v>
      </c>
      <c r="I9" s="14">
        <f t="shared" si="0"/>
        <v>5.0750000000000002</v>
      </c>
      <c r="J9" s="15" t="s">
        <v>66</v>
      </c>
      <c r="K9" s="13" t="s">
        <v>48</v>
      </c>
      <c r="L9" s="18" t="s">
        <v>79</v>
      </c>
    </row>
    <row r="10" spans="1:12" x14ac:dyDescent="0.25">
      <c r="A10" s="19">
        <v>9</v>
      </c>
      <c r="B10" s="19">
        <v>5</v>
      </c>
      <c r="C10" s="6" t="s">
        <v>19</v>
      </c>
      <c r="D10" s="6" t="s">
        <v>22</v>
      </c>
      <c r="E10" s="6">
        <v>6.8</v>
      </c>
      <c r="F10" s="6">
        <v>190</v>
      </c>
      <c r="G10" s="6">
        <v>213</v>
      </c>
      <c r="H10" s="11">
        <v>151.56</v>
      </c>
      <c r="I10" s="7">
        <f t="shared" si="0"/>
        <v>184.85333333333332</v>
      </c>
      <c r="J10" s="6"/>
      <c r="K10" s="11"/>
      <c r="L10" s="6"/>
    </row>
    <row r="11" spans="1:12" x14ac:dyDescent="0.25">
      <c r="A11" s="19">
        <v>10</v>
      </c>
      <c r="B11" s="19">
        <v>6</v>
      </c>
      <c r="C11" s="6" t="s">
        <v>19</v>
      </c>
      <c r="D11" s="6" t="s">
        <v>22</v>
      </c>
      <c r="E11" s="6">
        <v>8</v>
      </c>
      <c r="F11" s="6">
        <v>178</v>
      </c>
      <c r="G11" s="15">
        <v>271</v>
      </c>
      <c r="H11" s="6">
        <v>190.72</v>
      </c>
      <c r="I11" s="7">
        <f t="shared" si="0"/>
        <v>213.24</v>
      </c>
      <c r="J11" s="6"/>
      <c r="K11" s="11"/>
      <c r="L11" s="6"/>
    </row>
    <row r="12" spans="1:12" x14ac:dyDescent="0.25">
      <c r="A12" s="10">
        <v>11</v>
      </c>
      <c r="B12" s="10"/>
      <c r="C12" s="6" t="s">
        <v>19</v>
      </c>
      <c r="D12" s="6" t="s">
        <v>22</v>
      </c>
      <c r="E12" s="6">
        <v>6.3</v>
      </c>
      <c r="F12" s="15">
        <v>59.5</v>
      </c>
      <c r="G12" s="6">
        <v>115</v>
      </c>
      <c r="H12" s="6">
        <v>173.77</v>
      </c>
      <c r="I12" s="7">
        <f t="shared" si="0"/>
        <v>116.08999999999999</v>
      </c>
      <c r="J12" s="6"/>
      <c r="K12" s="11"/>
      <c r="L12" s="6"/>
    </row>
    <row r="13" spans="1:12" x14ac:dyDescent="0.25">
      <c r="A13" s="20">
        <v>12</v>
      </c>
      <c r="B13" s="20">
        <v>7</v>
      </c>
      <c r="C13" s="6" t="s">
        <v>19</v>
      </c>
      <c r="D13" s="6" t="s">
        <v>22</v>
      </c>
      <c r="E13" s="6">
        <v>7.9</v>
      </c>
      <c r="F13" s="6">
        <v>420</v>
      </c>
      <c r="G13" s="6">
        <v>469</v>
      </c>
      <c r="H13" s="6">
        <v>549.59</v>
      </c>
      <c r="I13" s="7">
        <f t="shared" si="0"/>
        <v>479.53000000000003</v>
      </c>
      <c r="J13" s="6"/>
      <c r="K13" s="11"/>
      <c r="L13" s="6"/>
    </row>
    <row r="14" spans="1:12" x14ac:dyDescent="0.25">
      <c r="A14" s="20">
        <v>13</v>
      </c>
      <c r="B14" s="20">
        <v>8</v>
      </c>
      <c r="C14" s="6" t="s">
        <v>19</v>
      </c>
      <c r="D14" s="6" t="s">
        <v>22</v>
      </c>
      <c r="E14" s="6">
        <v>8.8000000000000007</v>
      </c>
      <c r="F14" s="6">
        <v>1250</v>
      </c>
      <c r="G14" s="6">
        <v>1540</v>
      </c>
      <c r="H14" s="6">
        <v>868.48</v>
      </c>
      <c r="I14" s="7">
        <f t="shared" si="0"/>
        <v>1219.4933333333333</v>
      </c>
      <c r="J14" s="6"/>
      <c r="K14" s="11"/>
      <c r="L14" s="6"/>
    </row>
    <row r="15" spans="1:12" x14ac:dyDescent="0.25">
      <c r="A15" s="20">
        <v>14</v>
      </c>
      <c r="B15" s="20">
        <v>9</v>
      </c>
      <c r="C15" s="6" t="s">
        <v>19</v>
      </c>
      <c r="D15" s="6" t="s">
        <v>22</v>
      </c>
      <c r="E15" s="6">
        <v>7.9</v>
      </c>
      <c r="F15" s="6">
        <v>970</v>
      </c>
      <c r="G15" s="11">
        <v>1204</v>
      </c>
      <c r="H15" s="6">
        <v>1078.0999999999999</v>
      </c>
      <c r="I15" s="7">
        <f t="shared" si="0"/>
        <v>1084.0333333333333</v>
      </c>
      <c r="J15" s="6"/>
      <c r="K15" s="11"/>
      <c r="L15" s="6"/>
    </row>
    <row r="16" spans="1:12" x14ac:dyDescent="0.25">
      <c r="A16" s="10">
        <v>15</v>
      </c>
      <c r="B16" s="10"/>
      <c r="C16" s="6" t="s">
        <v>19</v>
      </c>
      <c r="D16" s="6" t="s">
        <v>22</v>
      </c>
      <c r="E16" s="6">
        <v>6.4</v>
      </c>
      <c r="F16" s="15">
        <v>6.5</v>
      </c>
      <c r="G16" s="13">
        <v>9</v>
      </c>
      <c r="H16" s="15">
        <v>45.47</v>
      </c>
      <c r="I16" s="7">
        <v>9</v>
      </c>
      <c r="J16" s="6"/>
      <c r="K16" s="11" t="s">
        <v>71</v>
      </c>
      <c r="L16" s="6" t="s">
        <v>77</v>
      </c>
    </row>
    <row r="17" spans="1:12" ht="13.5" customHeight="1" x14ac:dyDescent="0.25">
      <c r="A17" s="10">
        <v>16</v>
      </c>
      <c r="B17" s="10"/>
      <c r="C17" s="6" t="s">
        <v>19</v>
      </c>
      <c r="D17" s="6" t="s">
        <v>22</v>
      </c>
      <c r="E17" s="6">
        <v>3.1</v>
      </c>
      <c r="F17" s="15">
        <v>5.9</v>
      </c>
      <c r="G17" s="15">
        <v>34</v>
      </c>
      <c r="H17" s="15">
        <v>172.17</v>
      </c>
      <c r="I17" s="16">
        <v>34</v>
      </c>
      <c r="J17" s="6"/>
      <c r="K17" s="13" t="s">
        <v>48</v>
      </c>
      <c r="L17" s="18" t="s">
        <v>78</v>
      </c>
    </row>
    <row r="18" spans="1:12" x14ac:dyDescent="0.25">
      <c r="A18" s="20">
        <v>17</v>
      </c>
      <c r="B18" s="20">
        <v>10</v>
      </c>
      <c r="C18" s="6" t="s">
        <v>19</v>
      </c>
      <c r="D18" s="6" t="s">
        <v>22</v>
      </c>
      <c r="E18" s="6">
        <v>8.8000000000000007</v>
      </c>
      <c r="F18" s="6">
        <v>720</v>
      </c>
      <c r="G18" s="6">
        <v>536</v>
      </c>
      <c r="H18" s="6">
        <v>697.44</v>
      </c>
      <c r="I18" s="7">
        <f>AVERAGE(F18,G18,H18)</f>
        <v>651.14666666666665</v>
      </c>
      <c r="J18" s="6"/>
      <c r="K18" s="6"/>
      <c r="L18" s="6"/>
    </row>
    <row r="19" spans="1:12" x14ac:dyDescent="0.25">
      <c r="A19" s="20">
        <v>18</v>
      </c>
      <c r="B19" s="20">
        <v>11</v>
      </c>
      <c r="C19" s="6" t="s">
        <v>19</v>
      </c>
      <c r="D19" s="6" t="s">
        <v>22</v>
      </c>
      <c r="E19" s="6">
        <v>9.1999999999999993</v>
      </c>
      <c r="F19" s="6">
        <v>62</v>
      </c>
      <c r="G19" s="6">
        <v>65</v>
      </c>
      <c r="H19" s="6">
        <v>95.1</v>
      </c>
      <c r="I19" s="7">
        <f>AVERAGE(F19,G19,H19)</f>
        <v>74.033333333333331</v>
      </c>
      <c r="J19" s="6"/>
      <c r="K19" s="6"/>
      <c r="L19" s="6"/>
    </row>
    <row r="20" spans="1:12" x14ac:dyDescent="0.25">
      <c r="A20" s="20">
        <v>19</v>
      </c>
      <c r="B20" s="20">
        <v>12</v>
      </c>
      <c r="C20" s="6" t="s">
        <v>19</v>
      </c>
      <c r="D20" s="6" t="s">
        <v>22</v>
      </c>
      <c r="E20" s="6">
        <v>8.8000000000000007</v>
      </c>
      <c r="F20" s="6">
        <v>314</v>
      </c>
      <c r="G20" s="6">
        <v>348</v>
      </c>
      <c r="H20" s="6">
        <v>305.41000000000003</v>
      </c>
      <c r="I20" s="7">
        <f>AVERAGE(F20,G20,H20)</f>
        <v>322.47000000000003</v>
      </c>
      <c r="J20" s="6"/>
      <c r="K20" s="6"/>
      <c r="L20" s="6"/>
    </row>
    <row r="21" spans="1:12" x14ac:dyDescent="0.25">
      <c r="A21" s="10">
        <v>20</v>
      </c>
      <c r="B21" s="10"/>
      <c r="C21" s="6" t="s">
        <v>19</v>
      </c>
      <c r="D21" s="6" t="s">
        <v>22</v>
      </c>
      <c r="E21" s="6">
        <v>7.3</v>
      </c>
      <c r="F21" s="6">
        <v>96.4</v>
      </c>
      <c r="G21" s="6">
        <v>146</v>
      </c>
      <c r="H21" s="6">
        <v>131.78</v>
      </c>
      <c r="I21" s="7">
        <f>AVERAGE(F21,G21,H21)</f>
        <v>124.72666666666667</v>
      </c>
      <c r="J21" s="6"/>
      <c r="K21" s="6"/>
      <c r="L21" s="6"/>
    </row>
    <row r="22" spans="1:12" ht="24.75" customHeight="1" x14ac:dyDescent="0.25">
      <c r="A22" s="24" t="s">
        <v>83</v>
      </c>
      <c r="B22" s="24"/>
      <c r="C22" s="21"/>
      <c r="D22" s="21"/>
      <c r="E22" s="21"/>
      <c r="F22" s="21"/>
      <c r="G22" s="21"/>
      <c r="H22" s="21"/>
      <c r="I22" s="22"/>
      <c r="J22" s="21"/>
      <c r="K22" s="21"/>
      <c r="L22" s="21"/>
    </row>
    <row r="23" spans="1:12" ht="24.75" customHeight="1" x14ac:dyDescent="0.25">
      <c r="A23" s="23" t="s">
        <v>82</v>
      </c>
      <c r="B23" s="23"/>
      <c r="C23" s="21"/>
      <c r="D23" s="21"/>
      <c r="E23" s="21"/>
      <c r="F23" s="21"/>
      <c r="G23" s="21"/>
      <c r="H23" s="21"/>
      <c r="I23" s="22"/>
      <c r="J23" s="21"/>
      <c r="K23" s="21"/>
      <c r="L23" s="21"/>
    </row>
    <row r="24" spans="1:12" ht="25.5" customHeight="1" x14ac:dyDescent="0.25">
      <c r="A24" s="23" t="s">
        <v>82</v>
      </c>
      <c r="B24" s="23"/>
    </row>
    <row r="27" spans="1:12" x14ac:dyDescent="0.25">
      <c r="D27" s="8"/>
    </row>
    <row r="28" spans="1:12" x14ac:dyDescent="0.25">
      <c r="D28" s="8"/>
    </row>
    <row r="29" spans="1:12" x14ac:dyDescent="0.25">
      <c r="D29" s="8"/>
    </row>
    <row r="30" spans="1:12" x14ac:dyDescent="0.25">
      <c r="D30" s="8"/>
    </row>
    <row r="31" spans="1:12" x14ac:dyDescent="0.25">
      <c r="D31" s="8"/>
    </row>
    <row r="32" spans="1:12" x14ac:dyDescent="0.25">
      <c r="D32" s="8"/>
    </row>
    <row r="33" spans="4:4" x14ac:dyDescent="0.25">
      <c r="D33" s="8"/>
    </row>
    <row r="34" spans="4:4" x14ac:dyDescent="0.25">
      <c r="D34" s="8"/>
    </row>
    <row r="35" spans="4:4" x14ac:dyDescent="0.25">
      <c r="D35" s="8"/>
    </row>
    <row r="36" spans="4:4" x14ac:dyDescent="0.25">
      <c r="D36" s="8"/>
    </row>
    <row r="37" spans="4:4" x14ac:dyDescent="0.25">
      <c r="D37" s="8"/>
    </row>
    <row r="38" spans="4:4" x14ac:dyDescent="0.25">
      <c r="D38" s="8"/>
    </row>
    <row r="39" spans="4:4" x14ac:dyDescent="0.25">
      <c r="D39" s="8"/>
    </row>
    <row r="40" spans="4:4" x14ac:dyDescent="0.25">
      <c r="D40" s="8"/>
    </row>
    <row r="41" spans="4:4" x14ac:dyDescent="0.25">
      <c r="D41" s="8"/>
    </row>
    <row r="42" spans="4:4" x14ac:dyDescent="0.25">
      <c r="D42" s="8"/>
    </row>
    <row r="43" spans="4:4" x14ac:dyDescent="0.25">
      <c r="D43" s="8"/>
    </row>
    <row r="44" spans="4:4" x14ac:dyDescent="0.25">
      <c r="D44" s="8"/>
    </row>
    <row r="45" spans="4:4" x14ac:dyDescent="0.25">
      <c r="D45" s="8"/>
    </row>
    <row r="46" spans="4:4" x14ac:dyDescent="0.25">
      <c r="D46" s="8"/>
    </row>
    <row r="47" spans="4:4" x14ac:dyDescent="0.25">
      <c r="D47" s="8"/>
    </row>
    <row r="62" spans="3:6" x14ac:dyDescent="0.25">
      <c r="C62" s="3" t="s">
        <v>73</v>
      </c>
      <c r="D62" s="3"/>
      <c r="E62" s="3"/>
      <c r="F62" s="3"/>
    </row>
    <row r="101" spans="1:7" x14ac:dyDescent="0.25">
      <c r="A101" s="8">
        <v>42408</v>
      </c>
      <c r="B101" s="8"/>
    </row>
    <row r="102" spans="1:7" ht="110.25" customHeight="1" x14ac:dyDescent="0.25">
      <c r="A102" s="28" t="s">
        <v>81</v>
      </c>
      <c r="B102" s="28"/>
      <c r="C102" s="28"/>
      <c r="D102" s="28"/>
      <c r="E102" s="28"/>
      <c r="F102" s="28"/>
      <c r="G102" s="28"/>
    </row>
  </sheetData>
  <mergeCells count="1">
    <mergeCell ref="A102:G102"/>
  </mergeCells>
  <printOptions gridLines="1"/>
  <pageMargins left="0.70866141732283472" right="0.70866141732283472" top="0.78740157480314965" bottom="0.78740157480314965" header="0.31496062992125984" footer="0.31496062992125984"/>
  <pageSetup paperSize="9" scale="3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8" workbookViewId="0">
      <selection activeCell="A33" sqref="A33:A38"/>
    </sheetView>
  </sheetViews>
  <sheetFormatPr baseColWidth="10" defaultRowHeight="15" x14ac:dyDescent="0.25"/>
  <cols>
    <col min="1" max="1" width="36.140625" customWidth="1"/>
  </cols>
  <sheetData>
    <row r="1" spans="1:14" x14ac:dyDescent="0.25">
      <c r="A1" t="s">
        <v>107</v>
      </c>
    </row>
    <row r="2" spans="1:14" x14ac:dyDescent="0.25">
      <c r="A2" t="s">
        <v>49</v>
      </c>
      <c r="B2" t="s">
        <v>50</v>
      </c>
      <c r="C2" t="s">
        <v>51</v>
      </c>
      <c r="D2" t="s">
        <v>52</v>
      </c>
      <c r="E2" t="s">
        <v>53</v>
      </c>
      <c r="F2" t="s">
        <v>54</v>
      </c>
      <c r="G2" t="s">
        <v>55</v>
      </c>
      <c r="H2" t="s">
        <v>56</v>
      </c>
      <c r="I2" t="s">
        <v>57</v>
      </c>
      <c r="J2" t="s">
        <v>58</v>
      </c>
      <c r="K2" t="s">
        <v>59</v>
      </c>
      <c r="L2" t="s">
        <v>60</v>
      </c>
      <c r="N2" t="s">
        <v>61</v>
      </c>
    </row>
    <row r="3" spans="1:14" x14ac:dyDescent="0.25">
      <c r="A3">
        <v>1</v>
      </c>
      <c r="B3" t="s">
        <v>62</v>
      </c>
      <c r="C3" s="8">
        <v>42404</v>
      </c>
      <c r="D3" s="9">
        <v>0.64861111111111114</v>
      </c>
      <c r="E3">
        <v>75.040000000000006</v>
      </c>
      <c r="F3">
        <v>1.8759999999999999</v>
      </c>
      <c r="G3">
        <v>0.9</v>
      </c>
      <c r="H3">
        <v>2.08</v>
      </c>
      <c r="I3">
        <v>1.51</v>
      </c>
      <c r="J3">
        <v>40</v>
      </c>
      <c r="K3">
        <v>230</v>
      </c>
      <c r="L3">
        <v>1.2430000000000001</v>
      </c>
      <c r="N3">
        <v>0.41899999999999998</v>
      </c>
    </row>
    <row r="4" spans="1:14" x14ac:dyDescent="0.25">
      <c r="A4">
        <v>2</v>
      </c>
      <c r="B4" t="s">
        <v>62</v>
      </c>
      <c r="C4" s="8">
        <v>42404</v>
      </c>
      <c r="D4" s="9">
        <v>0.64930555555555558</v>
      </c>
      <c r="E4">
        <v>19.16</v>
      </c>
      <c r="F4">
        <v>0.47899999999999998</v>
      </c>
      <c r="G4">
        <v>0.216</v>
      </c>
      <c r="H4">
        <v>2.2200000000000002</v>
      </c>
      <c r="I4">
        <v>0.62</v>
      </c>
      <c r="J4">
        <v>40</v>
      </c>
      <c r="K4">
        <v>230</v>
      </c>
      <c r="L4">
        <v>0.77800000000000002</v>
      </c>
      <c r="N4">
        <v>2.3E-2</v>
      </c>
    </row>
    <row r="5" spans="1:14" x14ac:dyDescent="0.25">
      <c r="A5">
        <v>3</v>
      </c>
      <c r="B5" t="s">
        <v>62</v>
      </c>
      <c r="C5" s="8">
        <v>42404</v>
      </c>
      <c r="D5" s="9">
        <v>0.64930555555555558</v>
      </c>
      <c r="E5">
        <v>90.36</v>
      </c>
      <c r="F5">
        <v>2.2589999999999999</v>
      </c>
      <c r="G5">
        <v>1.0620000000000001</v>
      </c>
      <c r="H5">
        <v>2.13</v>
      </c>
      <c r="I5">
        <v>1.87</v>
      </c>
      <c r="J5">
        <v>40</v>
      </c>
      <c r="K5">
        <v>230</v>
      </c>
      <c r="L5">
        <v>1.2070000000000001</v>
      </c>
      <c r="N5">
        <v>3.3000000000000002E-2</v>
      </c>
    </row>
    <row r="6" spans="1:14" x14ac:dyDescent="0.25">
      <c r="A6">
        <v>4</v>
      </c>
      <c r="B6" t="s">
        <v>62</v>
      </c>
      <c r="C6" s="8">
        <v>42404</v>
      </c>
      <c r="D6" s="9">
        <v>0.65</v>
      </c>
      <c r="E6">
        <v>21</v>
      </c>
      <c r="F6">
        <v>0.52500000000000002</v>
      </c>
      <c r="G6">
        <v>0.26200000000000001</v>
      </c>
      <c r="H6">
        <v>2</v>
      </c>
      <c r="I6">
        <v>0.15</v>
      </c>
      <c r="J6">
        <v>40</v>
      </c>
      <c r="K6">
        <v>230</v>
      </c>
      <c r="L6">
        <v>3.5219999999999998</v>
      </c>
      <c r="N6">
        <v>-8.9999999999999993E-3</v>
      </c>
    </row>
    <row r="7" spans="1:14" x14ac:dyDescent="0.25">
      <c r="A7">
        <v>5</v>
      </c>
      <c r="B7" t="s">
        <v>62</v>
      </c>
      <c r="C7" s="8">
        <v>42404</v>
      </c>
      <c r="D7" s="9">
        <v>0.65</v>
      </c>
      <c r="E7">
        <v>148.11000000000001</v>
      </c>
      <c r="F7">
        <v>3.7029999999999998</v>
      </c>
      <c r="G7">
        <v>1.7470000000000001</v>
      </c>
      <c r="H7">
        <v>2.12</v>
      </c>
      <c r="I7">
        <v>2.09</v>
      </c>
      <c r="J7">
        <v>40</v>
      </c>
      <c r="K7">
        <v>230</v>
      </c>
      <c r="L7">
        <v>1.77</v>
      </c>
      <c r="N7">
        <v>0.13700000000000001</v>
      </c>
    </row>
    <row r="8" spans="1:14" x14ac:dyDescent="0.25">
      <c r="A8">
        <v>6</v>
      </c>
      <c r="B8" t="s">
        <v>62</v>
      </c>
      <c r="C8" s="8">
        <v>42404</v>
      </c>
      <c r="D8" s="9">
        <v>0.65069444444444446</v>
      </c>
      <c r="E8">
        <v>95.35</v>
      </c>
      <c r="F8">
        <v>2.3839999999999999</v>
      </c>
      <c r="G8">
        <v>1.218</v>
      </c>
      <c r="H8">
        <v>1.96</v>
      </c>
      <c r="I8">
        <v>0.28999999999999998</v>
      </c>
      <c r="J8">
        <v>40</v>
      </c>
      <c r="K8">
        <v>230</v>
      </c>
      <c r="L8">
        <v>8.1690000000000005</v>
      </c>
      <c r="N8">
        <v>5.8000000000000003E-2</v>
      </c>
    </row>
    <row r="9" spans="1:14" x14ac:dyDescent="0.25">
      <c r="A9">
        <v>7</v>
      </c>
      <c r="B9" t="s">
        <v>62</v>
      </c>
      <c r="C9" s="8">
        <v>42404</v>
      </c>
      <c r="D9" s="9">
        <v>0.65069444444444446</v>
      </c>
      <c r="E9">
        <v>56.04</v>
      </c>
      <c r="F9">
        <v>1.401</v>
      </c>
      <c r="G9">
        <v>0.66800000000000004</v>
      </c>
      <c r="H9">
        <v>2.1</v>
      </c>
      <c r="I9">
        <v>1.77</v>
      </c>
      <c r="J9">
        <v>40</v>
      </c>
      <c r="K9">
        <v>230</v>
      </c>
      <c r="L9">
        <v>0.79</v>
      </c>
      <c r="N9">
        <v>2.5000000000000001E-2</v>
      </c>
    </row>
    <row r="10" spans="1:14" x14ac:dyDescent="0.25">
      <c r="A10">
        <v>8</v>
      </c>
      <c r="B10" t="s">
        <v>62</v>
      </c>
      <c r="C10" s="8">
        <v>42404</v>
      </c>
      <c r="D10" s="9">
        <v>0.65069444444444446</v>
      </c>
      <c r="E10">
        <v>7.55</v>
      </c>
      <c r="F10">
        <v>0.189</v>
      </c>
      <c r="G10">
        <v>1.4999999999999999E-2</v>
      </c>
      <c r="H10">
        <v>12.6</v>
      </c>
      <c r="I10">
        <v>0.02</v>
      </c>
      <c r="J10">
        <v>40</v>
      </c>
      <c r="K10">
        <v>230</v>
      </c>
      <c r="L10">
        <v>9.5990000000000002</v>
      </c>
      <c r="N10">
        <v>1.2E-2</v>
      </c>
    </row>
    <row r="11" spans="1:14" x14ac:dyDescent="0.25">
      <c r="A11">
        <v>9</v>
      </c>
      <c r="B11" t="s">
        <v>62</v>
      </c>
      <c r="C11" s="8">
        <v>42404</v>
      </c>
      <c r="D11" s="9">
        <v>0.65138888888888891</v>
      </c>
      <c r="E11">
        <v>151.56</v>
      </c>
      <c r="F11">
        <v>3.7890000000000001</v>
      </c>
      <c r="G11">
        <v>1.8</v>
      </c>
      <c r="H11">
        <v>2.1</v>
      </c>
      <c r="I11">
        <v>2.1800000000000002</v>
      </c>
      <c r="J11">
        <v>40</v>
      </c>
      <c r="K11">
        <v>230</v>
      </c>
      <c r="L11">
        <v>1.7350000000000001</v>
      </c>
      <c r="N11">
        <v>4.8000000000000001E-2</v>
      </c>
    </row>
    <row r="12" spans="1:14" x14ac:dyDescent="0.25">
      <c r="A12">
        <v>10</v>
      </c>
      <c r="B12" t="s">
        <v>62</v>
      </c>
      <c r="C12" s="8">
        <v>42404</v>
      </c>
      <c r="D12" s="9">
        <v>0.65138888888888891</v>
      </c>
      <c r="E12">
        <v>190.72</v>
      </c>
      <c r="F12">
        <v>4.7679999999999998</v>
      </c>
      <c r="G12">
        <v>2.3239999999999998</v>
      </c>
      <c r="H12">
        <v>2.0499999999999998</v>
      </c>
      <c r="I12">
        <v>2.17</v>
      </c>
      <c r="J12">
        <v>40</v>
      </c>
      <c r="K12">
        <v>230</v>
      </c>
      <c r="L12">
        <v>2.202</v>
      </c>
      <c r="N12">
        <v>8.1000000000000003E-2</v>
      </c>
    </row>
    <row r="13" spans="1:14" x14ac:dyDescent="0.25">
      <c r="A13">
        <v>11</v>
      </c>
      <c r="B13" t="s">
        <v>62</v>
      </c>
      <c r="C13" s="8">
        <v>42404</v>
      </c>
      <c r="D13" s="9">
        <v>0.65208333333333335</v>
      </c>
      <c r="E13">
        <v>173.77</v>
      </c>
      <c r="F13">
        <v>4.3440000000000003</v>
      </c>
      <c r="G13">
        <v>2.2210000000000001</v>
      </c>
      <c r="H13">
        <v>1.96</v>
      </c>
      <c r="I13">
        <v>0.62</v>
      </c>
      <c r="J13">
        <v>40</v>
      </c>
      <c r="K13">
        <v>230</v>
      </c>
      <c r="L13">
        <v>7.0110000000000001</v>
      </c>
      <c r="N13">
        <v>0.16900000000000001</v>
      </c>
    </row>
    <row r="14" spans="1:14" x14ac:dyDescent="0.25">
      <c r="A14">
        <v>12</v>
      </c>
      <c r="B14" t="s">
        <v>62</v>
      </c>
      <c r="C14" s="8">
        <v>42404</v>
      </c>
      <c r="D14" s="9">
        <v>0.65208333333333335</v>
      </c>
      <c r="E14">
        <v>549.59</v>
      </c>
      <c r="F14">
        <v>13.74</v>
      </c>
      <c r="G14">
        <v>6.7489999999999997</v>
      </c>
      <c r="H14">
        <v>2.04</v>
      </c>
      <c r="I14">
        <v>2.0299999999999998</v>
      </c>
      <c r="J14">
        <v>40</v>
      </c>
      <c r="K14">
        <v>230</v>
      </c>
      <c r="L14">
        <v>6.7779999999999996</v>
      </c>
      <c r="N14">
        <v>0.123</v>
      </c>
    </row>
    <row r="15" spans="1:14" x14ac:dyDescent="0.25">
      <c r="A15">
        <v>13</v>
      </c>
      <c r="B15" t="s">
        <v>62</v>
      </c>
      <c r="C15" s="8">
        <v>42404</v>
      </c>
      <c r="D15" s="9">
        <v>0.65208333333333335</v>
      </c>
      <c r="E15">
        <v>868.48</v>
      </c>
      <c r="F15">
        <v>21.712</v>
      </c>
      <c r="G15">
        <v>10.45</v>
      </c>
      <c r="H15">
        <v>2.08</v>
      </c>
      <c r="I15">
        <v>2.08</v>
      </c>
      <c r="J15">
        <v>40</v>
      </c>
      <c r="K15">
        <v>230</v>
      </c>
      <c r="L15">
        <v>10.433999999999999</v>
      </c>
      <c r="N15">
        <v>2.5000000000000001E-2</v>
      </c>
    </row>
    <row r="16" spans="1:14" x14ac:dyDescent="0.25">
      <c r="A16">
        <v>14</v>
      </c>
      <c r="B16" t="s">
        <v>62</v>
      </c>
      <c r="C16" s="8">
        <v>42404</v>
      </c>
      <c r="D16" s="9">
        <v>0.65277777777777779</v>
      </c>
      <c r="E16">
        <v>1078.0999999999999</v>
      </c>
      <c r="F16">
        <v>26.952000000000002</v>
      </c>
      <c r="G16">
        <v>12.992000000000001</v>
      </c>
      <c r="H16">
        <v>2.0699999999999998</v>
      </c>
      <c r="I16">
        <v>2.23</v>
      </c>
      <c r="J16">
        <v>40</v>
      </c>
      <c r="K16">
        <v>230</v>
      </c>
      <c r="L16">
        <v>12.09</v>
      </c>
      <c r="N16">
        <v>1E-3</v>
      </c>
    </row>
    <row r="17" spans="1:14" x14ac:dyDescent="0.25">
      <c r="A17">
        <v>15</v>
      </c>
      <c r="B17" t="s">
        <v>62</v>
      </c>
      <c r="C17" s="8">
        <v>42404</v>
      </c>
      <c r="D17" s="9">
        <v>0.65277777777777779</v>
      </c>
      <c r="E17">
        <v>45.47</v>
      </c>
      <c r="F17">
        <v>1.137</v>
      </c>
      <c r="G17">
        <v>0.57099999999999995</v>
      </c>
      <c r="H17">
        <v>1.99</v>
      </c>
      <c r="I17">
        <v>0.21</v>
      </c>
      <c r="J17">
        <v>40</v>
      </c>
      <c r="K17">
        <v>230</v>
      </c>
      <c r="L17">
        <v>5.4349999999999996</v>
      </c>
      <c r="N17">
        <v>0.03</v>
      </c>
    </row>
    <row r="18" spans="1:14" x14ac:dyDescent="0.25">
      <c r="A18">
        <v>16</v>
      </c>
      <c r="B18" t="s">
        <v>62</v>
      </c>
      <c r="C18" s="8">
        <v>42404</v>
      </c>
      <c r="D18" s="9">
        <v>0.65347222222222223</v>
      </c>
      <c r="E18">
        <v>172.17</v>
      </c>
      <c r="F18">
        <v>4.3040000000000003</v>
      </c>
      <c r="G18">
        <v>2.2639999999999998</v>
      </c>
      <c r="H18">
        <v>1.9</v>
      </c>
      <c r="I18">
        <v>0.46</v>
      </c>
      <c r="J18">
        <v>40</v>
      </c>
      <c r="K18">
        <v>230</v>
      </c>
      <c r="L18">
        <v>9.3409999999999993</v>
      </c>
      <c r="N18">
        <v>4.5999999999999999E-2</v>
      </c>
    </row>
    <row r="19" spans="1:14" x14ac:dyDescent="0.25">
      <c r="A19">
        <v>17</v>
      </c>
      <c r="B19" t="s">
        <v>62</v>
      </c>
      <c r="C19" s="8">
        <v>42404</v>
      </c>
      <c r="D19" s="9">
        <v>0.65347222222222223</v>
      </c>
      <c r="E19">
        <v>697.44</v>
      </c>
      <c r="F19">
        <v>17.436</v>
      </c>
      <c r="G19">
        <v>8.4570000000000007</v>
      </c>
      <c r="H19">
        <v>2.06</v>
      </c>
      <c r="I19">
        <v>2.08</v>
      </c>
      <c r="J19">
        <v>40</v>
      </c>
      <c r="K19">
        <v>230</v>
      </c>
      <c r="L19">
        <v>8.3879999999999999</v>
      </c>
      <c r="N19">
        <v>0.32700000000000001</v>
      </c>
    </row>
    <row r="20" spans="1:14" x14ac:dyDescent="0.25">
      <c r="A20">
        <v>18</v>
      </c>
      <c r="B20" t="s">
        <v>62</v>
      </c>
      <c r="C20" s="8">
        <v>42404</v>
      </c>
      <c r="D20" s="9">
        <v>0.65416666666666667</v>
      </c>
      <c r="E20">
        <v>95.1</v>
      </c>
      <c r="F20">
        <v>2.3769999999999998</v>
      </c>
      <c r="G20">
        <v>1.139</v>
      </c>
      <c r="H20">
        <v>2.09</v>
      </c>
      <c r="I20">
        <v>0.8</v>
      </c>
      <c r="J20">
        <v>40</v>
      </c>
      <c r="K20">
        <v>230</v>
      </c>
      <c r="L20">
        <v>2.9590000000000001</v>
      </c>
      <c r="N20">
        <v>4.1000000000000002E-2</v>
      </c>
    </row>
    <row r="21" spans="1:14" x14ac:dyDescent="0.25">
      <c r="A21">
        <v>19</v>
      </c>
      <c r="B21" t="s">
        <v>62</v>
      </c>
      <c r="C21" s="8">
        <v>42404</v>
      </c>
      <c r="D21" s="9">
        <v>0.65416666666666667</v>
      </c>
      <c r="E21">
        <v>305.41000000000003</v>
      </c>
      <c r="F21">
        <v>7.6349999999999998</v>
      </c>
      <c r="G21">
        <v>3.7469999999999999</v>
      </c>
      <c r="H21">
        <v>2.04</v>
      </c>
      <c r="I21">
        <v>2.14</v>
      </c>
      <c r="J21">
        <v>40</v>
      </c>
      <c r="K21">
        <v>230</v>
      </c>
      <c r="L21">
        <v>3.5640000000000001</v>
      </c>
      <c r="N21">
        <v>2.7E-2</v>
      </c>
    </row>
    <row r="22" spans="1:14" x14ac:dyDescent="0.25">
      <c r="A22">
        <v>20</v>
      </c>
      <c r="B22" t="s">
        <v>62</v>
      </c>
      <c r="C22" s="8">
        <v>42404</v>
      </c>
      <c r="D22" s="9">
        <v>0.65416666666666667</v>
      </c>
      <c r="E22">
        <v>131.78</v>
      </c>
      <c r="F22">
        <v>3.294</v>
      </c>
      <c r="G22">
        <v>1.593</v>
      </c>
      <c r="H22">
        <v>2.0699999999999998</v>
      </c>
      <c r="I22">
        <v>1.95</v>
      </c>
      <c r="J22">
        <v>40</v>
      </c>
      <c r="K22">
        <v>230</v>
      </c>
      <c r="L22">
        <v>1.6910000000000001</v>
      </c>
      <c r="N22">
        <v>2.8000000000000001E-2</v>
      </c>
    </row>
    <row r="23" spans="1:14" x14ac:dyDescent="0.25">
      <c r="A23" t="s">
        <v>63</v>
      </c>
      <c r="B23" t="s">
        <v>62</v>
      </c>
      <c r="C23" s="8">
        <v>42404</v>
      </c>
      <c r="D23" s="9">
        <v>0.65486111111111112</v>
      </c>
      <c r="E23">
        <v>0.23</v>
      </c>
      <c r="F23">
        <v>6.0000000000000001E-3</v>
      </c>
      <c r="G23">
        <v>1.6E-2</v>
      </c>
      <c r="H23">
        <v>0.36</v>
      </c>
      <c r="I23">
        <v>0.37</v>
      </c>
      <c r="J23">
        <v>40</v>
      </c>
      <c r="K23">
        <v>230</v>
      </c>
      <c r="L23">
        <v>1.6E-2</v>
      </c>
      <c r="N23">
        <v>8.9999999999999993E-3</v>
      </c>
    </row>
    <row r="25" spans="1:14" s="3" customFormat="1" x14ac:dyDescent="0.25">
      <c r="B25" s="3" t="s">
        <v>105</v>
      </c>
      <c r="E25" s="3" t="s">
        <v>106</v>
      </c>
    </row>
    <row r="26" spans="1:14" x14ac:dyDescent="0.25">
      <c r="A26" t="s">
        <v>49</v>
      </c>
      <c r="B26" t="s">
        <v>50</v>
      </c>
      <c r="C26" t="s">
        <v>51</v>
      </c>
      <c r="D26" t="s">
        <v>52</v>
      </c>
      <c r="E26" t="s">
        <v>53</v>
      </c>
      <c r="F26" t="s">
        <v>54</v>
      </c>
      <c r="G26" t="s">
        <v>55</v>
      </c>
      <c r="H26" t="s">
        <v>56</v>
      </c>
      <c r="I26" t="s">
        <v>57</v>
      </c>
      <c r="J26" t="s">
        <v>58</v>
      </c>
      <c r="K26" t="s">
        <v>59</v>
      </c>
      <c r="L26" t="s">
        <v>60</v>
      </c>
      <c r="M26" t="s">
        <v>61</v>
      </c>
    </row>
    <row r="27" spans="1:14" x14ac:dyDescent="0.25">
      <c r="A27" t="s">
        <v>93</v>
      </c>
      <c r="B27" t="s">
        <v>62</v>
      </c>
      <c r="C27" s="8">
        <v>42412</v>
      </c>
      <c r="D27" s="9">
        <v>0.57500000000000007</v>
      </c>
      <c r="E27">
        <v>2014.68</v>
      </c>
      <c r="F27">
        <v>50.366999999999997</v>
      </c>
      <c r="G27">
        <v>27.207999999999998</v>
      </c>
      <c r="H27">
        <v>1.85</v>
      </c>
      <c r="I27">
        <v>0.6</v>
      </c>
      <c r="J27">
        <v>40</v>
      </c>
      <c r="K27">
        <v>230</v>
      </c>
      <c r="L27">
        <v>83.593000000000004</v>
      </c>
      <c r="M27">
        <v>-0.23499999999999999</v>
      </c>
    </row>
    <row r="28" spans="1:14" x14ac:dyDescent="0.25">
      <c r="A28" t="s">
        <v>94</v>
      </c>
      <c r="B28" t="s">
        <v>62</v>
      </c>
      <c r="C28" s="8">
        <v>42412</v>
      </c>
      <c r="D28" s="9">
        <v>0.5756944444444444</v>
      </c>
      <c r="E28">
        <v>2340.5</v>
      </c>
      <c r="F28">
        <v>58.512999999999998</v>
      </c>
      <c r="G28">
        <v>33.098999999999997</v>
      </c>
      <c r="H28">
        <v>1.77</v>
      </c>
      <c r="I28">
        <v>0.68</v>
      </c>
      <c r="J28">
        <v>40</v>
      </c>
      <c r="K28">
        <v>230</v>
      </c>
      <c r="L28">
        <v>86.031000000000006</v>
      </c>
      <c r="M28">
        <v>0.61699999999999999</v>
      </c>
    </row>
    <row r="29" spans="1:14" x14ac:dyDescent="0.25">
      <c r="A29" t="s">
        <v>95</v>
      </c>
      <c r="B29" t="s">
        <v>62</v>
      </c>
      <c r="C29" s="8">
        <v>42412</v>
      </c>
      <c r="D29" s="9">
        <v>0.57638888888888895</v>
      </c>
      <c r="E29">
        <v>907.78</v>
      </c>
      <c r="F29">
        <v>22.693999999999999</v>
      </c>
      <c r="G29">
        <v>13.146000000000001</v>
      </c>
      <c r="H29">
        <v>1.73</v>
      </c>
      <c r="I29">
        <v>0.33</v>
      </c>
      <c r="J29">
        <v>40</v>
      </c>
      <c r="K29">
        <v>230</v>
      </c>
      <c r="L29">
        <v>69.093999999999994</v>
      </c>
      <c r="M29">
        <v>-0.50800000000000001</v>
      </c>
    </row>
    <row r="30" spans="1:14" x14ac:dyDescent="0.25">
      <c r="A30" t="s">
        <v>96</v>
      </c>
      <c r="B30" t="s">
        <v>62</v>
      </c>
      <c r="C30" s="8">
        <v>42412</v>
      </c>
      <c r="D30" s="9">
        <v>0.57638888888888895</v>
      </c>
      <c r="E30">
        <v>2478.42</v>
      </c>
      <c r="F30">
        <v>61.960999999999999</v>
      </c>
      <c r="G30">
        <v>32.097999999999999</v>
      </c>
      <c r="H30">
        <v>1.93</v>
      </c>
      <c r="I30">
        <v>0.73</v>
      </c>
      <c r="J30">
        <v>40</v>
      </c>
      <c r="K30">
        <v>230</v>
      </c>
      <c r="L30">
        <v>84.93</v>
      </c>
      <c r="M30">
        <v>-0.34599999999999997</v>
      </c>
    </row>
    <row r="31" spans="1:14" x14ac:dyDescent="0.25">
      <c r="A31" t="s">
        <v>97</v>
      </c>
      <c r="B31" t="s">
        <v>62</v>
      </c>
      <c r="C31" s="8">
        <v>42412</v>
      </c>
      <c r="D31" s="9">
        <v>0.57708333333333328</v>
      </c>
      <c r="E31">
        <v>2443.59</v>
      </c>
      <c r="F31">
        <v>61.09</v>
      </c>
      <c r="G31">
        <v>31.696000000000002</v>
      </c>
      <c r="H31">
        <v>1.93</v>
      </c>
      <c r="I31">
        <v>0.71</v>
      </c>
      <c r="J31">
        <v>40</v>
      </c>
      <c r="K31">
        <v>230</v>
      </c>
      <c r="L31">
        <v>85.820999999999998</v>
      </c>
      <c r="M31">
        <v>-0.442</v>
      </c>
    </row>
    <row r="32" spans="1:14" x14ac:dyDescent="0.25">
      <c r="A32" t="s">
        <v>98</v>
      </c>
      <c r="B32" t="s">
        <v>62</v>
      </c>
      <c r="C32" s="8">
        <v>42412</v>
      </c>
      <c r="D32" s="9">
        <v>0.57708333333333328</v>
      </c>
      <c r="E32">
        <v>2772.15</v>
      </c>
      <c r="F32">
        <v>69.304000000000002</v>
      </c>
      <c r="G32">
        <v>36.825000000000003</v>
      </c>
      <c r="H32">
        <v>1.88</v>
      </c>
      <c r="I32">
        <v>0.83</v>
      </c>
      <c r="J32">
        <v>40</v>
      </c>
      <c r="K32">
        <v>230</v>
      </c>
      <c r="L32">
        <v>83.456999999999994</v>
      </c>
      <c r="M32">
        <v>0.27600000000000002</v>
      </c>
    </row>
    <row r="33" spans="1:13" x14ac:dyDescent="0.25">
      <c r="A33" t="s">
        <v>99</v>
      </c>
      <c r="B33" t="s">
        <v>62</v>
      </c>
      <c r="C33" s="8">
        <v>42412</v>
      </c>
      <c r="D33" s="9">
        <v>0.57777777777777783</v>
      </c>
      <c r="E33">
        <v>358.66</v>
      </c>
      <c r="F33">
        <v>8.9670000000000005</v>
      </c>
      <c r="G33">
        <v>4.3230000000000004</v>
      </c>
      <c r="H33">
        <v>2.0699999999999998</v>
      </c>
      <c r="I33">
        <v>2.19</v>
      </c>
      <c r="J33">
        <v>40</v>
      </c>
      <c r="K33">
        <v>230</v>
      </c>
      <c r="L33">
        <v>4.0970000000000004</v>
      </c>
      <c r="M33">
        <v>1.4E-2</v>
      </c>
    </row>
    <row r="34" spans="1:13" x14ac:dyDescent="0.25">
      <c r="A34" t="s">
        <v>100</v>
      </c>
      <c r="B34" t="s">
        <v>62</v>
      </c>
      <c r="C34" s="8">
        <v>42412</v>
      </c>
      <c r="D34" s="9">
        <v>0.57777777777777783</v>
      </c>
      <c r="E34">
        <v>346.45</v>
      </c>
      <c r="F34">
        <v>8.6609999999999996</v>
      </c>
      <c r="G34">
        <v>4.1379999999999999</v>
      </c>
      <c r="H34">
        <v>2.09</v>
      </c>
      <c r="I34">
        <v>1.01</v>
      </c>
      <c r="J34">
        <v>40</v>
      </c>
      <c r="K34">
        <v>230</v>
      </c>
      <c r="L34">
        <v>8.5920000000000005</v>
      </c>
      <c r="M34">
        <v>2.4E-2</v>
      </c>
    </row>
    <row r="35" spans="1:13" x14ac:dyDescent="0.25">
      <c r="A35" t="s">
        <v>101</v>
      </c>
      <c r="B35" t="s">
        <v>62</v>
      </c>
      <c r="C35" s="8">
        <v>42412</v>
      </c>
      <c r="D35" s="9">
        <v>0.57847222222222217</v>
      </c>
      <c r="E35">
        <v>35.82</v>
      </c>
      <c r="F35">
        <v>0.89600000000000002</v>
      </c>
      <c r="G35">
        <v>0.41599999999999998</v>
      </c>
      <c r="H35">
        <v>2.15</v>
      </c>
      <c r="I35">
        <v>1.66</v>
      </c>
      <c r="J35">
        <v>40</v>
      </c>
      <c r="K35">
        <v>230</v>
      </c>
      <c r="L35">
        <v>0.53900000000000003</v>
      </c>
      <c r="M35">
        <v>8.2000000000000003E-2</v>
      </c>
    </row>
    <row r="36" spans="1:13" x14ac:dyDescent="0.25">
      <c r="A36" t="s">
        <v>102</v>
      </c>
      <c r="B36" t="s">
        <v>62</v>
      </c>
      <c r="C36" s="8">
        <v>42412</v>
      </c>
      <c r="D36" s="9">
        <v>0.57847222222222217</v>
      </c>
      <c r="E36">
        <v>441.01</v>
      </c>
      <c r="F36">
        <v>11.025</v>
      </c>
      <c r="G36">
        <v>5.3529999999999998</v>
      </c>
      <c r="H36">
        <v>2.06</v>
      </c>
      <c r="I36">
        <v>2.15</v>
      </c>
      <c r="J36">
        <v>40</v>
      </c>
      <c r="K36">
        <v>230</v>
      </c>
      <c r="L36">
        <v>5.1180000000000003</v>
      </c>
      <c r="M36">
        <v>0.13400000000000001</v>
      </c>
    </row>
    <row r="37" spans="1:13" x14ac:dyDescent="0.25">
      <c r="A37" t="s">
        <v>103</v>
      </c>
      <c r="B37" t="s">
        <v>62</v>
      </c>
      <c r="C37" s="8">
        <v>42412</v>
      </c>
      <c r="D37" s="9">
        <v>0.57986111111111105</v>
      </c>
      <c r="E37">
        <v>330.95</v>
      </c>
      <c r="F37">
        <v>8.2739999999999991</v>
      </c>
      <c r="G37">
        <v>4.0010000000000003</v>
      </c>
      <c r="H37">
        <v>2.0699999999999998</v>
      </c>
      <c r="I37">
        <v>2.1800000000000002</v>
      </c>
      <c r="J37">
        <v>40</v>
      </c>
      <c r="K37">
        <v>230</v>
      </c>
      <c r="L37">
        <v>3.7909999999999999</v>
      </c>
      <c r="M37">
        <v>6.2E-2</v>
      </c>
    </row>
    <row r="38" spans="1:13" x14ac:dyDescent="0.25">
      <c r="A38" t="s">
        <v>104</v>
      </c>
      <c r="B38" t="s">
        <v>62</v>
      </c>
      <c r="C38" s="8">
        <v>42412</v>
      </c>
      <c r="D38" s="9">
        <v>0.5805555555555556</v>
      </c>
      <c r="E38">
        <v>439.96</v>
      </c>
      <c r="F38">
        <v>10.999000000000001</v>
      </c>
      <c r="G38">
        <v>5.375</v>
      </c>
      <c r="H38">
        <v>2.0499999999999998</v>
      </c>
      <c r="I38">
        <v>1.88</v>
      </c>
      <c r="J38">
        <v>40</v>
      </c>
      <c r="K38">
        <v>230</v>
      </c>
      <c r="L38">
        <v>5.8540000000000001</v>
      </c>
      <c r="M38">
        <v>5.5E-2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M13" sqref="A1:M13"/>
    </sheetView>
  </sheetViews>
  <sheetFormatPr baseColWidth="10" defaultRowHeight="15" x14ac:dyDescent="0.25"/>
  <cols>
    <col min="2" max="2" width="0.42578125" customWidth="1"/>
    <col min="3" max="7" width="11.42578125" hidden="1" customWidth="1"/>
    <col min="9" max="9" width="12.42578125" customWidth="1"/>
  </cols>
  <sheetData>
    <row r="1" spans="1:13" ht="75" x14ac:dyDescent="0.25">
      <c r="A1" s="5" t="s">
        <v>0</v>
      </c>
      <c r="B1" s="4" t="s">
        <v>33</v>
      </c>
      <c r="C1" s="4" t="s">
        <v>20</v>
      </c>
      <c r="D1" s="5" t="s">
        <v>72</v>
      </c>
      <c r="E1" s="5" t="s">
        <v>47</v>
      </c>
      <c r="F1" s="5" t="s">
        <v>69</v>
      </c>
      <c r="G1" s="4" t="s">
        <v>64</v>
      </c>
      <c r="H1" s="5" t="s">
        <v>67</v>
      </c>
      <c r="I1" s="25" t="s">
        <v>84</v>
      </c>
      <c r="J1" s="26" t="s">
        <v>85</v>
      </c>
      <c r="K1" s="5" t="s">
        <v>90</v>
      </c>
      <c r="L1" s="5" t="s">
        <v>92</v>
      </c>
      <c r="M1" s="5" t="s">
        <v>91</v>
      </c>
    </row>
    <row r="2" spans="1:13" x14ac:dyDescent="0.25">
      <c r="A2" s="19">
        <v>3</v>
      </c>
      <c r="B2" s="6" t="s">
        <v>19</v>
      </c>
      <c r="C2" s="6" t="s">
        <v>22</v>
      </c>
      <c r="D2" s="6">
        <v>6.4</v>
      </c>
      <c r="E2" s="6">
        <v>116</v>
      </c>
      <c r="F2" s="6">
        <v>115</v>
      </c>
      <c r="G2" s="6">
        <v>90.36</v>
      </c>
      <c r="H2" s="7">
        <f t="shared" ref="H2:H10" si="0">AVERAGE(E2,F2,G2)</f>
        <v>107.12</v>
      </c>
      <c r="I2" s="7">
        <f>200/H2</f>
        <v>1.8670649738610903</v>
      </c>
      <c r="J2" s="7">
        <f>10-I2</f>
        <v>8.1329350261389095</v>
      </c>
      <c r="K2" s="6">
        <v>23</v>
      </c>
      <c r="L2" s="7">
        <f>100/K2</f>
        <v>4.3478260869565215</v>
      </c>
      <c r="M2" s="7">
        <f>13-L2</f>
        <v>8.6521739130434785</v>
      </c>
    </row>
    <row r="3" spans="1:13" x14ac:dyDescent="0.25">
      <c r="A3" s="19">
        <v>5</v>
      </c>
      <c r="B3" s="6" t="s">
        <v>19</v>
      </c>
      <c r="C3" s="6" t="s">
        <v>22</v>
      </c>
      <c r="D3" s="6">
        <v>7.6</v>
      </c>
      <c r="E3" s="6">
        <v>211</v>
      </c>
      <c r="F3" s="6">
        <v>222</v>
      </c>
      <c r="G3" s="11">
        <v>148.11000000000001</v>
      </c>
      <c r="H3" s="7">
        <f t="shared" si="0"/>
        <v>193.70333333333335</v>
      </c>
      <c r="I3" s="7">
        <f t="shared" ref="I3:I13" si="1">200/H3</f>
        <v>1.0325067543150177</v>
      </c>
      <c r="J3" s="7">
        <f t="shared" ref="J3:J12" si="2">10-I3</f>
        <v>8.9674932456849827</v>
      </c>
      <c r="K3" s="6">
        <v>19</v>
      </c>
      <c r="L3" s="7">
        <f t="shared" ref="L3:L13" si="3">100/K3</f>
        <v>5.2631578947368425</v>
      </c>
      <c r="M3" s="7">
        <f t="shared" ref="M3:M13" si="4">13-L3</f>
        <v>7.7368421052631575</v>
      </c>
    </row>
    <row r="4" spans="1:13" x14ac:dyDescent="0.25">
      <c r="A4" s="19">
        <v>6</v>
      </c>
      <c r="B4" s="6" t="s">
        <v>19</v>
      </c>
      <c r="C4" s="6" t="s">
        <v>22</v>
      </c>
      <c r="D4" s="6">
        <v>7</v>
      </c>
      <c r="E4" s="15">
        <v>18</v>
      </c>
      <c r="F4" s="15">
        <v>50</v>
      </c>
      <c r="G4" s="15">
        <v>95.35</v>
      </c>
      <c r="H4" s="7">
        <f t="shared" si="0"/>
        <v>54.449999999999996</v>
      </c>
      <c r="I4" s="7">
        <f t="shared" si="1"/>
        <v>3.6730945821854917</v>
      </c>
      <c r="J4" s="7">
        <f t="shared" si="2"/>
        <v>6.3269054178145083</v>
      </c>
      <c r="K4" s="6">
        <v>11</v>
      </c>
      <c r="L4" s="7">
        <f t="shared" si="3"/>
        <v>9.0909090909090917</v>
      </c>
      <c r="M4" s="7">
        <f t="shared" si="4"/>
        <v>3.9090909090909083</v>
      </c>
    </row>
    <row r="5" spans="1:13" x14ac:dyDescent="0.25">
      <c r="A5" s="19">
        <v>7</v>
      </c>
      <c r="B5" s="6" t="s">
        <v>19</v>
      </c>
      <c r="C5" s="6" t="s">
        <v>22</v>
      </c>
      <c r="D5" s="6">
        <v>5.5</v>
      </c>
      <c r="E5" s="6">
        <v>51</v>
      </c>
      <c r="F5" s="11">
        <v>81</v>
      </c>
      <c r="G5" s="6">
        <v>56.04</v>
      </c>
      <c r="H5" s="7">
        <f t="shared" si="0"/>
        <v>62.68</v>
      </c>
      <c r="I5" s="7">
        <f t="shared" si="1"/>
        <v>3.1908104658583278</v>
      </c>
      <c r="J5" s="7">
        <f t="shared" si="2"/>
        <v>6.8091895341416722</v>
      </c>
      <c r="K5" s="6">
        <v>23</v>
      </c>
      <c r="L5" s="7">
        <f t="shared" si="3"/>
        <v>4.3478260869565215</v>
      </c>
      <c r="M5" s="7">
        <f t="shared" si="4"/>
        <v>8.6521739130434785</v>
      </c>
    </row>
    <row r="6" spans="1:13" x14ac:dyDescent="0.25">
      <c r="A6" s="19">
        <v>9</v>
      </c>
      <c r="B6" s="6" t="s">
        <v>19</v>
      </c>
      <c r="C6" s="6" t="s">
        <v>22</v>
      </c>
      <c r="D6" s="6">
        <v>6.8</v>
      </c>
      <c r="E6" s="6">
        <v>190</v>
      </c>
      <c r="F6" s="6">
        <v>213</v>
      </c>
      <c r="G6" s="11">
        <v>151.56</v>
      </c>
      <c r="H6" s="7">
        <f t="shared" si="0"/>
        <v>184.85333333333332</v>
      </c>
      <c r="I6" s="7">
        <f t="shared" si="1"/>
        <v>1.0819388343912291</v>
      </c>
      <c r="J6" s="7">
        <f t="shared" si="2"/>
        <v>8.9180611656087709</v>
      </c>
      <c r="K6" s="6">
        <v>28</v>
      </c>
      <c r="L6" s="7">
        <f t="shared" si="3"/>
        <v>3.5714285714285716</v>
      </c>
      <c r="M6" s="7">
        <f t="shared" si="4"/>
        <v>9.4285714285714288</v>
      </c>
    </row>
    <row r="7" spans="1:13" x14ac:dyDescent="0.25">
      <c r="A7" s="19">
        <v>10</v>
      </c>
      <c r="B7" s="6" t="s">
        <v>19</v>
      </c>
      <c r="C7" s="6" t="s">
        <v>22</v>
      </c>
      <c r="D7" s="6">
        <v>8</v>
      </c>
      <c r="E7" s="6">
        <v>178</v>
      </c>
      <c r="F7" s="15">
        <v>271</v>
      </c>
      <c r="G7" s="6">
        <v>190.72</v>
      </c>
      <c r="H7" s="7">
        <f t="shared" si="0"/>
        <v>213.24</v>
      </c>
      <c r="I7" s="7">
        <f t="shared" si="1"/>
        <v>0.93791033577190019</v>
      </c>
      <c r="J7" s="7">
        <f t="shared" si="2"/>
        <v>9.0620896642281004</v>
      </c>
      <c r="K7" s="6">
        <v>17.5</v>
      </c>
      <c r="L7" s="7">
        <f t="shared" si="3"/>
        <v>5.7142857142857144</v>
      </c>
      <c r="M7" s="7">
        <f t="shared" si="4"/>
        <v>7.2857142857142856</v>
      </c>
    </row>
    <row r="8" spans="1:13" x14ac:dyDescent="0.25">
      <c r="A8" s="20">
        <v>12</v>
      </c>
      <c r="B8" s="6" t="s">
        <v>19</v>
      </c>
      <c r="C8" s="6" t="s">
        <v>22</v>
      </c>
      <c r="D8" s="6">
        <v>7.9</v>
      </c>
      <c r="E8" s="6">
        <v>420</v>
      </c>
      <c r="F8" s="6">
        <v>469</v>
      </c>
      <c r="G8" s="6">
        <v>549.59</v>
      </c>
      <c r="H8" s="7">
        <f t="shared" si="0"/>
        <v>479.53000000000003</v>
      </c>
      <c r="I8" s="7">
        <f t="shared" si="1"/>
        <v>0.41707505265572536</v>
      </c>
      <c r="J8" s="7">
        <f t="shared" si="2"/>
        <v>9.5829249473442744</v>
      </c>
      <c r="K8" s="6">
        <v>10.5</v>
      </c>
      <c r="L8" s="7">
        <f t="shared" si="3"/>
        <v>9.5238095238095237</v>
      </c>
      <c r="M8" s="7">
        <f t="shared" si="4"/>
        <v>3.4761904761904763</v>
      </c>
    </row>
    <row r="9" spans="1:13" x14ac:dyDescent="0.25">
      <c r="A9" s="20">
        <v>13</v>
      </c>
      <c r="B9" s="6" t="s">
        <v>19</v>
      </c>
      <c r="C9" s="6" t="s">
        <v>22</v>
      </c>
      <c r="D9" s="6">
        <v>8.8000000000000007</v>
      </c>
      <c r="E9" s="6">
        <v>1250</v>
      </c>
      <c r="F9" s="6">
        <v>1540</v>
      </c>
      <c r="G9" s="6">
        <v>868.48</v>
      </c>
      <c r="H9" s="7">
        <f t="shared" si="0"/>
        <v>1219.4933333333333</v>
      </c>
      <c r="I9" s="7">
        <f t="shared" si="1"/>
        <v>0.16400253657256567</v>
      </c>
      <c r="J9" s="7">
        <f t="shared" si="2"/>
        <v>9.8359974634274341</v>
      </c>
      <c r="K9" s="6">
        <v>42</v>
      </c>
      <c r="L9" s="7">
        <f t="shared" si="3"/>
        <v>2.3809523809523809</v>
      </c>
      <c r="M9" s="7">
        <f t="shared" si="4"/>
        <v>10.619047619047619</v>
      </c>
    </row>
    <row r="10" spans="1:13" ht="23.25" customHeight="1" x14ac:dyDescent="0.25">
      <c r="A10" s="20">
        <v>14</v>
      </c>
      <c r="B10" s="6" t="s">
        <v>19</v>
      </c>
      <c r="C10" s="6" t="s">
        <v>22</v>
      </c>
      <c r="D10" s="6">
        <v>7.9</v>
      </c>
      <c r="E10" s="6">
        <v>970</v>
      </c>
      <c r="F10" s="11">
        <v>1204</v>
      </c>
      <c r="G10" s="6">
        <v>1078.0999999999999</v>
      </c>
      <c r="H10" s="7">
        <f t="shared" si="0"/>
        <v>1084.0333333333333</v>
      </c>
      <c r="I10" s="7">
        <f t="shared" si="1"/>
        <v>0.18449617170443713</v>
      </c>
      <c r="J10" s="7">
        <f t="shared" si="2"/>
        <v>9.8155038282955633</v>
      </c>
      <c r="K10" s="6">
        <v>32</v>
      </c>
      <c r="L10" s="7">
        <f t="shared" si="3"/>
        <v>3.125</v>
      </c>
      <c r="M10" s="7">
        <f t="shared" si="4"/>
        <v>9.875</v>
      </c>
    </row>
    <row r="11" spans="1:13" x14ac:dyDescent="0.25">
      <c r="A11" s="20">
        <v>17</v>
      </c>
      <c r="B11" s="6" t="s">
        <v>19</v>
      </c>
      <c r="C11" s="6" t="s">
        <v>22</v>
      </c>
      <c r="D11" s="6">
        <v>8.8000000000000007</v>
      </c>
      <c r="E11" s="6">
        <v>720</v>
      </c>
      <c r="F11" s="6">
        <v>536</v>
      </c>
      <c r="G11" s="6">
        <v>697.44</v>
      </c>
      <c r="H11" s="7">
        <f>AVERAGE(E11,F11,G11)</f>
        <v>651.14666666666665</v>
      </c>
      <c r="I11" s="7">
        <f t="shared" si="1"/>
        <v>0.30715046277336394</v>
      </c>
      <c r="J11" s="7">
        <f t="shared" si="2"/>
        <v>9.6928495372266354</v>
      </c>
      <c r="K11" s="6">
        <v>25</v>
      </c>
      <c r="L11" s="7">
        <f t="shared" si="3"/>
        <v>4</v>
      </c>
      <c r="M11" s="7">
        <f t="shared" si="4"/>
        <v>9</v>
      </c>
    </row>
    <row r="12" spans="1:13" x14ac:dyDescent="0.25">
      <c r="A12" s="20">
        <v>18</v>
      </c>
      <c r="B12" s="6" t="s">
        <v>19</v>
      </c>
      <c r="C12" s="6" t="s">
        <v>22</v>
      </c>
      <c r="D12" s="6">
        <v>9.1999999999999993</v>
      </c>
      <c r="E12" s="6">
        <v>62</v>
      </c>
      <c r="F12" s="6">
        <v>65</v>
      </c>
      <c r="G12" s="6">
        <v>95.1</v>
      </c>
      <c r="H12" s="7">
        <f>AVERAGE(E12,F12,G12)</f>
        <v>74.033333333333331</v>
      </c>
      <c r="I12" s="7">
        <f t="shared" si="1"/>
        <v>2.7014858171994596</v>
      </c>
      <c r="J12" s="7">
        <f t="shared" si="2"/>
        <v>7.29851418280054</v>
      </c>
      <c r="K12" s="6">
        <v>20</v>
      </c>
      <c r="L12" s="7">
        <f t="shared" si="3"/>
        <v>5</v>
      </c>
      <c r="M12" s="7">
        <f t="shared" si="4"/>
        <v>8</v>
      </c>
    </row>
    <row r="13" spans="1:13" x14ac:dyDescent="0.25">
      <c r="A13" s="20">
        <v>19</v>
      </c>
      <c r="B13" s="6" t="s">
        <v>19</v>
      </c>
      <c r="C13" s="6" t="s">
        <v>22</v>
      </c>
      <c r="D13" s="6">
        <v>8.8000000000000007</v>
      </c>
      <c r="E13" s="6">
        <v>314</v>
      </c>
      <c r="F13" s="6">
        <v>348</v>
      </c>
      <c r="G13" s="6">
        <v>305.41000000000003</v>
      </c>
      <c r="H13" s="7">
        <f>AVERAGE(E13,F13,G13)</f>
        <v>322.47000000000003</v>
      </c>
      <c r="I13" s="7">
        <f t="shared" si="1"/>
        <v>0.62021273296740775</v>
      </c>
      <c r="J13" s="7">
        <f>10-I13</f>
        <v>9.3797872670325919</v>
      </c>
      <c r="K13" s="6">
        <v>22</v>
      </c>
      <c r="L13" s="7">
        <f t="shared" si="3"/>
        <v>4.5454545454545459</v>
      </c>
      <c r="M13" s="7">
        <f t="shared" si="4"/>
        <v>8.4545454545454533</v>
      </c>
    </row>
    <row r="14" spans="1:13" x14ac:dyDescent="0.25">
      <c r="A14" s="24" t="s">
        <v>83</v>
      </c>
      <c r="B14" s="21"/>
      <c r="C14" s="21"/>
      <c r="D14" s="21"/>
      <c r="E14" s="21"/>
      <c r="F14" s="21"/>
      <c r="G14" s="21"/>
      <c r="H14" s="22"/>
    </row>
    <row r="15" spans="1:13" x14ac:dyDescent="0.25">
      <c r="A15" s="23" t="s">
        <v>82</v>
      </c>
      <c r="B15" s="21"/>
      <c r="C15" s="21"/>
      <c r="D15" s="21"/>
      <c r="E15" s="21"/>
      <c r="F15" s="21"/>
      <c r="G15" s="21"/>
      <c r="H15" s="22"/>
    </row>
    <row r="17" spans="1:3" x14ac:dyDescent="0.25">
      <c r="A17" t="s">
        <v>86</v>
      </c>
    </row>
    <row r="19" spans="1:3" x14ac:dyDescent="0.25">
      <c r="A19" t="s">
        <v>87</v>
      </c>
    </row>
    <row r="20" spans="1:3" x14ac:dyDescent="0.25">
      <c r="A20" t="s">
        <v>88</v>
      </c>
    </row>
    <row r="21" spans="1:3" ht="63.75" customHeight="1" x14ac:dyDescent="0.25">
      <c r="A21" s="29" t="s">
        <v>89</v>
      </c>
      <c r="B21" s="29"/>
      <c r="C21" s="29"/>
    </row>
  </sheetData>
  <mergeCells count="1">
    <mergeCell ref="A21:C21"/>
  </mergeCells>
  <pageMargins left="0.70866141732283472" right="0.70866141732283472" top="0.78740157480314965" bottom="0.78740157480314965"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43" workbookViewId="0">
      <selection activeCell="E62" sqref="E62"/>
    </sheetView>
  </sheetViews>
  <sheetFormatPr baseColWidth="10" defaultRowHeight="15" x14ac:dyDescent="0.25"/>
  <cols>
    <col min="1" max="1" width="8.5703125" customWidth="1"/>
    <col min="2" max="2" width="12.28515625" customWidth="1"/>
    <col min="3" max="3" width="17.85546875" customWidth="1"/>
    <col min="4" max="4" width="6" customWidth="1"/>
    <col min="5" max="5" width="13" customWidth="1"/>
    <col min="8" max="8" width="7.140625" customWidth="1"/>
    <col min="9" max="9" width="9.7109375" customWidth="1"/>
  </cols>
  <sheetData>
    <row r="1" spans="1:16" s="3" customFormat="1" x14ac:dyDescent="0.25">
      <c r="A1" s="4"/>
      <c r="B1" s="4"/>
      <c r="C1" s="4"/>
      <c r="D1" s="30" t="s">
        <v>29</v>
      </c>
      <c r="E1" s="30"/>
      <c r="F1" s="30"/>
      <c r="G1" s="30"/>
      <c r="H1" s="31" t="s">
        <v>34</v>
      </c>
      <c r="I1" s="31"/>
      <c r="J1" s="31"/>
      <c r="K1" s="31"/>
      <c r="L1" s="4"/>
      <c r="M1" s="4"/>
      <c r="N1" s="4"/>
      <c r="O1" s="4"/>
      <c r="P1" s="4"/>
    </row>
    <row r="2" spans="1:16" ht="90" x14ac:dyDescent="0.25">
      <c r="A2" s="5" t="s">
        <v>32</v>
      </c>
      <c r="B2" s="4" t="s">
        <v>33</v>
      </c>
      <c r="C2" s="4" t="s">
        <v>20</v>
      </c>
      <c r="D2" s="5" t="s">
        <v>24</v>
      </c>
      <c r="E2" s="5" t="s">
        <v>30</v>
      </c>
      <c r="F2" s="4" t="s">
        <v>25</v>
      </c>
      <c r="G2" s="4" t="s">
        <v>26</v>
      </c>
      <c r="H2" s="5" t="s">
        <v>24</v>
      </c>
      <c r="I2" s="4" t="s">
        <v>25</v>
      </c>
      <c r="J2" s="4" t="s">
        <v>26</v>
      </c>
      <c r="K2" s="5" t="s">
        <v>35</v>
      </c>
      <c r="L2" s="4" t="s">
        <v>25</v>
      </c>
      <c r="M2" s="4" t="s">
        <v>26</v>
      </c>
      <c r="N2" s="5" t="s">
        <v>31</v>
      </c>
      <c r="O2" s="4" t="s">
        <v>27</v>
      </c>
      <c r="P2" s="4" t="s">
        <v>28</v>
      </c>
    </row>
    <row r="3" spans="1:16" x14ac:dyDescent="0.25">
      <c r="A3" s="6" t="s">
        <v>1</v>
      </c>
      <c r="B3" s="6" t="s">
        <v>18</v>
      </c>
      <c r="C3" s="6" t="s">
        <v>23</v>
      </c>
      <c r="D3" s="6">
        <v>966</v>
      </c>
      <c r="E3" s="7">
        <f>15*D3/1000</f>
        <v>14.49</v>
      </c>
      <c r="F3" s="6">
        <v>1.75</v>
      </c>
      <c r="G3" s="6">
        <v>0.31</v>
      </c>
      <c r="H3" s="6">
        <v>0</v>
      </c>
      <c r="I3" s="6">
        <v>0.68</v>
      </c>
      <c r="J3" s="6">
        <v>0</v>
      </c>
      <c r="K3" s="6" t="s">
        <v>36</v>
      </c>
      <c r="L3" s="6" t="s">
        <v>36</v>
      </c>
      <c r="M3" s="6" t="s">
        <v>36</v>
      </c>
      <c r="N3" s="6">
        <v>10</v>
      </c>
      <c r="O3" s="6"/>
      <c r="P3" s="6"/>
    </row>
    <row r="4" spans="1:16" x14ac:dyDescent="0.25">
      <c r="A4" s="6" t="s">
        <v>7</v>
      </c>
      <c r="B4" s="6" t="s">
        <v>18</v>
      </c>
      <c r="C4" s="6" t="s">
        <v>23</v>
      </c>
      <c r="D4" s="6">
        <v>2251</v>
      </c>
      <c r="E4" s="7">
        <f>15*D4/1000</f>
        <v>33.765000000000001</v>
      </c>
      <c r="F4" s="6">
        <v>1.97</v>
      </c>
      <c r="G4" s="6">
        <v>0.66</v>
      </c>
      <c r="H4" s="6">
        <v>0</v>
      </c>
      <c r="I4" s="6">
        <v>1.06</v>
      </c>
      <c r="J4" s="6">
        <v>2</v>
      </c>
      <c r="K4" s="6">
        <v>19</v>
      </c>
      <c r="L4" s="6">
        <v>1.76</v>
      </c>
      <c r="M4" s="6">
        <v>0.17</v>
      </c>
      <c r="N4" s="6">
        <v>10</v>
      </c>
      <c r="O4" s="6"/>
      <c r="P4" s="6"/>
    </row>
    <row r="5" spans="1:16" x14ac:dyDescent="0.25">
      <c r="A5" s="6" t="s">
        <v>8</v>
      </c>
      <c r="B5" s="6" t="s">
        <v>18</v>
      </c>
      <c r="C5" s="6" t="s">
        <v>23</v>
      </c>
      <c r="D5" s="6">
        <v>3032</v>
      </c>
      <c r="E5" s="7">
        <f>15*D5/1000</f>
        <v>45.48</v>
      </c>
      <c r="F5" s="6">
        <v>1.98</v>
      </c>
      <c r="G5" s="6">
        <v>0.88</v>
      </c>
      <c r="H5" s="6">
        <v>0</v>
      </c>
      <c r="I5" s="6">
        <v>0.08</v>
      </c>
      <c r="J5" s="6">
        <v>0</v>
      </c>
      <c r="K5" s="6">
        <v>52</v>
      </c>
      <c r="L5" s="6">
        <v>1.52</v>
      </c>
      <c r="M5" s="6">
        <v>0.32</v>
      </c>
      <c r="N5" s="6">
        <v>10</v>
      </c>
      <c r="O5" s="6"/>
      <c r="P5" s="6"/>
    </row>
    <row r="6" spans="1:16" ht="35.25" customHeight="1" x14ac:dyDescent="0.25">
      <c r="A6" s="32" t="s">
        <v>42</v>
      </c>
      <c r="B6" s="33"/>
      <c r="C6" s="33"/>
      <c r="D6" s="33"/>
      <c r="E6" s="33"/>
    </row>
    <row r="7" spans="1:16" x14ac:dyDescent="0.25">
      <c r="A7" s="32" t="s">
        <v>37</v>
      </c>
      <c r="B7" s="33"/>
      <c r="C7" s="33"/>
      <c r="D7" s="33"/>
      <c r="E7" s="33"/>
    </row>
    <row r="8" spans="1:16" ht="66" customHeight="1" x14ac:dyDescent="0.25">
      <c r="A8" s="33"/>
      <c r="B8" s="33"/>
      <c r="C8" s="33"/>
      <c r="D8" s="33"/>
      <c r="E8" s="33"/>
    </row>
    <row r="9" spans="1:16" s="3" customFormat="1" x14ac:dyDescent="0.25">
      <c r="A9" s="3" t="s">
        <v>38</v>
      </c>
      <c r="C9" s="3" t="s">
        <v>43</v>
      </c>
    </row>
    <row r="10" spans="1:16" x14ac:dyDescent="0.25">
      <c r="A10" t="s">
        <v>39</v>
      </c>
      <c r="C10" t="s">
        <v>44</v>
      </c>
    </row>
    <row r="11" spans="1:16" x14ac:dyDescent="0.25">
      <c r="A11" t="s">
        <v>40</v>
      </c>
      <c r="C11" t="s">
        <v>44</v>
      </c>
    </row>
    <row r="12" spans="1:16" x14ac:dyDescent="0.25">
      <c r="A12" t="s">
        <v>41</v>
      </c>
      <c r="C12" t="s">
        <v>44</v>
      </c>
    </row>
    <row r="13" spans="1:16" x14ac:dyDescent="0.25">
      <c r="A13" s="3"/>
      <c r="B13" s="3"/>
      <c r="C13" s="3"/>
    </row>
    <row r="14" spans="1:16" x14ac:dyDescent="0.25">
      <c r="A14" s="3" t="s">
        <v>45</v>
      </c>
      <c r="B14" s="3"/>
      <c r="C14" s="3"/>
    </row>
    <row r="58" spans="1:11" ht="45.75" customHeight="1" x14ac:dyDescent="0.25">
      <c r="A58" s="34" t="s">
        <v>80</v>
      </c>
      <c r="B58" s="34"/>
      <c r="C58" s="34"/>
      <c r="D58" s="34"/>
      <c r="E58" s="34"/>
      <c r="F58" s="34"/>
      <c r="G58" s="34"/>
      <c r="H58" s="34"/>
      <c r="I58" s="34"/>
      <c r="J58" s="34"/>
      <c r="K58" s="34"/>
    </row>
    <row r="59" spans="1:11" ht="15" hidden="1" customHeight="1" x14ac:dyDescent="0.25">
      <c r="A59" s="34"/>
      <c r="B59" s="34"/>
      <c r="C59" s="34"/>
      <c r="D59" s="34"/>
      <c r="E59" s="34"/>
      <c r="F59" s="34"/>
      <c r="G59" s="34"/>
      <c r="H59" s="34"/>
      <c r="I59" s="34"/>
      <c r="J59" s="34"/>
      <c r="K59" s="34"/>
    </row>
    <row r="60" spans="1:11" ht="15" hidden="1" customHeight="1" x14ac:dyDescent="0.25">
      <c r="A60" s="34"/>
      <c r="B60" s="34"/>
      <c r="C60" s="34"/>
      <c r="D60" s="34"/>
      <c r="E60" s="34"/>
      <c r="F60" s="34"/>
      <c r="G60" s="34"/>
      <c r="H60" s="34"/>
      <c r="I60" s="34"/>
      <c r="J60" s="34"/>
      <c r="K60" s="34"/>
    </row>
  </sheetData>
  <mergeCells count="5">
    <mergeCell ref="D1:G1"/>
    <mergeCell ref="H1:K1"/>
    <mergeCell ref="A7:E8"/>
    <mergeCell ref="A6:E6"/>
    <mergeCell ref="A58:K60"/>
  </mergeCells>
  <printOptions gridLines="1"/>
  <pageMargins left="0.23622047244094491" right="0.23622047244094491" top="0.74803149606299213" bottom="0.74803149606299213" header="0.31496062992125984" footer="0.31496062992125984"/>
  <pageSetup paperSize="9" scale="9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22" workbookViewId="0">
      <selection activeCell="B39" sqref="B39:B44"/>
    </sheetView>
  </sheetViews>
  <sheetFormatPr baseColWidth="10" defaultRowHeight="15" x14ac:dyDescent="0.25"/>
  <cols>
    <col min="1" max="1" width="13.42578125" customWidth="1"/>
    <col min="2" max="2" width="30.85546875" customWidth="1"/>
    <col min="3" max="3" width="19.7109375" customWidth="1"/>
    <col min="8" max="8" width="15.28515625" customWidth="1"/>
  </cols>
  <sheetData>
    <row r="1" spans="1:11" s="3" customFormat="1" ht="44.25" customHeight="1" x14ac:dyDescent="0.25">
      <c r="A1" s="2" t="s">
        <v>0</v>
      </c>
      <c r="B1" s="3" t="s">
        <v>17</v>
      </c>
      <c r="C1" s="3" t="s">
        <v>20</v>
      </c>
      <c r="D1" s="2"/>
      <c r="J1" s="2"/>
      <c r="K1" s="2"/>
    </row>
    <row r="2" spans="1:11" x14ac:dyDescent="0.25">
      <c r="A2" t="s">
        <v>1</v>
      </c>
      <c r="B2" t="s">
        <v>18</v>
      </c>
      <c r="C2" t="s">
        <v>23</v>
      </c>
    </row>
    <row r="3" spans="1:11" x14ac:dyDescent="0.25">
      <c r="A3" t="s">
        <v>2</v>
      </c>
      <c r="B3" t="s">
        <v>18</v>
      </c>
      <c r="C3" t="s">
        <v>21</v>
      </c>
    </row>
    <row r="4" spans="1:11" x14ac:dyDescent="0.25">
      <c r="A4" t="s">
        <v>3</v>
      </c>
      <c r="B4" t="s">
        <v>18</v>
      </c>
      <c r="C4" t="s">
        <v>21</v>
      </c>
    </row>
    <row r="5" spans="1:11" x14ac:dyDescent="0.25">
      <c r="A5" t="s">
        <v>4</v>
      </c>
      <c r="B5" t="s">
        <v>18</v>
      </c>
      <c r="C5" t="s">
        <v>21</v>
      </c>
    </row>
    <row r="6" spans="1:11" x14ac:dyDescent="0.25">
      <c r="A6" t="s">
        <v>5</v>
      </c>
      <c r="B6" t="s">
        <v>18</v>
      </c>
      <c r="C6" t="s">
        <v>21</v>
      </c>
    </row>
    <row r="7" spans="1:11" x14ac:dyDescent="0.25">
      <c r="A7" t="s">
        <v>6</v>
      </c>
      <c r="B7" t="s">
        <v>18</v>
      </c>
      <c r="C7" t="s">
        <v>21</v>
      </c>
    </row>
    <row r="8" spans="1:11" x14ac:dyDescent="0.25">
      <c r="A8" t="s">
        <v>7</v>
      </c>
      <c r="B8" t="s">
        <v>18</v>
      </c>
      <c r="C8" t="s">
        <v>23</v>
      </c>
    </row>
    <row r="9" spans="1:11" x14ac:dyDescent="0.25">
      <c r="A9" t="s">
        <v>8</v>
      </c>
      <c r="B9" t="s">
        <v>18</v>
      </c>
      <c r="C9" t="s">
        <v>23</v>
      </c>
    </row>
    <row r="10" spans="1:11" x14ac:dyDescent="0.25">
      <c r="A10" t="s">
        <v>9</v>
      </c>
      <c r="B10" t="s">
        <v>18</v>
      </c>
      <c r="C10" t="s">
        <v>21</v>
      </c>
    </row>
    <row r="11" spans="1:11" x14ac:dyDescent="0.25">
      <c r="A11" t="s">
        <v>10</v>
      </c>
      <c r="B11" t="s">
        <v>18</v>
      </c>
      <c r="C11" t="s">
        <v>21</v>
      </c>
    </row>
    <row r="12" spans="1:11" x14ac:dyDescent="0.25">
      <c r="A12" t="s">
        <v>11</v>
      </c>
      <c r="B12" t="s">
        <v>18</v>
      </c>
      <c r="C12" t="s">
        <v>21</v>
      </c>
    </row>
    <row r="13" spans="1:11" x14ac:dyDescent="0.25">
      <c r="A13" t="s">
        <v>12</v>
      </c>
      <c r="B13" t="s">
        <v>18</v>
      </c>
      <c r="C13" t="s">
        <v>21</v>
      </c>
    </row>
    <row r="14" spans="1:11" x14ac:dyDescent="0.25">
      <c r="A14" t="s">
        <v>13</v>
      </c>
      <c r="B14" t="s">
        <v>18</v>
      </c>
      <c r="C14" t="s">
        <v>21</v>
      </c>
    </row>
    <row r="15" spans="1:11" x14ac:dyDescent="0.25">
      <c r="A15" t="s">
        <v>14</v>
      </c>
      <c r="B15" t="s">
        <v>18</v>
      </c>
      <c r="C15" t="s">
        <v>21</v>
      </c>
    </row>
    <row r="16" spans="1:11" x14ac:dyDescent="0.25">
      <c r="A16" t="s">
        <v>15</v>
      </c>
      <c r="B16" t="s">
        <v>18</v>
      </c>
      <c r="C16" t="s">
        <v>21</v>
      </c>
    </row>
    <row r="17" spans="1:3" x14ac:dyDescent="0.25">
      <c r="A17" t="s">
        <v>16</v>
      </c>
      <c r="B17" t="s">
        <v>18</v>
      </c>
      <c r="C17" t="s">
        <v>21</v>
      </c>
    </row>
    <row r="18" spans="1:3" x14ac:dyDescent="0.25">
      <c r="A18" s="1">
        <v>1</v>
      </c>
      <c r="B18" t="s">
        <v>19</v>
      </c>
      <c r="C18" t="s">
        <v>22</v>
      </c>
    </row>
    <row r="19" spans="1:3" x14ac:dyDescent="0.25">
      <c r="A19" s="1">
        <v>2</v>
      </c>
      <c r="B19" t="s">
        <v>19</v>
      </c>
      <c r="C19" t="s">
        <v>22</v>
      </c>
    </row>
    <row r="20" spans="1:3" x14ac:dyDescent="0.25">
      <c r="A20" s="1">
        <v>3</v>
      </c>
      <c r="B20" t="s">
        <v>19</v>
      </c>
      <c r="C20" t="s">
        <v>22</v>
      </c>
    </row>
    <row r="21" spans="1:3" x14ac:dyDescent="0.25">
      <c r="A21" s="1">
        <v>4</v>
      </c>
      <c r="B21" t="s">
        <v>19</v>
      </c>
      <c r="C21" t="s">
        <v>22</v>
      </c>
    </row>
    <row r="22" spans="1:3" x14ac:dyDescent="0.25">
      <c r="A22" s="1">
        <v>5</v>
      </c>
      <c r="B22" t="s">
        <v>19</v>
      </c>
      <c r="C22" t="s">
        <v>22</v>
      </c>
    </row>
    <row r="23" spans="1:3" x14ac:dyDescent="0.25">
      <c r="A23" s="1">
        <v>6</v>
      </c>
      <c r="B23" t="s">
        <v>19</v>
      </c>
      <c r="C23" t="s">
        <v>22</v>
      </c>
    </row>
    <row r="24" spans="1:3" x14ac:dyDescent="0.25">
      <c r="A24" s="1">
        <v>7</v>
      </c>
      <c r="B24" t="s">
        <v>19</v>
      </c>
      <c r="C24" t="s">
        <v>22</v>
      </c>
    </row>
    <row r="25" spans="1:3" x14ac:dyDescent="0.25">
      <c r="A25" s="1">
        <v>8</v>
      </c>
      <c r="B25" t="s">
        <v>19</v>
      </c>
      <c r="C25" t="s">
        <v>22</v>
      </c>
    </row>
    <row r="26" spans="1:3" x14ac:dyDescent="0.25">
      <c r="A26" s="1">
        <v>9</v>
      </c>
      <c r="B26" t="s">
        <v>19</v>
      </c>
      <c r="C26" t="s">
        <v>22</v>
      </c>
    </row>
    <row r="27" spans="1:3" x14ac:dyDescent="0.25">
      <c r="A27" s="1">
        <v>10</v>
      </c>
      <c r="B27" t="s">
        <v>19</v>
      </c>
      <c r="C27" t="s">
        <v>22</v>
      </c>
    </row>
    <row r="28" spans="1:3" x14ac:dyDescent="0.25">
      <c r="A28" s="1">
        <v>11</v>
      </c>
      <c r="B28" t="s">
        <v>19</v>
      </c>
      <c r="C28" t="s">
        <v>22</v>
      </c>
    </row>
    <row r="29" spans="1:3" x14ac:dyDescent="0.25">
      <c r="A29" s="1">
        <v>12</v>
      </c>
      <c r="B29" t="s">
        <v>19</v>
      </c>
      <c r="C29" t="s">
        <v>22</v>
      </c>
    </row>
    <row r="30" spans="1:3" x14ac:dyDescent="0.25">
      <c r="A30" s="1">
        <v>13</v>
      </c>
      <c r="B30" t="s">
        <v>19</v>
      </c>
      <c r="C30" t="s">
        <v>22</v>
      </c>
    </row>
    <row r="31" spans="1:3" x14ac:dyDescent="0.25">
      <c r="A31" s="1">
        <v>14</v>
      </c>
      <c r="B31" t="s">
        <v>19</v>
      </c>
      <c r="C31" t="s">
        <v>22</v>
      </c>
    </row>
    <row r="32" spans="1:3" x14ac:dyDescent="0.25">
      <c r="A32" s="1">
        <v>15</v>
      </c>
      <c r="B32" t="s">
        <v>19</v>
      </c>
      <c r="C32" t="s">
        <v>22</v>
      </c>
    </row>
    <row r="33" spans="1:3" x14ac:dyDescent="0.25">
      <c r="A33" s="1">
        <v>16</v>
      </c>
      <c r="B33" t="s">
        <v>19</v>
      </c>
      <c r="C33" t="s">
        <v>22</v>
      </c>
    </row>
    <row r="34" spans="1:3" x14ac:dyDescent="0.25">
      <c r="A34" s="1">
        <v>17</v>
      </c>
      <c r="B34" t="s">
        <v>19</v>
      </c>
      <c r="C34" t="s">
        <v>22</v>
      </c>
    </row>
    <row r="35" spans="1:3" x14ac:dyDescent="0.25">
      <c r="A35" s="1">
        <v>18</v>
      </c>
      <c r="B35" t="s">
        <v>19</v>
      </c>
      <c r="C35" t="s">
        <v>22</v>
      </c>
    </row>
    <row r="36" spans="1:3" x14ac:dyDescent="0.25">
      <c r="A36" s="1">
        <v>19</v>
      </c>
      <c r="B36" t="s">
        <v>19</v>
      </c>
      <c r="C36" t="s">
        <v>22</v>
      </c>
    </row>
    <row r="37" spans="1:3" x14ac:dyDescent="0.25">
      <c r="A37" s="1">
        <v>20</v>
      </c>
      <c r="B37" t="s">
        <v>19</v>
      </c>
      <c r="C37" t="s">
        <v>22</v>
      </c>
    </row>
    <row r="39" spans="1:3" x14ac:dyDescent="0.25">
      <c r="B39" t="s">
        <v>99</v>
      </c>
    </row>
    <row r="40" spans="1:3" x14ac:dyDescent="0.25">
      <c r="B40" t="s">
        <v>100</v>
      </c>
    </row>
    <row r="41" spans="1:3" x14ac:dyDescent="0.25">
      <c r="B41" t="s">
        <v>101</v>
      </c>
    </row>
    <row r="42" spans="1:3" x14ac:dyDescent="0.25">
      <c r="B42" t="s">
        <v>102</v>
      </c>
    </row>
    <row r="43" spans="1:3" x14ac:dyDescent="0.25">
      <c r="B43" t="s">
        <v>103</v>
      </c>
    </row>
    <row r="44" spans="1:3" x14ac:dyDescent="0.25">
      <c r="B44" t="s">
        <v>104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7" sqref="B17"/>
    </sheetView>
  </sheetViews>
  <sheetFormatPr baseColWidth="10" defaultRowHeight="15" x14ac:dyDescent="0.25"/>
  <cols>
    <col min="1" max="1" width="13.140625" customWidth="1"/>
    <col min="2" max="2" width="22.85546875" customWidth="1"/>
  </cols>
  <sheetData>
    <row r="1" spans="1:12" ht="75" x14ac:dyDescent="0.25">
      <c r="A1" s="5" t="s">
        <v>0</v>
      </c>
      <c r="B1" s="4" t="s">
        <v>33</v>
      </c>
      <c r="C1" s="5" t="s">
        <v>72</v>
      </c>
      <c r="D1" s="5" t="s">
        <v>47</v>
      </c>
      <c r="E1" s="5" t="s">
        <v>69</v>
      </c>
      <c r="F1" s="4" t="s">
        <v>64</v>
      </c>
      <c r="G1" s="4" t="s">
        <v>25</v>
      </c>
      <c r="H1" s="4" t="s">
        <v>26</v>
      </c>
      <c r="I1" s="5" t="s">
        <v>67</v>
      </c>
      <c r="J1" s="5" t="s">
        <v>65</v>
      </c>
      <c r="K1" s="5" t="s">
        <v>68</v>
      </c>
      <c r="L1" s="4" t="s">
        <v>74</v>
      </c>
    </row>
    <row r="2" spans="1:12" ht="21" customHeight="1" x14ac:dyDescent="0.25">
      <c r="A2" t="s">
        <v>108</v>
      </c>
      <c r="B2" s="27" t="s">
        <v>114</v>
      </c>
      <c r="E2">
        <v>421</v>
      </c>
      <c r="F2">
        <v>358</v>
      </c>
      <c r="G2">
        <v>2.0699999999999998</v>
      </c>
      <c r="H2">
        <v>2.09</v>
      </c>
    </row>
    <row r="3" spans="1:12" x14ac:dyDescent="0.25">
      <c r="A3" t="s">
        <v>109</v>
      </c>
      <c r="B3" s="27" t="s">
        <v>114</v>
      </c>
      <c r="E3">
        <v>545</v>
      </c>
      <c r="F3">
        <v>346</v>
      </c>
      <c r="G3">
        <v>2.09</v>
      </c>
      <c r="H3">
        <v>1.01</v>
      </c>
    </row>
    <row r="4" spans="1:12" x14ac:dyDescent="0.25">
      <c r="A4" t="s">
        <v>110</v>
      </c>
      <c r="B4" s="27" t="s">
        <v>114</v>
      </c>
      <c r="E4">
        <v>38</v>
      </c>
      <c r="F4">
        <v>35.799999999999997</v>
      </c>
      <c r="G4">
        <v>2.15</v>
      </c>
      <c r="H4">
        <v>1.66</v>
      </c>
    </row>
    <row r="5" spans="1:12" x14ac:dyDescent="0.25">
      <c r="A5" t="s">
        <v>111</v>
      </c>
      <c r="B5" s="27" t="s">
        <v>114</v>
      </c>
      <c r="E5">
        <v>516</v>
      </c>
      <c r="F5">
        <v>441</v>
      </c>
      <c r="G5">
        <v>2.06</v>
      </c>
      <c r="H5">
        <v>1.55</v>
      </c>
    </row>
    <row r="6" spans="1:12" x14ac:dyDescent="0.25">
      <c r="A6" t="s">
        <v>112</v>
      </c>
      <c r="B6" s="27" t="s">
        <v>114</v>
      </c>
      <c r="E6">
        <v>395</v>
      </c>
      <c r="F6">
        <v>330</v>
      </c>
      <c r="G6">
        <v>2.0699999999999998</v>
      </c>
      <c r="H6">
        <v>2.1800000000000002</v>
      </c>
    </row>
    <row r="7" spans="1:12" x14ac:dyDescent="0.25">
      <c r="A7" t="s">
        <v>113</v>
      </c>
      <c r="B7" s="27" t="s">
        <v>114</v>
      </c>
      <c r="E7">
        <v>434</v>
      </c>
      <c r="F7">
        <v>439</v>
      </c>
      <c r="G7">
        <v>2.0499999999999998</v>
      </c>
      <c r="H7">
        <v>1.88</v>
      </c>
    </row>
    <row r="10" spans="1:12" ht="15" customHeight="1" x14ac:dyDescent="0.25">
      <c r="A10" s="32" t="s">
        <v>115</v>
      </c>
      <c r="B10" s="32"/>
    </row>
    <row r="11" spans="1:12" ht="37.5" customHeight="1" x14ac:dyDescent="0.25">
      <c r="A11" s="32"/>
      <c r="B11" s="32"/>
    </row>
    <row r="12" spans="1:12" ht="66.75" customHeight="1" x14ac:dyDescent="0.25">
      <c r="A12" s="32" t="s">
        <v>116</v>
      </c>
      <c r="B12" s="32"/>
    </row>
  </sheetData>
  <mergeCells count="2">
    <mergeCell ref="A10:B11"/>
    <mergeCell ref="A12:B1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Gewebe_RNAs</vt:lpstr>
      <vt:lpstr>ND-Gewebe</vt:lpstr>
      <vt:lpstr>für Nanost.11.02.16</vt:lpstr>
      <vt:lpstr>Aufrein. S1,7,8</vt:lpstr>
      <vt:lpstr>alle RNA</vt:lpstr>
      <vt:lpstr>Tabelle1</vt:lpstr>
      <vt:lpstr>Eing.12.02.16</vt:lpstr>
    </vt:vector>
  </TitlesOfParts>
  <Company>Charite Universitaetsmedizin Berlin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Lammert, Hedwig</dc:creator>
  <cp:lastModifiedBy>Lammert, Hedwig</cp:lastModifiedBy>
  <cp:lastPrinted>2016-02-11T15:01:24Z</cp:lastPrinted>
  <dcterms:created xsi:type="dcterms:W3CDTF">2016-02-04T08:28:19Z</dcterms:created>
  <dcterms:modified xsi:type="dcterms:W3CDTF">2016-02-15T12:43:42Z</dcterms:modified>
</cp:coreProperties>
</file>