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gavinabernethy/Documents/SHU/Teaching/REM (Level 4)/REM 2020-21/Topics/Tutorials/Topic 21 - Statistics/"/>
    </mc:Choice>
  </mc:AlternateContent>
  <xr:revisionPtr revIDLastSave="0" documentId="13_ncr:1_{E9EEE212-CAE9-E84A-87B6-58491ACCF2AA}" xr6:coauthVersionLast="46" xr6:coauthVersionMax="46" xr10:uidLastSave="{00000000-0000-0000-0000-000000000000}"/>
  <bookViews>
    <workbookView xWindow="0" yWindow="500" windowWidth="27340" windowHeight="16500" tabRatio="500" activeTab="1" xr2:uid="{00000000-000D-0000-FFFF-FFFF00000000}"/>
  </bookViews>
  <sheets>
    <sheet name="Question 1" sheetId="1" r:id="rId1"/>
    <sheet name="Question 2"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56" i="2" l="1"/>
  <c r="D56" i="2"/>
  <c r="E55" i="2"/>
  <c r="D55" i="2"/>
  <c r="F50" i="1"/>
  <c r="E50" i="1"/>
  <c r="F49" i="1"/>
  <c r="E49" i="1"/>
  <c r="G4" i="2" l="1"/>
  <c r="G5" i="2" s="1"/>
  <c r="G6" i="2" s="1"/>
  <c r="G7" i="2" s="1"/>
  <c r="G8" i="2" s="1"/>
  <c r="G9" i="2" s="1"/>
  <c r="G10" i="2" s="1"/>
  <c r="G11" i="2" s="1"/>
  <c r="G12" i="2" s="1"/>
  <c r="B52" i="2" l="1"/>
  <c r="C50" i="2" s="1"/>
  <c r="D50" i="2" s="1"/>
  <c r="B55" i="2"/>
  <c r="B54" i="2"/>
  <c r="B53" i="2"/>
  <c r="C2" i="2"/>
  <c r="D2" i="2" s="1"/>
  <c r="C4" i="2"/>
  <c r="D4" i="2" s="1"/>
  <c r="C6" i="2"/>
  <c r="D6" i="2" s="1"/>
  <c r="C8" i="2"/>
  <c r="C10" i="2"/>
  <c r="D10" i="2" s="1"/>
  <c r="C12" i="2"/>
  <c r="D12" i="2" s="1"/>
  <c r="C14" i="2"/>
  <c r="D14" i="2" s="1"/>
  <c r="C16" i="2"/>
  <c r="D16" i="2" s="1"/>
  <c r="C18" i="2"/>
  <c r="D18" i="2" s="1"/>
  <c r="C20" i="2"/>
  <c r="D20" i="2" s="1"/>
  <c r="C22" i="2"/>
  <c r="D22" i="2" s="1"/>
  <c r="C24" i="2"/>
  <c r="D24" i="2" s="1"/>
  <c r="C26" i="2"/>
  <c r="D26" i="2" s="1"/>
  <c r="C28" i="2"/>
  <c r="D28" i="2" s="1"/>
  <c r="C30" i="2"/>
  <c r="D30" i="2" s="1"/>
  <c r="C32" i="2"/>
  <c r="D32" i="2" s="1"/>
  <c r="C34" i="2"/>
  <c r="D34" i="2" s="1"/>
  <c r="C36" i="2"/>
  <c r="D36" i="2" s="1"/>
  <c r="C38" i="2"/>
  <c r="D38" i="2" s="1"/>
  <c r="C40" i="2"/>
  <c r="D40" i="2" s="1"/>
  <c r="B49" i="1"/>
  <c r="B48" i="1"/>
  <c r="B47" i="1"/>
  <c r="B46" i="1"/>
  <c r="C5" i="1" s="1"/>
  <c r="D5" i="1" s="1"/>
  <c r="D8" i="2" l="1"/>
  <c r="B56" i="2"/>
  <c r="B50" i="1"/>
  <c r="C39" i="2"/>
  <c r="D39" i="2" s="1"/>
  <c r="C37" i="2"/>
  <c r="D37" i="2" s="1"/>
  <c r="C35" i="2"/>
  <c r="D35" i="2" s="1"/>
  <c r="C33" i="2"/>
  <c r="D33" i="2" s="1"/>
  <c r="C31" i="2"/>
  <c r="D31" i="2" s="1"/>
  <c r="C29" i="2"/>
  <c r="D29" i="2" s="1"/>
  <c r="C27" i="2"/>
  <c r="D27" i="2" s="1"/>
  <c r="C25" i="2"/>
  <c r="D25" i="2" s="1"/>
  <c r="C23" i="2"/>
  <c r="D23" i="2" s="1"/>
  <c r="C21" i="2"/>
  <c r="D21" i="2" s="1"/>
  <c r="C19" i="2"/>
  <c r="D19" i="2" s="1"/>
  <c r="C17" i="2"/>
  <c r="D17" i="2" s="1"/>
  <c r="C15" i="2"/>
  <c r="D15" i="2" s="1"/>
  <c r="C13" i="2"/>
  <c r="D13" i="2" s="1"/>
  <c r="C11" i="2"/>
  <c r="D11" i="2" s="1"/>
  <c r="C9" i="2"/>
  <c r="D9" i="2" s="1"/>
  <c r="C7" i="2"/>
  <c r="D7" i="2" s="1"/>
  <c r="C5" i="2"/>
  <c r="D5" i="2" s="1"/>
  <c r="C3" i="2"/>
  <c r="D3" i="2" s="1"/>
  <c r="E53" i="2" s="1"/>
  <c r="E54" i="2" s="1"/>
  <c r="C41" i="2"/>
  <c r="D41" i="2" s="1"/>
  <c r="C45" i="2"/>
  <c r="D45" i="2" s="1"/>
  <c r="C49" i="2"/>
  <c r="D49" i="2" s="1"/>
  <c r="C43" i="2"/>
  <c r="D43" i="2" s="1"/>
  <c r="C47" i="2"/>
  <c r="D47" i="2" s="1"/>
  <c r="C51" i="2"/>
  <c r="D51" i="2" s="1"/>
  <c r="C40" i="1"/>
  <c r="D40" i="1" s="1"/>
  <c r="C36" i="1"/>
  <c r="D36" i="1" s="1"/>
  <c r="C32" i="1"/>
  <c r="D32" i="1" s="1"/>
  <c r="C28" i="1"/>
  <c r="D28" i="1" s="1"/>
  <c r="C24" i="1"/>
  <c r="D24" i="1" s="1"/>
  <c r="C20" i="1"/>
  <c r="D20" i="1" s="1"/>
  <c r="C16" i="1"/>
  <c r="D16" i="1" s="1"/>
  <c r="C12" i="1"/>
  <c r="D12" i="1" s="1"/>
  <c r="C8" i="1"/>
  <c r="D8" i="1" s="1"/>
  <c r="C4" i="1"/>
  <c r="D4" i="1" s="1"/>
  <c r="C39" i="1"/>
  <c r="D39" i="1" s="1"/>
  <c r="C35" i="1"/>
  <c r="D35" i="1" s="1"/>
  <c r="C31" i="1"/>
  <c r="D31" i="1" s="1"/>
  <c r="C27" i="1"/>
  <c r="D27" i="1" s="1"/>
  <c r="C23" i="1"/>
  <c r="D23" i="1" s="1"/>
  <c r="C19" i="1"/>
  <c r="D19" i="1" s="1"/>
  <c r="C15" i="1"/>
  <c r="D15" i="1" s="1"/>
  <c r="C11" i="1"/>
  <c r="D11" i="1" s="1"/>
  <c r="C7" i="1"/>
  <c r="D7" i="1" s="1"/>
  <c r="C3" i="1"/>
  <c r="D3" i="1" s="1"/>
  <c r="C14" i="1"/>
  <c r="D14" i="1" s="1"/>
  <c r="C6" i="1"/>
  <c r="D6" i="1" s="1"/>
  <c r="C2" i="1"/>
  <c r="D2" i="1" s="1"/>
  <c r="C38" i="1"/>
  <c r="D38" i="1" s="1"/>
  <c r="C34" i="1"/>
  <c r="D34" i="1" s="1"/>
  <c r="C30" i="1"/>
  <c r="D30" i="1" s="1"/>
  <c r="C26" i="1"/>
  <c r="D26" i="1" s="1"/>
  <c r="C22" i="1"/>
  <c r="D22" i="1" s="1"/>
  <c r="C18" i="1"/>
  <c r="D18" i="1" s="1"/>
  <c r="C10" i="1"/>
  <c r="D10" i="1" s="1"/>
  <c r="C41" i="1"/>
  <c r="D41" i="1" s="1"/>
  <c r="C37" i="1"/>
  <c r="D37" i="1" s="1"/>
  <c r="C33" i="1"/>
  <c r="D33" i="1" s="1"/>
  <c r="C29" i="1"/>
  <c r="D29" i="1" s="1"/>
  <c r="C25" i="1"/>
  <c r="D25" i="1" s="1"/>
  <c r="C21" i="1"/>
  <c r="D21" i="1" s="1"/>
  <c r="C17" i="1"/>
  <c r="D17" i="1" s="1"/>
  <c r="C13" i="1"/>
  <c r="D13" i="1" s="1"/>
  <c r="C9" i="1"/>
  <c r="D9" i="1" s="1"/>
  <c r="C42" i="2"/>
  <c r="D42" i="2" s="1"/>
  <c r="C44" i="2"/>
  <c r="D44" i="2" s="1"/>
  <c r="C46" i="2"/>
  <c r="D46" i="2" s="1"/>
  <c r="C48" i="2"/>
  <c r="D48" i="2" s="1"/>
  <c r="E47" i="1" l="1"/>
  <c r="E48" i="1" s="1"/>
  <c r="F47" i="1"/>
  <c r="F48" i="1" s="1"/>
  <c r="D53" i="2"/>
  <c r="D54" i="2" s="1"/>
</calcChain>
</file>

<file path=xl/sharedStrings.xml><?xml version="1.0" encoding="utf-8"?>
<sst xmlns="http://schemas.openxmlformats.org/spreadsheetml/2006/main" count="54" uniqueCount="36">
  <si>
    <t>Data</t>
  </si>
  <si>
    <t>Displacement from mean</t>
  </si>
  <si>
    <t>Square displacement from mean</t>
  </si>
  <si>
    <t>Median</t>
  </si>
  <si>
    <t>Lower Quartile</t>
  </si>
  <si>
    <t>Upper Quartile</t>
  </si>
  <si>
    <t>Sorted Data</t>
  </si>
  <si>
    <t>More</t>
  </si>
  <si>
    <t>Frequency</t>
  </si>
  <si>
    <t>Bin</t>
  </si>
  <si>
    <t>IQR</t>
  </si>
  <si>
    <t>Bin (upper limit)</t>
  </si>
  <si>
    <t>Bin 1</t>
  </si>
  <si>
    <t>Bin 2</t>
  </si>
  <si>
    <t>Bin 3</t>
  </si>
  <si>
    <t>Bin 4</t>
  </si>
  <si>
    <t>Bin 5</t>
  </si>
  <si>
    <t>Bin 6</t>
  </si>
  <si>
    <t>Bin 7</t>
  </si>
  <si>
    <t>Bin 8</t>
  </si>
  <si>
    <t>Bin 9</t>
  </si>
  <si>
    <t>Choosing bins of width 10, starting from zero:</t>
  </si>
  <si>
    <t>This part is created by me, as we will need the upper limits as input for the histogram under "Bin Range"</t>
  </si>
  <si>
    <t>Upper limits of bins</t>
  </si>
  <si>
    <t>This is the frequency table created automatically by the Histogram function, when you select the "Output Range"</t>
  </si>
  <si>
    <t>You don't have to sort the data like this, and it may not be practical if the data set is large, but I think it can be helpful to see what is happening with the data.</t>
  </si>
  <si>
    <t>Standard Deviation (manually using the definition)</t>
  </si>
  <si>
    <t>Sample</t>
  </si>
  <si>
    <t>Population</t>
  </si>
  <si>
    <t>Mean square displacement from mean (that is, the variance, manually using the definition)</t>
  </si>
  <si>
    <t>Variance (using VAR or VAR.P)</t>
  </si>
  <si>
    <t>Standard Deviation (using STDEV or STDEV.P)</t>
  </si>
  <si>
    <t>Mean</t>
  </si>
  <si>
    <t>Usually we can determine from the context whether a "sample" or a "population" variance and standard deviation is appropriate. In this case, we were given no information so we have calculated both. You should see that the EXCEL formulae agree with our manual calculations.</t>
  </si>
  <si>
    <t>2(b) Comparison between the data sets:</t>
  </si>
  <si>
    <t>The main difference that we can see is that while Data Set Q1 has a single peak around the middle of the data (this is called a "unimodal" distribution), that is not the case for this set. Data Set 2 has a peak at each of the two extremes, and central values are less frequent. This is called a bimodal distribution. While the averages of the data may be roughly the same (reflected by the similar mean values), there is greater spread (or dispersion) for Data Set 2. This is indicated by the slightly greater variance and standard deviation, but is most clearly seen by the much greater IQR as the middle half of the data is very spread out here while it is very closely concentrated in Data Set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</si>
</sst>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s>
  <borders count="21">
    <border>
      <left/>
      <right/>
      <top/>
      <bottom/>
      <diagonal/>
    </border>
    <border>
      <left/>
      <right/>
      <top/>
      <bottom style="medium">
        <color auto="1"/>
      </bottom>
      <diagonal/>
    </border>
    <border>
      <left/>
      <right/>
      <top style="medium">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NumberFormat="1" applyFill="1" applyBorder="1" applyAlignment="1"/>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1" fillId="0" borderId="3" xfId="0" applyFont="1" applyBorder="1"/>
    <xf numFmtId="0" fontId="0" fillId="0" borderId="4" xfId="0" applyBorder="1"/>
    <xf numFmtId="0" fontId="0" fillId="0" borderId="5" xfId="0" applyBorder="1"/>
    <xf numFmtId="0" fontId="1" fillId="0" borderId="6" xfId="0" applyFont="1" applyBorder="1"/>
    <xf numFmtId="0" fontId="0" fillId="0" borderId="0" xfId="0" applyBorder="1"/>
    <xf numFmtId="0" fontId="0" fillId="0" borderId="7" xfId="0" applyBorder="1"/>
    <xf numFmtId="0" fontId="1" fillId="0" borderId="8" xfId="0" applyFont="1" applyBorder="1"/>
    <xf numFmtId="0" fontId="0" fillId="0" borderId="1" xfId="0" applyBorder="1"/>
    <xf numFmtId="0" fontId="0" fillId="0" borderId="9" xfId="0" applyBorder="1"/>
    <xf numFmtId="0" fontId="0" fillId="0" borderId="0" xfId="0" applyAlignment="1">
      <alignment horizontal="center"/>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vertical="center"/>
    </xf>
    <xf numFmtId="0" fontId="2" fillId="0" borderId="10" xfId="0" applyFont="1" applyFill="1" applyBorder="1" applyAlignment="1">
      <alignment horizontal="center"/>
    </xf>
    <xf numFmtId="0" fontId="0" fillId="0" borderId="11" xfId="0" applyNumberFormat="1" applyFill="1" applyBorder="1" applyAlignment="1"/>
    <xf numFmtId="0" fontId="0" fillId="0" borderId="12" xfId="0" applyNumberFormat="1" applyFill="1" applyBorder="1" applyAlignment="1"/>
    <xf numFmtId="0" fontId="2" fillId="0" borderId="0" xfId="0" applyFont="1" applyFill="1" applyBorder="1" applyAlignment="1">
      <alignment horizontal="center"/>
    </xf>
    <xf numFmtId="0" fontId="0" fillId="0" borderId="15" xfId="0" applyBorder="1"/>
    <xf numFmtId="0" fontId="0" fillId="0" borderId="16" xfId="0" applyBorder="1"/>
    <xf numFmtId="0" fontId="1" fillId="0" borderId="1" xfId="0" applyFont="1" applyBorder="1"/>
    <xf numFmtId="0" fontId="0" fillId="0" borderId="0" xfId="0" applyBorder="1" applyAlignment="1">
      <alignment vertical="center" wrapText="1"/>
    </xf>
    <xf numFmtId="0" fontId="1" fillId="0" borderId="19" xfId="0" applyFont="1" applyBorder="1"/>
    <xf numFmtId="0" fontId="0" fillId="0" borderId="20" xfId="0" applyBorder="1"/>
    <xf numFmtId="0" fontId="0" fillId="0" borderId="17" xfId="0" applyBorder="1"/>
    <xf numFmtId="0" fontId="1" fillId="0" borderId="11" xfId="0" applyFont="1" applyBorder="1" applyAlignment="1">
      <alignment horizontal="center" wrapText="1"/>
    </xf>
    <xf numFmtId="0" fontId="1" fillId="0" borderId="11" xfId="0" applyFont="1" applyBorder="1"/>
    <xf numFmtId="0" fontId="1" fillId="0" borderId="12" xfId="0" applyFont="1" applyBorder="1"/>
    <xf numFmtId="0" fontId="1" fillId="0" borderId="13" xfId="0" applyFont="1" applyBorder="1" applyAlignment="1">
      <alignment horizontal="center" wrapText="1"/>
    </xf>
    <xf numFmtId="0" fontId="1" fillId="0" borderId="18" xfId="0" applyFont="1" applyBorder="1"/>
    <xf numFmtId="0" fontId="1" fillId="0" borderId="20" xfId="0" applyFont="1" applyBorder="1"/>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0" borderId="14" xfId="0" applyFont="1" applyBorder="1"/>
    <xf numFmtId="0" fontId="0" fillId="0" borderId="0" xfId="0" applyFill="1" applyBorder="1" applyAlignment="1">
      <alignment horizontal="center" wrapText="1"/>
    </xf>
    <xf numFmtId="0" fontId="0" fillId="0" borderId="0" xfId="0" applyFill="1" applyBorder="1" applyAlignment="1">
      <alignment wrapText="1"/>
    </xf>
    <xf numFmtId="0" fontId="1" fillId="0" borderId="3" xfId="0" applyNumberFormat="1" applyFont="1" applyFill="1" applyBorder="1" applyAlignment="1">
      <alignment horizontal="center"/>
    </xf>
    <xf numFmtId="0" fontId="1" fillId="0" borderId="4" xfId="0" applyNumberFormat="1" applyFont="1" applyFill="1" applyBorder="1" applyAlignment="1">
      <alignment horizontal="center"/>
    </xf>
    <xf numFmtId="0" fontId="1" fillId="0" borderId="5" xfId="0" applyNumberFormat="1" applyFont="1" applyFill="1" applyBorder="1" applyAlignment="1">
      <alignment horizontal="center"/>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wrapText="1"/>
    </xf>
    <xf numFmtId="0" fontId="0" fillId="0" borderId="1" xfId="0" applyFill="1" applyBorder="1" applyAlignment="1">
      <alignment horizontal="center" wrapText="1"/>
    </xf>
    <xf numFmtId="0" fontId="0" fillId="0" borderId="9" xfId="0" applyFill="1" applyBorder="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Histogram of Data Set</a:t>
            </a:r>
            <a:r>
              <a:rPr lang="en-GB" baseline="0"/>
              <a:t> 1</a:t>
            </a:r>
            <a:endParaRPr lang="en-GB"/>
          </a:p>
        </c:rich>
      </c:tx>
      <c:overlay val="0"/>
    </c:title>
    <c:autoTitleDeleted val="0"/>
    <c:plotArea>
      <c:layout/>
      <c:barChart>
        <c:barDir val="col"/>
        <c:grouping val="clustered"/>
        <c:varyColors val="0"/>
        <c:ser>
          <c:idx val="0"/>
          <c:order val="0"/>
          <c:tx>
            <c:v>Frequency</c:v>
          </c:tx>
          <c:invertIfNegative val="0"/>
          <c:cat>
            <c:strRef>
              <c:f>'Question 1'!$L$3:$L$13</c:f>
              <c:strCache>
                <c:ptCount val="11"/>
                <c:pt idx="0">
                  <c:v>10</c:v>
                </c:pt>
                <c:pt idx="1">
                  <c:v>20</c:v>
                </c:pt>
                <c:pt idx="2">
                  <c:v>30</c:v>
                </c:pt>
                <c:pt idx="3">
                  <c:v>40</c:v>
                </c:pt>
                <c:pt idx="4">
                  <c:v>50</c:v>
                </c:pt>
                <c:pt idx="5">
                  <c:v>60</c:v>
                </c:pt>
                <c:pt idx="6">
                  <c:v>70</c:v>
                </c:pt>
                <c:pt idx="7">
                  <c:v>80</c:v>
                </c:pt>
                <c:pt idx="8">
                  <c:v>90</c:v>
                </c:pt>
                <c:pt idx="9">
                  <c:v>100</c:v>
                </c:pt>
                <c:pt idx="10">
                  <c:v>More</c:v>
                </c:pt>
              </c:strCache>
            </c:strRef>
          </c:cat>
          <c:val>
            <c:numRef>
              <c:f>'Question 1'!$M$3:$M$13</c:f>
              <c:numCache>
                <c:formatCode>General</c:formatCode>
                <c:ptCount val="11"/>
                <c:pt idx="0">
                  <c:v>0</c:v>
                </c:pt>
                <c:pt idx="1">
                  <c:v>2</c:v>
                </c:pt>
                <c:pt idx="2">
                  <c:v>2</c:v>
                </c:pt>
                <c:pt idx="3">
                  <c:v>3</c:v>
                </c:pt>
                <c:pt idx="4">
                  <c:v>6</c:v>
                </c:pt>
                <c:pt idx="5">
                  <c:v>10</c:v>
                </c:pt>
                <c:pt idx="6">
                  <c:v>9</c:v>
                </c:pt>
                <c:pt idx="7">
                  <c:v>4</c:v>
                </c:pt>
                <c:pt idx="8">
                  <c:v>2</c:v>
                </c:pt>
                <c:pt idx="9">
                  <c:v>2</c:v>
                </c:pt>
                <c:pt idx="10">
                  <c:v>0</c:v>
                </c:pt>
              </c:numCache>
            </c:numRef>
          </c:val>
          <c:extLst>
            <c:ext xmlns:c16="http://schemas.microsoft.com/office/drawing/2014/chart" uri="{C3380CC4-5D6E-409C-BE32-E72D297353CC}">
              <c16:uniqueId val="{00000001-BCB4-F845-A012-0AF53A03FD25}"/>
            </c:ext>
          </c:extLst>
        </c:ser>
        <c:dLbls>
          <c:showLegendKey val="0"/>
          <c:showVal val="0"/>
          <c:showCatName val="0"/>
          <c:showSerName val="0"/>
          <c:showPercent val="0"/>
          <c:showBubbleSize val="0"/>
        </c:dLbls>
        <c:gapWidth val="150"/>
        <c:axId val="779826655"/>
        <c:axId val="779828287"/>
      </c:barChart>
      <c:catAx>
        <c:axId val="779826655"/>
        <c:scaling>
          <c:orientation val="minMax"/>
        </c:scaling>
        <c:delete val="0"/>
        <c:axPos val="b"/>
        <c:title>
          <c:tx>
            <c:rich>
              <a:bodyPr/>
              <a:lstStyle/>
              <a:p>
                <a:pPr>
                  <a:defRPr/>
                </a:pPr>
                <a:r>
                  <a:rPr lang="en-GB"/>
                  <a:t>Bin</a:t>
                </a:r>
              </a:p>
            </c:rich>
          </c:tx>
          <c:overlay val="0"/>
        </c:title>
        <c:numFmt formatCode="General" sourceLinked="1"/>
        <c:majorTickMark val="out"/>
        <c:minorTickMark val="none"/>
        <c:tickLblPos val="nextTo"/>
        <c:crossAx val="779828287"/>
        <c:crosses val="autoZero"/>
        <c:auto val="1"/>
        <c:lblAlgn val="ctr"/>
        <c:lblOffset val="100"/>
        <c:noMultiLvlLbl val="0"/>
      </c:catAx>
      <c:valAx>
        <c:axId val="779828287"/>
        <c:scaling>
          <c:orientation val="minMax"/>
        </c:scaling>
        <c:delete val="0"/>
        <c:axPos val="l"/>
        <c:title>
          <c:tx>
            <c:rich>
              <a:bodyPr/>
              <a:lstStyle/>
              <a:p>
                <a:pPr>
                  <a:defRPr/>
                </a:pPr>
                <a:r>
                  <a:rPr lang="en-GB"/>
                  <a:t>Frequency</a:t>
                </a:r>
              </a:p>
            </c:rich>
          </c:tx>
          <c:overlay val="0"/>
        </c:title>
        <c:numFmt formatCode="General" sourceLinked="1"/>
        <c:majorTickMark val="out"/>
        <c:minorTickMark val="none"/>
        <c:tickLblPos val="nextTo"/>
        <c:crossAx val="779826655"/>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Histogram of Data Set Q2</a:t>
            </a:r>
          </a:p>
        </c:rich>
      </c:tx>
      <c:overlay val="0"/>
    </c:title>
    <c:autoTitleDeleted val="0"/>
    <c:plotArea>
      <c:layout/>
      <c:barChart>
        <c:barDir val="col"/>
        <c:grouping val="clustered"/>
        <c:varyColors val="0"/>
        <c:ser>
          <c:idx val="0"/>
          <c:order val="0"/>
          <c:tx>
            <c:v>Frequency</c:v>
          </c:tx>
          <c:invertIfNegative val="0"/>
          <c:cat>
            <c:strRef>
              <c:f>'Question 2'!$I$3:$I$13</c:f>
              <c:strCache>
                <c:ptCount val="11"/>
                <c:pt idx="0">
                  <c:v>10</c:v>
                </c:pt>
                <c:pt idx="1">
                  <c:v>20</c:v>
                </c:pt>
                <c:pt idx="2">
                  <c:v>30</c:v>
                </c:pt>
                <c:pt idx="3">
                  <c:v>40</c:v>
                </c:pt>
                <c:pt idx="4">
                  <c:v>50</c:v>
                </c:pt>
                <c:pt idx="5">
                  <c:v>60</c:v>
                </c:pt>
                <c:pt idx="6">
                  <c:v>70</c:v>
                </c:pt>
                <c:pt idx="7">
                  <c:v>80</c:v>
                </c:pt>
                <c:pt idx="8">
                  <c:v>90</c:v>
                </c:pt>
                <c:pt idx="9">
                  <c:v>100</c:v>
                </c:pt>
                <c:pt idx="10">
                  <c:v>More</c:v>
                </c:pt>
              </c:strCache>
            </c:strRef>
          </c:cat>
          <c:val>
            <c:numRef>
              <c:f>'Question 2'!$J$3:$J$13</c:f>
              <c:numCache>
                <c:formatCode>General</c:formatCode>
                <c:ptCount val="11"/>
                <c:pt idx="0">
                  <c:v>0</c:v>
                </c:pt>
                <c:pt idx="1">
                  <c:v>0</c:v>
                </c:pt>
                <c:pt idx="2">
                  <c:v>2</c:v>
                </c:pt>
                <c:pt idx="3">
                  <c:v>10</c:v>
                </c:pt>
                <c:pt idx="4">
                  <c:v>12</c:v>
                </c:pt>
                <c:pt idx="5">
                  <c:v>1</c:v>
                </c:pt>
                <c:pt idx="6">
                  <c:v>1</c:v>
                </c:pt>
                <c:pt idx="7">
                  <c:v>15</c:v>
                </c:pt>
                <c:pt idx="8">
                  <c:v>9</c:v>
                </c:pt>
                <c:pt idx="9">
                  <c:v>0</c:v>
                </c:pt>
                <c:pt idx="10">
                  <c:v>0</c:v>
                </c:pt>
              </c:numCache>
            </c:numRef>
          </c:val>
          <c:extLst>
            <c:ext xmlns:c16="http://schemas.microsoft.com/office/drawing/2014/chart" uri="{C3380CC4-5D6E-409C-BE32-E72D297353CC}">
              <c16:uniqueId val="{00000001-ECB7-AA48-9169-31B01B31F13C}"/>
            </c:ext>
          </c:extLst>
        </c:ser>
        <c:dLbls>
          <c:showLegendKey val="0"/>
          <c:showVal val="0"/>
          <c:showCatName val="0"/>
          <c:showSerName val="0"/>
          <c:showPercent val="0"/>
          <c:showBubbleSize val="0"/>
        </c:dLbls>
        <c:gapWidth val="150"/>
        <c:axId val="780021039"/>
        <c:axId val="780021423"/>
      </c:barChart>
      <c:catAx>
        <c:axId val="780021039"/>
        <c:scaling>
          <c:orientation val="minMax"/>
        </c:scaling>
        <c:delete val="0"/>
        <c:axPos val="b"/>
        <c:title>
          <c:tx>
            <c:rich>
              <a:bodyPr/>
              <a:lstStyle/>
              <a:p>
                <a:pPr>
                  <a:defRPr/>
                </a:pPr>
                <a:r>
                  <a:rPr lang="en-GB"/>
                  <a:t>Bin</a:t>
                </a:r>
              </a:p>
            </c:rich>
          </c:tx>
          <c:overlay val="0"/>
        </c:title>
        <c:numFmt formatCode="General" sourceLinked="1"/>
        <c:majorTickMark val="out"/>
        <c:minorTickMark val="none"/>
        <c:tickLblPos val="nextTo"/>
        <c:crossAx val="780021423"/>
        <c:crosses val="autoZero"/>
        <c:auto val="1"/>
        <c:lblAlgn val="ctr"/>
        <c:lblOffset val="100"/>
        <c:noMultiLvlLbl val="0"/>
      </c:catAx>
      <c:valAx>
        <c:axId val="780021423"/>
        <c:scaling>
          <c:orientation val="minMax"/>
        </c:scaling>
        <c:delete val="0"/>
        <c:axPos val="l"/>
        <c:title>
          <c:tx>
            <c:rich>
              <a:bodyPr/>
              <a:lstStyle/>
              <a:p>
                <a:pPr>
                  <a:defRPr/>
                </a:pPr>
                <a:r>
                  <a:rPr lang="en-GB"/>
                  <a:t>Frequency</a:t>
                </a:r>
              </a:p>
            </c:rich>
          </c:tx>
          <c:overlay val="0"/>
        </c:title>
        <c:numFmt formatCode="General" sourceLinked="1"/>
        <c:majorTickMark val="out"/>
        <c:minorTickMark val="none"/>
        <c:tickLblPos val="nextTo"/>
        <c:crossAx val="780021039"/>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685206</xdr:colOff>
      <xdr:row>17</xdr:row>
      <xdr:rowOff>103177</xdr:rowOff>
    </xdr:from>
    <xdr:to>
      <xdr:col>14</xdr:col>
      <xdr:colOff>289058</xdr:colOff>
      <xdr:row>27</xdr:row>
      <xdr:rowOff>110801</xdr:rowOff>
    </xdr:to>
    <xdr:graphicFrame macro="">
      <xdr:nvGraphicFramePr>
        <xdr:cNvPr id="3" name="Chart 2">
          <a:extLst>
            <a:ext uri="{FF2B5EF4-FFF2-40B4-BE49-F238E27FC236}">
              <a16:creationId xmlns:a16="http://schemas.microsoft.com/office/drawing/2014/main" id="{358B1EE0-8635-A04A-AA6F-6F1F32B94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808098</xdr:colOff>
      <xdr:row>13</xdr:row>
      <xdr:rowOff>172095</xdr:rowOff>
    </xdr:from>
    <xdr:to>
      <xdr:col>11</xdr:col>
      <xdr:colOff>295213</xdr:colOff>
      <xdr:row>23</xdr:row>
      <xdr:rowOff>165257</xdr:rowOff>
    </xdr:to>
    <xdr:graphicFrame macro="">
      <xdr:nvGraphicFramePr>
        <xdr:cNvPr id="2" name="Chart 1">
          <a:extLst>
            <a:ext uri="{FF2B5EF4-FFF2-40B4-BE49-F238E27FC236}">
              <a16:creationId xmlns:a16="http://schemas.microsoft.com/office/drawing/2014/main" id="{883AB00A-7B9C-524B-9709-8409065FA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8"/>
  <sheetViews>
    <sheetView zoomScale="109" workbookViewId="0">
      <selection activeCell="I45" sqref="I45"/>
    </sheetView>
  </sheetViews>
  <sheetFormatPr baseColWidth="10" defaultRowHeight="16" x14ac:dyDescent="0.2"/>
  <cols>
    <col min="1" max="1" width="15.1640625" bestFit="1" customWidth="1"/>
    <col min="3" max="3" width="22.5" bestFit="1" customWidth="1"/>
    <col min="4" max="4" width="42.83203125" customWidth="1"/>
    <col min="6" max="6" width="10.83203125" style="24"/>
    <col min="7" max="7" width="14.1640625" customWidth="1"/>
    <col min="8" max="8" width="15.1640625" bestFit="1" customWidth="1"/>
    <col min="9" max="9" width="16" customWidth="1"/>
    <col min="13" max="13" width="11" customWidth="1"/>
    <col min="14" max="14" width="15.1640625" customWidth="1"/>
  </cols>
  <sheetData>
    <row r="1" spans="2:14" ht="17" thickBot="1" x14ac:dyDescent="0.25">
      <c r="B1" s="31" t="s">
        <v>0</v>
      </c>
      <c r="C1" s="31" t="s">
        <v>1</v>
      </c>
      <c r="D1" s="31" t="s">
        <v>2</v>
      </c>
      <c r="E1" s="31" t="s">
        <v>6</v>
      </c>
    </row>
    <row r="2" spans="2:14" ht="16" customHeight="1" x14ac:dyDescent="0.2">
      <c r="B2">
        <v>59</v>
      </c>
      <c r="C2">
        <f t="shared" ref="C2:C41" si="0">B2-$B$46</f>
        <v>2.7250000000000014</v>
      </c>
      <c r="D2">
        <f>C2*C2</f>
        <v>7.4256250000000081</v>
      </c>
      <c r="E2" s="20">
        <v>11</v>
      </c>
      <c r="F2" s="49" t="s">
        <v>12</v>
      </c>
      <c r="G2" s="48" t="s">
        <v>25</v>
      </c>
      <c r="I2" s="50" t="s">
        <v>21</v>
      </c>
      <c r="J2" s="42" t="s">
        <v>22</v>
      </c>
      <c r="L2" s="8" t="s">
        <v>9</v>
      </c>
      <c r="M2" s="8" t="s">
        <v>8</v>
      </c>
      <c r="N2" s="48" t="s">
        <v>24</v>
      </c>
    </row>
    <row r="3" spans="2:14" x14ac:dyDescent="0.2">
      <c r="B3">
        <v>11</v>
      </c>
      <c r="C3">
        <f t="shared" si="0"/>
        <v>-45.274999999999999</v>
      </c>
      <c r="D3">
        <f t="shared" ref="D3:D41" si="1">C3*C3</f>
        <v>2049.8256249999999</v>
      </c>
      <c r="E3" s="20">
        <v>17</v>
      </c>
      <c r="F3" s="49"/>
      <c r="G3" s="48"/>
      <c r="I3" s="51"/>
      <c r="J3" s="42"/>
      <c r="L3" s="5">
        <v>10</v>
      </c>
      <c r="M3" s="6">
        <v>0</v>
      </c>
      <c r="N3" s="48"/>
    </row>
    <row r="4" spans="2:14" ht="17" thickBot="1" x14ac:dyDescent="0.25">
      <c r="B4">
        <v>81</v>
      </c>
      <c r="C4">
        <f t="shared" si="0"/>
        <v>24.725000000000001</v>
      </c>
      <c r="D4">
        <f t="shared" si="1"/>
        <v>611.32562500000006</v>
      </c>
      <c r="E4" s="19">
        <v>25</v>
      </c>
      <c r="F4" s="49" t="s">
        <v>13</v>
      </c>
      <c r="G4" s="48"/>
      <c r="I4" s="52"/>
      <c r="J4" s="42"/>
      <c r="L4" s="5">
        <v>20</v>
      </c>
      <c r="M4" s="6">
        <v>2</v>
      </c>
      <c r="N4" s="48"/>
    </row>
    <row r="5" spans="2:14" x14ac:dyDescent="0.2">
      <c r="B5">
        <v>41</v>
      </c>
      <c r="C5">
        <f t="shared" si="0"/>
        <v>-15.274999999999999</v>
      </c>
      <c r="D5">
        <f t="shared" si="1"/>
        <v>233.32562499999995</v>
      </c>
      <c r="E5" s="19">
        <v>27</v>
      </c>
      <c r="F5" s="49"/>
      <c r="G5" s="48"/>
      <c r="I5" s="25" t="s">
        <v>11</v>
      </c>
      <c r="J5" s="42"/>
      <c r="L5" s="5">
        <v>30</v>
      </c>
      <c r="M5" s="6">
        <v>2</v>
      </c>
      <c r="N5" s="48"/>
    </row>
    <row r="6" spans="2:14" x14ac:dyDescent="0.2">
      <c r="B6">
        <v>67</v>
      </c>
      <c r="C6">
        <f t="shared" si="0"/>
        <v>10.725000000000001</v>
      </c>
      <c r="D6">
        <f t="shared" si="1"/>
        <v>115.02562500000003</v>
      </c>
      <c r="E6" s="1">
        <v>31</v>
      </c>
      <c r="F6" s="49" t="s">
        <v>14</v>
      </c>
      <c r="G6" s="48"/>
      <c r="I6" s="26">
        <v>10</v>
      </c>
      <c r="J6" s="42"/>
      <c r="L6" s="5">
        <v>40</v>
      </c>
      <c r="M6" s="6">
        <v>3</v>
      </c>
      <c r="N6" s="48"/>
    </row>
    <row r="7" spans="2:14" x14ac:dyDescent="0.2">
      <c r="B7">
        <v>27</v>
      </c>
      <c r="C7">
        <f t="shared" si="0"/>
        <v>-29.274999999999999</v>
      </c>
      <c r="D7">
        <f t="shared" si="1"/>
        <v>857.02562499999988</v>
      </c>
      <c r="E7" s="1">
        <v>34</v>
      </c>
      <c r="F7" s="49"/>
      <c r="G7" s="48"/>
      <c r="I7" s="26">
        <v>20</v>
      </c>
      <c r="J7" s="42"/>
      <c r="L7" s="5">
        <v>50</v>
      </c>
      <c r="M7" s="6">
        <v>6</v>
      </c>
      <c r="N7" s="48"/>
    </row>
    <row r="8" spans="2:14" x14ac:dyDescent="0.2">
      <c r="B8">
        <v>53</v>
      </c>
      <c r="C8">
        <f t="shared" si="0"/>
        <v>-3.2749999999999986</v>
      </c>
      <c r="D8">
        <f t="shared" si="1"/>
        <v>10.72562499999999</v>
      </c>
      <c r="E8" s="1">
        <v>39</v>
      </c>
      <c r="F8" s="49"/>
      <c r="G8" s="48"/>
      <c r="I8" s="26">
        <v>30</v>
      </c>
      <c r="J8" s="42"/>
      <c r="L8" s="5">
        <v>60</v>
      </c>
      <c r="M8" s="6">
        <v>10</v>
      </c>
      <c r="N8" s="48"/>
    </row>
    <row r="9" spans="2:14" x14ac:dyDescent="0.2">
      <c r="B9">
        <v>17</v>
      </c>
      <c r="C9">
        <f t="shared" si="0"/>
        <v>-39.274999999999999</v>
      </c>
      <c r="D9">
        <f t="shared" si="1"/>
        <v>1542.525625</v>
      </c>
      <c r="E9" s="2">
        <v>41</v>
      </c>
      <c r="F9" s="49" t="s">
        <v>15</v>
      </c>
      <c r="G9" s="48"/>
      <c r="I9" s="26">
        <v>40</v>
      </c>
      <c r="J9" s="42"/>
      <c r="L9" s="5">
        <v>70</v>
      </c>
      <c r="M9" s="6">
        <v>9</v>
      </c>
      <c r="N9" s="48"/>
    </row>
    <row r="10" spans="2:14" x14ac:dyDescent="0.2">
      <c r="B10">
        <v>55</v>
      </c>
      <c r="C10">
        <f t="shared" si="0"/>
        <v>-1.2749999999999986</v>
      </c>
      <c r="D10">
        <f t="shared" si="1"/>
        <v>1.6256249999999963</v>
      </c>
      <c r="E10" s="2">
        <v>43</v>
      </c>
      <c r="F10" s="49"/>
      <c r="G10" s="48"/>
      <c r="I10" s="26">
        <v>50</v>
      </c>
      <c r="J10" s="42"/>
      <c r="L10" s="5">
        <v>80</v>
      </c>
      <c r="M10" s="6">
        <v>4</v>
      </c>
      <c r="N10" s="48"/>
    </row>
    <row r="11" spans="2:14" x14ac:dyDescent="0.2">
      <c r="B11">
        <v>34</v>
      </c>
      <c r="C11">
        <f t="shared" si="0"/>
        <v>-22.274999999999999</v>
      </c>
      <c r="D11">
        <f t="shared" si="1"/>
        <v>496.17562499999991</v>
      </c>
      <c r="E11" s="2">
        <v>46</v>
      </c>
      <c r="F11" s="49"/>
      <c r="G11" s="48"/>
      <c r="I11" s="26">
        <v>60</v>
      </c>
      <c r="J11" s="42"/>
      <c r="L11" s="5">
        <v>90</v>
      </c>
      <c r="M11" s="6">
        <v>2</v>
      </c>
      <c r="N11" s="48"/>
    </row>
    <row r="12" spans="2:14" x14ac:dyDescent="0.2">
      <c r="B12">
        <v>39</v>
      </c>
      <c r="C12">
        <f t="shared" si="0"/>
        <v>-17.274999999999999</v>
      </c>
      <c r="D12">
        <f t="shared" si="1"/>
        <v>298.42562499999997</v>
      </c>
      <c r="E12" s="2">
        <v>47</v>
      </c>
      <c r="F12" s="49"/>
      <c r="G12" s="48"/>
      <c r="I12" s="26">
        <v>70</v>
      </c>
      <c r="J12" s="42"/>
      <c r="L12" s="5">
        <v>100</v>
      </c>
      <c r="M12" s="6">
        <v>2</v>
      </c>
      <c r="N12" s="48"/>
    </row>
    <row r="13" spans="2:14" ht="17" thickBot="1" x14ac:dyDescent="0.25">
      <c r="B13">
        <v>65</v>
      </c>
      <c r="C13">
        <f t="shared" si="0"/>
        <v>8.7250000000000014</v>
      </c>
      <c r="D13">
        <f t="shared" si="1"/>
        <v>76.125625000000028</v>
      </c>
      <c r="E13" s="2">
        <v>48</v>
      </c>
      <c r="F13" s="49"/>
      <c r="G13" s="48"/>
      <c r="I13" s="26">
        <v>80</v>
      </c>
      <c r="J13" s="42"/>
      <c r="L13" s="7" t="s">
        <v>7</v>
      </c>
      <c r="M13" s="7">
        <v>0</v>
      </c>
      <c r="N13" s="48"/>
    </row>
    <row r="14" spans="2:14" ht="16" customHeight="1" x14ac:dyDescent="0.2">
      <c r="B14">
        <v>71</v>
      </c>
      <c r="C14">
        <f t="shared" si="0"/>
        <v>14.725000000000001</v>
      </c>
      <c r="D14">
        <f t="shared" si="1"/>
        <v>216.82562500000003</v>
      </c>
      <c r="E14" s="2">
        <v>49</v>
      </c>
      <c r="F14" s="49"/>
      <c r="G14" s="18"/>
      <c r="I14" s="26">
        <v>90</v>
      </c>
      <c r="J14" s="42"/>
    </row>
    <row r="15" spans="2:14" ht="17" thickBot="1" x14ac:dyDescent="0.25">
      <c r="B15">
        <v>52</v>
      </c>
      <c r="C15">
        <f t="shared" si="0"/>
        <v>-4.2749999999999986</v>
      </c>
      <c r="D15">
        <f t="shared" si="1"/>
        <v>18.275624999999987</v>
      </c>
      <c r="E15" s="21">
        <v>51</v>
      </c>
      <c r="F15" s="49" t="s">
        <v>16</v>
      </c>
      <c r="G15" s="18"/>
      <c r="I15" s="27">
        <v>100</v>
      </c>
      <c r="J15" s="42"/>
    </row>
    <row r="16" spans="2:14" x14ac:dyDescent="0.2">
      <c r="B16">
        <v>68</v>
      </c>
      <c r="C16">
        <f t="shared" si="0"/>
        <v>11.725000000000001</v>
      </c>
      <c r="D16">
        <f t="shared" si="1"/>
        <v>137.47562500000004</v>
      </c>
      <c r="E16" s="21">
        <v>52</v>
      </c>
      <c r="F16" s="49"/>
      <c r="G16" s="18"/>
      <c r="I16" s="6"/>
      <c r="J16" s="6"/>
    </row>
    <row r="17" spans="2:9" x14ac:dyDescent="0.2">
      <c r="B17">
        <v>64</v>
      </c>
      <c r="C17">
        <f t="shared" si="0"/>
        <v>7.7250000000000014</v>
      </c>
      <c r="D17">
        <f t="shared" si="1"/>
        <v>59.675625000000025</v>
      </c>
      <c r="E17" s="21">
        <v>53</v>
      </c>
      <c r="F17" s="49"/>
      <c r="G17" s="18"/>
    </row>
    <row r="18" spans="2:9" x14ac:dyDescent="0.2">
      <c r="B18">
        <v>47</v>
      </c>
      <c r="C18">
        <f t="shared" si="0"/>
        <v>-9.2749999999999986</v>
      </c>
      <c r="D18">
        <f t="shared" si="1"/>
        <v>86.025624999999977</v>
      </c>
      <c r="E18" s="21">
        <v>54</v>
      </c>
      <c r="F18" s="49"/>
      <c r="G18" s="18"/>
    </row>
    <row r="19" spans="2:9" x14ac:dyDescent="0.2">
      <c r="B19">
        <v>55</v>
      </c>
      <c r="C19">
        <f t="shared" si="0"/>
        <v>-1.2749999999999986</v>
      </c>
      <c r="D19">
        <f t="shared" si="1"/>
        <v>1.6256249999999963</v>
      </c>
      <c r="E19" s="21">
        <v>55</v>
      </c>
      <c r="F19" s="49"/>
      <c r="G19" s="18"/>
    </row>
    <row r="20" spans="2:9" x14ac:dyDescent="0.2">
      <c r="B20">
        <v>58</v>
      </c>
      <c r="C20">
        <f t="shared" si="0"/>
        <v>1.7250000000000014</v>
      </c>
      <c r="D20">
        <f t="shared" si="1"/>
        <v>2.9756250000000048</v>
      </c>
      <c r="E20" s="21">
        <v>55</v>
      </c>
      <c r="F20" s="49"/>
      <c r="G20" s="18"/>
    </row>
    <row r="21" spans="2:9" x14ac:dyDescent="0.2">
      <c r="B21">
        <v>49</v>
      </c>
      <c r="C21">
        <f t="shared" si="0"/>
        <v>-7.2749999999999986</v>
      </c>
      <c r="D21">
        <f t="shared" si="1"/>
        <v>52.925624999999982</v>
      </c>
      <c r="E21" s="21">
        <v>58</v>
      </c>
      <c r="F21" s="49"/>
      <c r="G21" s="18"/>
    </row>
    <row r="22" spans="2:9" x14ac:dyDescent="0.2">
      <c r="B22">
        <v>66</v>
      </c>
      <c r="C22">
        <f t="shared" si="0"/>
        <v>9.7250000000000014</v>
      </c>
      <c r="D22">
        <f t="shared" si="1"/>
        <v>94.575625000000031</v>
      </c>
      <c r="E22" s="21">
        <v>58</v>
      </c>
      <c r="F22" s="49"/>
      <c r="G22" s="18"/>
    </row>
    <row r="23" spans="2:9" x14ac:dyDescent="0.2">
      <c r="B23">
        <v>43</v>
      </c>
      <c r="C23">
        <f t="shared" si="0"/>
        <v>-13.274999999999999</v>
      </c>
      <c r="D23">
        <f t="shared" si="1"/>
        <v>176.22562499999995</v>
      </c>
      <c r="E23" s="21">
        <v>59</v>
      </c>
      <c r="F23" s="49"/>
      <c r="G23" s="18"/>
    </row>
    <row r="24" spans="2:9" x14ac:dyDescent="0.2">
      <c r="B24">
        <v>75</v>
      </c>
      <c r="C24">
        <f t="shared" si="0"/>
        <v>18.725000000000001</v>
      </c>
      <c r="D24">
        <f t="shared" si="1"/>
        <v>350.62562500000007</v>
      </c>
      <c r="E24" s="3">
        <v>60</v>
      </c>
      <c r="F24" s="49" t="s">
        <v>17</v>
      </c>
    </row>
    <row r="25" spans="2:9" x14ac:dyDescent="0.2">
      <c r="B25">
        <v>60</v>
      </c>
      <c r="C25">
        <f t="shared" si="0"/>
        <v>3.7250000000000014</v>
      </c>
      <c r="D25">
        <f t="shared" si="1"/>
        <v>13.87562500000001</v>
      </c>
      <c r="E25" s="3">
        <v>62</v>
      </c>
      <c r="F25" s="49"/>
    </row>
    <row r="26" spans="2:9" x14ac:dyDescent="0.2">
      <c r="B26">
        <v>54</v>
      </c>
      <c r="C26">
        <f t="shared" si="0"/>
        <v>-2.2749999999999986</v>
      </c>
      <c r="D26">
        <f t="shared" si="1"/>
        <v>5.1756249999999939</v>
      </c>
      <c r="E26" s="3">
        <v>63</v>
      </c>
      <c r="F26" s="49"/>
    </row>
    <row r="27" spans="2:9" x14ac:dyDescent="0.2">
      <c r="B27">
        <v>63</v>
      </c>
      <c r="C27">
        <f t="shared" si="0"/>
        <v>6.7250000000000014</v>
      </c>
      <c r="D27">
        <f t="shared" si="1"/>
        <v>45.225625000000022</v>
      </c>
      <c r="E27" s="3">
        <v>64</v>
      </c>
      <c r="F27" s="49"/>
    </row>
    <row r="28" spans="2:9" x14ac:dyDescent="0.2">
      <c r="B28">
        <v>91</v>
      </c>
      <c r="C28">
        <f t="shared" si="0"/>
        <v>34.725000000000001</v>
      </c>
      <c r="D28">
        <f t="shared" si="1"/>
        <v>1205.8256250000002</v>
      </c>
      <c r="E28" s="3">
        <v>65</v>
      </c>
      <c r="F28" s="49"/>
    </row>
    <row r="29" spans="2:9" x14ac:dyDescent="0.2">
      <c r="B29">
        <v>25</v>
      </c>
      <c r="C29">
        <f t="shared" si="0"/>
        <v>-31.274999999999999</v>
      </c>
      <c r="D29">
        <f t="shared" si="1"/>
        <v>978.1256249999999</v>
      </c>
      <c r="E29" s="3">
        <v>66</v>
      </c>
      <c r="F29" s="49"/>
      <c r="I29" s="13"/>
    </row>
    <row r="30" spans="2:9" x14ac:dyDescent="0.2">
      <c r="B30">
        <v>46</v>
      </c>
      <c r="C30">
        <f t="shared" si="0"/>
        <v>-10.274999999999999</v>
      </c>
      <c r="D30">
        <f t="shared" si="1"/>
        <v>105.57562499999997</v>
      </c>
      <c r="E30" s="3">
        <v>66</v>
      </c>
      <c r="F30" s="49"/>
      <c r="I30" s="13"/>
    </row>
    <row r="31" spans="2:9" x14ac:dyDescent="0.2">
      <c r="B31">
        <v>69</v>
      </c>
      <c r="C31">
        <f t="shared" si="0"/>
        <v>12.725000000000001</v>
      </c>
      <c r="D31">
        <f t="shared" si="1"/>
        <v>161.92562500000003</v>
      </c>
      <c r="E31" s="3">
        <v>67</v>
      </c>
      <c r="F31" s="49"/>
    </row>
    <row r="32" spans="2:9" x14ac:dyDescent="0.2">
      <c r="B32">
        <v>87</v>
      </c>
      <c r="C32">
        <f t="shared" si="0"/>
        <v>30.725000000000001</v>
      </c>
      <c r="D32">
        <f t="shared" si="1"/>
        <v>944.0256250000001</v>
      </c>
      <c r="E32" s="3">
        <v>68</v>
      </c>
      <c r="F32" s="49"/>
    </row>
    <row r="33" spans="1:7" x14ac:dyDescent="0.2">
      <c r="B33">
        <v>31</v>
      </c>
      <c r="C33">
        <f t="shared" si="0"/>
        <v>-25.274999999999999</v>
      </c>
      <c r="D33">
        <f t="shared" si="1"/>
        <v>638.82562499999995</v>
      </c>
      <c r="E33" s="3">
        <v>69</v>
      </c>
      <c r="F33" s="49"/>
    </row>
    <row r="34" spans="1:7" x14ac:dyDescent="0.2">
      <c r="B34">
        <v>66</v>
      </c>
      <c r="C34">
        <f t="shared" si="0"/>
        <v>9.7250000000000014</v>
      </c>
      <c r="D34">
        <f t="shared" si="1"/>
        <v>94.575625000000031</v>
      </c>
      <c r="E34" s="23">
        <v>71</v>
      </c>
      <c r="F34" s="49" t="s">
        <v>18</v>
      </c>
    </row>
    <row r="35" spans="1:7" x14ac:dyDescent="0.2">
      <c r="B35">
        <v>92</v>
      </c>
      <c r="C35">
        <f t="shared" si="0"/>
        <v>35.725000000000001</v>
      </c>
      <c r="D35">
        <f t="shared" si="1"/>
        <v>1276.275625</v>
      </c>
      <c r="E35" s="23">
        <v>73</v>
      </c>
      <c r="F35" s="49"/>
    </row>
    <row r="36" spans="1:7" x14ac:dyDescent="0.2">
      <c r="B36">
        <v>78</v>
      </c>
      <c r="C36">
        <f t="shared" si="0"/>
        <v>21.725000000000001</v>
      </c>
      <c r="D36">
        <f t="shared" si="1"/>
        <v>471.97562500000004</v>
      </c>
      <c r="E36" s="23">
        <v>75</v>
      </c>
      <c r="F36" s="49"/>
    </row>
    <row r="37" spans="1:7" x14ac:dyDescent="0.2">
      <c r="B37">
        <v>48</v>
      </c>
      <c r="C37">
        <f t="shared" si="0"/>
        <v>-8.2749999999999986</v>
      </c>
      <c r="D37">
        <f t="shared" si="1"/>
        <v>68.47562499999998</v>
      </c>
      <c r="E37" s="23">
        <v>78</v>
      </c>
      <c r="F37" s="49"/>
    </row>
    <row r="38" spans="1:7" x14ac:dyDescent="0.2">
      <c r="B38">
        <v>58</v>
      </c>
      <c r="C38">
        <f t="shared" si="0"/>
        <v>1.7250000000000014</v>
      </c>
      <c r="D38">
        <f t="shared" si="1"/>
        <v>2.9756250000000048</v>
      </c>
      <c r="E38" s="4">
        <v>81</v>
      </c>
      <c r="F38" s="49" t="s">
        <v>19</v>
      </c>
    </row>
    <row r="39" spans="1:7" x14ac:dyDescent="0.2">
      <c r="B39">
        <v>62</v>
      </c>
      <c r="C39">
        <f t="shared" si="0"/>
        <v>5.7250000000000014</v>
      </c>
      <c r="D39">
        <f t="shared" si="1"/>
        <v>32.775625000000019</v>
      </c>
      <c r="E39" s="4">
        <v>87</v>
      </c>
      <c r="F39" s="49"/>
    </row>
    <row r="40" spans="1:7" x14ac:dyDescent="0.2">
      <c r="B40">
        <v>73</v>
      </c>
      <c r="C40">
        <f t="shared" si="0"/>
        <v>16.725000000000001</v>
      </c>
      <c r="D40">
        <f t="shared" si="1"/>
        <v>279.72562500000004</v>
      </c>
      <c r="E40" s="22">
        <v>91</v>
      </c>
      <c r="F40" s="49" t="s">
        <v>20</v>
      </c>
    </row>
    <row r="41" spans="1:7" x14ac:dyDescent="0.2">
      <c r="B41">
        <v>51</v>
      </c>
      <c r="C41">
        <f t="shared" si="0"/>
        <v>-5.2749999999999986</v>
      </c>
      <c r="D41">
        <f t="shared" si="1"/>
        <v>27.825624999999985</v>
      </c>
      <c r="E41" s="22">
        <v>92</v>
      </c>
      <c r="F41" s="49"/>
    </row>
    <row r="42" spans="1:7" x14ac:dyDescent="0.2">
      <c r="D42" s="13"/>
    </row>
    <row r="43" spans="1:7" x14ac:dyDescent="0.2">
      <c r="D43" s="13"/>
    </row>
    <row r="44" spans="1:7" x14ac:dyDescent="0.2">
      <c r="D44" s="13"/>
    </row>
    <row r="45" spans="1:7" ht="17" thickBot="1" x14ac:dyDescent="0.25">
      <c r="D45" s="32"/>
    </row>
    <row r="46" spans="1:7" ht="17" thickBot="1" x14ac:dyDescent="0.25">
      <c r="A46" s="9" t="s">
        <v>32</v>
      </c>
      <c r="B46" s="11">
        <f>SUM(B2:B41)/40</f>
        <v>56.274999999999999</v>
      </c>
      <c r="D46" s="35"/>
      <c r="E46" s="33" t="s">
        <v>27</v>
      </c>
      <c r="F46" s="33" t="s">
        <v>28</v>
      </c>
      <c r="G46" s="34"/>
    </row>
    <row r="47" spans="1:7" ht="32" customHeight="1" x14ac:dyDescent="0.2">
      <c r="A47" s="12" t="s">
        <v>3</v>
      </c>
      <c r="B47" s="14">
        <f>MEDIAN(B2:B41)</f>
        <v>58</v>
      </c>
      <c r="D47" s="36" t="s">
        <v>29</v>
      </c>
      <c r="E47" s="13">
        <f>SUM(D2:D41)/39</f>
        <v>355.12756410256401</v>
      </c>
      <c r="F47" s="13">
        <f>SUM(D2:D41)/40</f>
        <v>346.24937499999993</v>
      </c>
      <c r="G47" s="14"/>
    </row>
    <row r="48" spans="1:7" x14ac:dyDescent="0.2">
      <c r="A48" s="12" t="s">
        <v>4</v>
      </c>
      <c r="B48" s="14">
        <f>QUARTILE(B2:B41,1)</f>
        <v>46.75</v>
      </c>
      <c r="D48" s="37" t="s">
        <v>26</v>
      </c>
      <c r="E48" s="13">
        <f>SQRT(E47)</f>
        <v>18.844828577160474</v>
      </c>
      <c r="F48" s="13">
        <f>SQRT(F47)</f>
        <v>18.607777271882849</v>
      </c>
      <c r="G48" s="14"/>
    </row>
    <row r="49" spans="1:7" x14ac:dyDescent="0.2">
      <c r="A49" s="12" t="s">
        <v>5</v>
      </c>
      <c r="B49" s="14">
        <f>QUARTILE(B2:B41,3)</f>
        <v>67.25</v>
      </c>
      <c r="D49" s="37" t="s">
        <v>30</v>
      </c>
      <c r="E49" s="13">
        <f>VAR(B2:B41)</f>
        <v>355.12756410256424</v>
      </c>
      <c r="F49" s="13">
        <f>_xlfn.VAR.P(B2:B41)</f>
        <v>346.24937499999999</v>
      </c>
      <c r="G49" s="14"/>
    </row>
    <row r="50" spans="1:7" ht="17" thickBot="1" x14ac:dyDescent="0.25">
      <c r="A50" s="15" t="s">
        <v>10</v>
      </c>
      <c r="B50" s="17">
        <f>B49-B48</f>
        <v>20.5</v>
      </c>
      <c r="C50" s="13"/>
      <c r="D50" s="38" t="s">
        <v>31</v>
      </c>
      <c r="E50" s="13">
        <f>STDEV(B2:B41)</f>
        <v>18.844828577160477</v>
      </c>
      <c r="F50" s="13">
        <f>_xlfn.STDEV.P(B2:B41)</f>
        <v>18.607777271882849</v>
      </c>
      <c r="G50" s="14"/>
    </row>
    <row r="51" spans="1:7" ht="17" customHeight="1" x14ac:dyDescent="0.2">
      <c r="C51" s="32"/>
      <c r="D51" s="42" t="s">
        <v>33</v>
      </c>
      <c r="E51" s="43"/>
      <c r="F51" s="43"/>
      <c r="G51" s="44"/>
    </row>
    <row r="52" spans="1:7" x14ac:dyDescent="0.2">
      <c r="B52" s="13"/>
      <c r="C52" s="32"/>
      <c r="D52" s="42"/>
      <c r="E52" s="43"/>
      <c r="F52" s="43"/>
      <c r="G52" s="44"/>
    </row>
    <row r="53" spans="1:7" ht="17" thickBot="1" x14ac:dyDescent="0.25">
      <c r="B53" s="13"/>
      <c r="D53" s="45"/>
      <c r="E53" s="46"/>
      <c r="F53" s="46"/>
      <c r="G53" s="47"/>
    </row>
    <row r="58" spans="1:7" ht="68" customHeight="1" x14ac:dyDescent="0.2"/>
  </sheetData>
  <sortState xmlns:xlrd2="http://schemas.microsoft.com/office/spreadsheetml/2017/richdata2" ref="L3:L12">
    <sortCondition ref="L3"/>
  </sortState>
  <mergeCells count="14">
    <mergeCell ref="D51:G53"/>
    <mergeCell ref="N2:N13"/>
    <mergeCell ref="G2:G13"/>
    <mergeCell ref="F34:F37"/>
    <mergeCell ref="F38:F39"/>
    <mergeCell ref="F40:F41"/>
    <mergeCell ref="F2:F3"/>
    <mergeCell ref="F4:F5"/>
    <mergeCell ref="F6:F8"/>
    <mergeCell ref="F9:F14"/>
    <mergeCell ref="F15:F23"/>
    <mergeCell ref="F24:F33"/>
    <mergeCell ref="I2:I4"/>
    <mergeCell ref="J2:J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0"/>
  <sheetViews>
    <sheetView tabSelected="1" workbookViewId="0">
      <selection activeCell="M19" sqref="M19"/>
    </sheetView>
  </sheetViews>
  <sheetFormatPr baseColWidth="10" defaultRowHeight="16" x14ac:dyDescent="0.2"/>
  <cols>
    <col min="1" max="1" width="15" bestFit="1" customWidth="1"/>
    <col min="3" max="3" width="42.83203125" bestFit="1" customWidth="1"/>
    <col min="4" max="4" width="28.5" bestFit="1" customWidth="1"/>
    <col min="7" max="7" width="17.5" bestFit="1" customWidth="1"/>
  </cols>
  <sheetData>
    <row r="1" spans="2:10" ht="17" thickBot="1" x14ac:dyDescent="0.25">
      <c r="B1" s="31" t="s">
        <v>0</v>
      </c>
      <c r="C1" s="31" t="s">
        <v>1</v>
      </c>
      <c r="D1" s="31" t="s">
        <v>2</v>
      </c>
      <c r="E1" s="31" t="s">
        <v>6</v>
      </c>
    </row>
    <row r="2" spans="2:10" x14ac:dyDescent="0.2">
      <c r="B2">
        <v>40</v>
      </c>
      <c r="C2">
        <f t="shared" ref="C2:C33" si="0">B2-$B$52</f>
        <v>-19.560000000000002</v>
      </c>
      <c r="D2">
        <f>C2*C2</f>
        <v>382.59360000000009</v>
      </c>
      <c r="E2">
        <v>25</v>
      </c>
      <c r="G2" s="53" t="s">
        <v>23</v>
      </c>
      <c r="I2" s="8" t="s">
        <v>9</v>
      </c>
      <c r="J2" s="8" t="s">
        <v>8</v>
      </c>
    </row>
    <row r="3" spans="2:10" x14ac:dyDescent="0.2">
      <c r="B3">
        <v>71</v>
      </c>
      <c r="C3">
        <f t="shared" si="0"/>
        <v>11.439999999999998</v>
      </c>
      <c r="D3">
        <f t="shared" ref="D3:D51" si="1">C3*C3</f>
        <v>130.87359999999995</v>
      </c>
      <c r="E3">
        <v>27</v>
      </c>
      <c r="G3" s="29">
        <v>10</v>
      </c>
      <c r="I3" s="5">
        <v>10</v>
      </c>
      <c r="J3" s="6">
        <v>0</v>
      </c>
    </row>
    <row r="4" spans="2:10" x14ac:dyDescent="0.2">
      <c r="B4">
        <v>45</v>
      </c>
      <c r="C4">
        <f t="shared" si="0"/>
        <v>-14.560000000000002</v>
      </c>
      <c r="D4">
        <f t="shared" si="1"/>
        <v>211.99360000000007</v>
      </c>
      <c r="E4">
        <v>31</v>
      </c>
      <c r="G4" s="29">
        <f>10+G3</f>
        <v>20</v>
      </c>
      <c r="I4" s="5">
        <v>20</v>
      </c>
      <c r="J4" s="6">
        <v>0</v>
      </c>
    </row>
    <row r="5" spans="2:10" x14ac:dyDescent="0.2">
      <c r="B5">
        <v>78</v>
      </c>
      <c r="C5">
        <f t="shared" si="0"/>
        <v>18.439999999999998</v>
      </c>
      <c r="D5">
        <f t="shared" si="1"/>
        <v>340.03359999999992</v>
      </c>
      <c r="E5">
        <v>35</v>
      </c>
      <c r="G5" s="29">
        <f t="shared" ref="G5:G12" si="2">10+G4</f>
        <v>30</v>
      </c>
      <c r="I5" s="5">
        <v>30</v>
      </c>
      <c r="J5" s="6">
        <v>2</v>
      </c>
    </row>
    <row r="6" spans="2:10" x14ac:dyDescent="0.2">
      <c r="B6">
        <v>37</v>
      </c>
      <c r="C6">
        <f t="shared" si="0"/>
        <v>-22.560000000000002</v>
      </c>
      <c r="D6">
        <f t="shared" si="1"/>
        <v>508.95360000000011</v>
      </c>
      <c r="E6">
        <v>36</v>
      </c>
      <c r="G6" s="29">
        <f t="shared" si="2"/>
        <v>40</v>
      </c>
      <c r="I6" s="5">
        <v>40</v>
      </c>
      <c r="J6" s="6">
        <v>10</v>
      </c>
    </row>
    <row r="7" spans="2:10" x14ac:dyDescent="0.2">
      <c r="B7">
        <v>79</v>
      </c>
      <c r="C7">
        <f t="shared" si="0"/>
        <v>19.439999999999998</v>
      </c>
      <c r="D7">
        <f t="shared" si="1"/>
        <v>377.91359999999992</v>
      </c>
      <c r="E7">
        <v>37</v>
      </c>
      <c r="G7" s="29">
        <f t="shared" si="2"/>
        <v>50</v>
      </c>
      <c r="I7" s="5">
        <v>50</v>
      </c>
      <c r="J7" s="6">
        <v>12</v>
      </c>
    </row>
    <row r="8" spans="2:10" x14ac:dyDescent="0.2">
      <c r="B8">
        <v>42</v>
      </c>
      <c r="C8">
        <f t="shared" si="0"/>
        <v>-17.560000000000002</v>
      </c>
      <c r="D8">
        <f t="shared" si="1"/>
        <v>308.35360000000009</v>
      </c>
      <c r="E8">
        <v>38</v>
      </c>
      <c r="G8" s="29">
        <f t="shared" si="2"/>
        <v>60</v>
      </c>
      <c r="I8" s="5">
        <v>60</v>
      </c>
      <c r="J8" s="6">
        <v>1</v>
      </c>
    </row>
    <row r="9" spans="2:10" x14ac:dyDescent="0.2">
      <c r="B9">
        <v>38</v>
      </c>
      <c r="C9">
        <f t="shared" si="0"/>
        <v>-21.560000000000002</v>
      </c>
      <c r="D9">
        <f t="shared" si="1"/>
        <v>464.8336000000001</v>
      </c>
      <c r="E9">
        <v>39</v>
      </c>
      <c r="G9" s="29">
        <f t="shared" si="2"/>
        <v>70</v>
      </c>
      <c r="I9" s="5">
        <v>70</v>
      </c>
      <c r="J9" s="6">
        <v>1</v>
      </c>
    </row>
    <row r="10" spans="2:10" x14ac:dyDescent="0.2">
      <c r="B10">
        <v>78</v>
      </c>
      <c r="C10">
        <f t="shared" si="0"/>
        <v>18.439999999999998</v>
      </c>
      <c r="D10">
        <f t="shared" si="1"/>
        <v>340.03359999999992</v>
      </c>
      <c r="E10">
        <v>39</v>
      </c>
      <c r="G10" s="29">
        <f t="shared" si="2"/>
        <v>80</v>
      </c>
      <c r="I10" s="5">
        <v>80</v>
      </c>
      <c r="J10" s="6">
        <v>15</v>
      </c>
    </row>
    <row r="11" spans="2:10" x14ac:dyDescent="0.2">
      <c r="B11">
        <v>40</v>
      </c>
      <c r="C11">
        <f t="shared" si="0"/>
        <v>-19.560000000000002</v>
      </c>
      <c r="D11">
        <f t="shared" si="1"/>
        <v>382.59360000000009</v>
      </c>
      <c r="E11">
        <v>40</v>
      </c>
      <c r="G11" s="29">
        <f t="shared" si="2"/>
        <v>90</v>
      </c>
      <c r="I11" s="5">
        <v>90</v>
      </c>
      <c r="J11" s="6">
        <v>9</v>
      </c>
    </row>
    <row r="12" spans="2:10" x14ac:dyDescent="0.2">
      <c r="B12">
        <v>81</v>
      </c>
      <c r="C12">
        <f t="shared" si="0"/>
        <v>21.439999999999998</v>
      </c>
      <c r="D12">
        <f t="shared" si="1"/>
        <v>459.67359999999991</v>
      </c>
      <c r="E12">
        <v>40</v>
      </c>
      <c r="G12" s="30">
        <f t="shared" si="2"/>
        <v>100</v>
      </c>
      <c r="I12" s="5">
        <v>100</v>
      </c>
      <c r="J12" s="6">
        <v>0</v>
      </c>
    </row>
    <row r="13" spans="2:10" ht="17" thickBot="1" x14ac:dyDescent="0.25">
      <c r="B13">
        <v>84</v>
      </c>
      <c r="C13">
        <f t="shared" si="0"/>
        <v>24.439999999999998</v>
      </c>
      <c r="D13">
        <f t="shared" si="1"/>
        <v>597.31359999999984</v>
      </c>
      <c r="E13">
        <v>40</v>
      </c>
      <c r="I13" s="7" t="s">
        <v>7</v>
      </c>
      <c r="J13" s="7">
        <v>0</v>
      </c>
    </row>
    <row r="14" spans="2:10" x14ac:dyDescent="0.2">
      <c r="B14">
        <v>27</v>
      </c>
      <c r="C14">
        <f t="shared" si="0"/>
        <v>-32.56</v>
      </c>
      <c r="D14">
        <f t="shared" si="1"/>
        <v>1060.1536000000001</v>
      </c>
      <c r="E14">
        <v>41</v>
      </c>
    </row>
    <row r="15" spans="2:10" x14ac:dyDescent="0.2">
      <c r="B15">
        <v>79</v>
      </c>
      <c r="C15">
        <f t="shared" si="0"/>
        <v>19.439999999999998</v>
      </c>
      <c r="D15">
        <f t="shared" si="1"/>
        <v>377.91359999999992</v>
      </c>
      <c r="E15">
        <v>41</v>
      </c>
    </row>
    <row r="16" spans="2:10" x14ac:dyDescent="0.2">
      <c r="B16">
        <v>41</v>
      </c>
      <c r="C16">
        <f t="shared" si="0"/>
        <v>-18.560000000000002</v>
      </c>
      <c r="D16">
        <f t="shared" si="1"/>
        <v>344.47360000000009</v>
      </c>
      <c r="E16">
        <v>41</v>
      </c>
    </row>
    <row r="17" spans="2:10" x14ac:dyDescent="0.2">
      <c r="B17">
        <v>81</v>
      </c>
      <c r="C17">
        <f t="shared" si="0"/>
        <v>21.439999999999998</v>
      </c>
      <c r="D17">
        <f t="shared" si="1"/>
        <v>459.67359999999991</v>
      </c>
      <c r="E17">
        <v>42</v>
      </c>
      <c r="G17" s="28"/>
      <c r="H17" s="28"/>
      <c r="I17" s="13"/>
    </row>
    <row r="18" spans="2:10" x14ac:dyDescent="0.2">
      <c r="B18">
        <v>39</v>
      </c>
      <c r="C18">
        <f t="shared" si="0"/>
        <v>-20.560000000000002</v>
      </c>
      <c r="D18">
        <f t="shared" si="1"/>
        <v>422.7136000000001</v>
      </c>
      <c r="E18">
        <v>42</v>
      </c>
      <c r="G18" s="5"/>
      <c r="H18" s="6"/>
      <c r="I18" s="13"/>
    </row>
    <row r="19" spans="2:10" x14ac:dyDescent="0.2">
      <c r="B19">
        <v>90</v>
      </c>
      <c r="C19">
        <f t="shared" si="0"/>
        <v>30.439999999999998</v>
      </c>
      <c r="D19">
        <f t="shared" si="1"/>
        <v>926.59359999999981</v>
      </c>
      <c r="E19">
        <v>42</v>
      </c>
      <c r="G19" s="5"/>
      <c r="H19" s="6"/>
      <c r="I19" s="13"/>
    </row>
    <row r="20" spans="2:10" x14ac:dyDescent="0.2">
      <c r="B20">
        <v>41</v>
      </c>
      <c r="C20">
        <f t="shared" si="0"/>
        <v>-18.560000000000002</v>
      </c>
      <c r="D20">
        <f t="shared" si="1"/>
        <v>344.47360000000009</v>
      </c>
      <c r="E20">
        <v>43</v>
      </c>
      <c r="G20" s="5"/>
      <c r="H20" s="6"/>
      <c r="I20" s="13"/>
    </row>
    <row r="21" spans="2:10" x14ac:dyDescent="0.2">
      <c r="B21">
        <v>80</v>
      </c>
      <c r="C21">
        <f t="shared" si="0"/>
        <v>20.439999999999998</v>
      </c>
      <c r="D21">
        <f t="shared" si="1"/>
        <v>417.79359999999991</v>
      </c>
      <c r="E21">
        <v>44</v>
      </c>
      <c r="G21" s="5"/>
      <c r="H21" s="6"/>
      <c r="I21" s="13"/>
    </row>
    <row r="22" spans="2:10" x14ac:dyDescent="0.2">
      <c r="B22">
        <v>78</v>
      </c>
      <c r="C22">
        <f t="shared" si="0"/>
        <v>18.439999999999998</v>
      </c>
      <c r="D22">
        <f t="shared" si="1"/>
        <v>340.03359999999992</v>
      </c>
      <c r="E22">
        <v>44</v>
      </c>
      <c r="G22" s="5"/>
      <c r="H22" s="6"/>
      <c r="I22" s="13"/>
    </row>
    <row r="23" spans="2:10" x14ac:dyDescent="0.2">
      <c r="B23">
        <v>42</v>
      </c>
      <c r="C23">
        <f t="shared" si="0"/>
        <v>-17.560000000000002</v>
      </c>
      <c r="D23">
        <f t="shared" si="1"/>
        <v>308.35360000000009</v>
      </c>
      <c r="E23">
        <v>45</v>
      </c>
      <c r="G23" s="5"/>
      <c r="H23" s="6"/>
      <c r="I23" s="13"/>
    </row>
    <row r="24" spans="2:10" x14ac:dyDescent="0.2">
      <c r="B24">
        <v>76</v>
      </c>
      <c r="C24">
        <f t="shared" si="0"/>
        <v>16.439999999999998</v>
      </c>
      <c r="D24">
        <f t="shared" si="1"/>
        <v>270.27359999999993</v>
      </c>
      <c r="E24">
        <v>46</v>
      </c>
      <c r="G24" s="5"/>
      <c r="H24" s="6"/>
      <c r="I24" s="13"/>
    </row>
    <row r="25" spans="2:10" x14ac:dyDescent="0.2">
      <c r="B25">
        <v>44</v>
      </c>
      <c r="C25">
        <f t="shared" si="0"/>
        <v>-15.560000000000002</v>
      </c>
      <c r="D25">
        <f t="shared" si="1"/>
        <v>242.11360000000008</v>
      </c>
      <c r="E25">
        <v>49</v>
      </c>
      <c r="G25" s="5"/>
      <c r="H25" s="6"/>
      <c r="I25" s="13"/>
    </row>
    <row r="26" spans="2:10" ht="17" thickBot="1" x14ac:dyDescent="0.25">
      <c r="B26">
        <v>81</v>
      </c>
      <c r="C26">
        <f t="shared" si="0"/>
        <v>21.439999999999998</v>
      </c>
      <c r="D26">
        <f t="shared" si="1"/>
        <v>459.67359999999991</v>
      </c>
      <c r="E26">
        <v>51</v>
      </c>
      <c r="G26" s="5"/>
      <c r="H26" s="6"/>
      <c r="I26" s="13"/>
    </row>
    <row r="27" spans="2:10" x14ac:dyDescent="0.2">
      <c r="B27">
        <v>25</v>
      </c>
      <c r="C27">
        <f t="shared" si="0"/>
        <v>-34.56</v>
      </c>
      <c r="D27">
        <f t="shared" si="1"/>
        <v>1194.3936000000001</v>
      </c>
      <c r="E27">
        <v>70</v>
      </c>
      <c r="G27" s="56" t="s">
        <v>34</v>
      </c>
      <c r="H27" s="57"/>
      <c r="I27" s="57"/>
      <c r="J27" s="58"/>
    </row>
    <row r="28" spans="2:10" ht="16" customHeight="1" x14ac:dyDescent="0.2">
      <c r="B28">
        <v>77</v>
      </c>
      <c r="C28">
        <f t="shared" si="0"/>
        <v>17.439999999999998</v>
      </c>
      <c r="D28">
        <f t="shared" si="1"/>
        <v>304.15359999999993</v>
      </c>
      <c r="E28">
        <v>71</v>
      </c>
      <c r="G28" s="59" t="s">
        <v>35</v>
      </c>
      <c r="H28" s="54"/>
      <c r="I28" s="54"/>
      <c r="J28" s="60"/>
    </row>
    <row r="29" spans="2:10" x14ac:dyDescent="0.2">
      <c r="B29">
        <v>49</v>
      </c>
      <c r="C29">
        <f t="shared" si="0"/>
        <v>-10.560000000000002</v>
      </c>
      <c r="D29">
        <f t="shared" si="1"/>
        <v>111.51360000000005</v>
      </c>
      <c r="E29">
        <v>73</v>
      </c>
      <c r="G29" s="59"/>
      <c r="H29" s="54"/>
      <c r="I29" s="54"/>
      <c r="J29" s="60"/>
    </row>
    <row r="30" spans="2:10" x14ac:dyDescent="0.2">
      <c r="B30">
        <v>70</v>
      </c>
      <c r="C30">
        <f t="shared" si="0"/>
        <v>10.439999999999998</v>
      </c>
      <c r="D30">
        <f t="shared" si="1"/>
        <v>108.99359999999996</v>
      </c>
      <c r="E30">
        <v>76</v>
      </c>
      <c r="G30" s="59"/>
      <c r="H30" s="54"/>
      <c r="I30" s="54"/>
      <c r="J30" s="60"/>
    </row>
    <row r="31" spans="2:10" x14ac:dyDescent="0.2">
      <c r="B31">
        <v>31</v>
      </c>
      <c r="C31">
        <f t="shared" si="0"/>
        <v>-28.560000000000002</v>
      </c>
      <c r="D31">
        <f t="shared" si="1"/>
        <v>815.67360000000008</v>
      </c>
      <c r="E31">
        <v>77</v>
      </c>
      <c r="G31" s="59"/>
      <c r="H31" s="54"/>
      <c r="I31" s="54"/>
      <c r="J31" s="60"/>
    </row>
    <row r="32" spans="2:10" x14ac:dyDescent="0.2">
      <c r="B32">
        <v>82</v>
      </c>
      <c r="C32">
        <f t="shared" si="0"/>
        <v>22.439999999999998</v>
      </c>
      <c r="D32">
        <f t="shared" si="1"/>
        <v>503.5535999999999</v>
      </c>
      <c r="E32">
        <v>77</v>
      </c>
      <c r="G32" s="59"/>
      <c r="H32" s="54"/>
      <c r="I32" s="54"/>
      <c r="J32" s="60"/>
    </row>
    <row r="33" spans="2:10" x14ac:dyDescent="0.2">
      <c r="B33">
        <v>42</v>
      </c>
      <c r="C33">
        <f t="shared" si="0"/>
        <v>-17.560000000000002</v>
      </c>
      <c r="D33">
        <f t="shared" si="1"/>
        <v>308.35360000000009</v>
      </c>
      <c r="E33">
        <v>78</v>
      </c>
      <c r="G33" s="59"/>
      <c r="H33" s="54"/>
      <c r="I33" s="54"/>
      <c r="J33" s="60"/>
    </row>
    <row r="34" spans="2:10" x14ac:dyDescent="0.2">
      <c r="B34">
        <v>84</v>
      </c>
      <c r="C34">
        <f t="shared" ref="C34:C51" si="3">B34-$B$52</f>
        <v>24.439999999999998</v>
      </c>
      <c r="D34">
        <f t="shared" si="1"/>
        <v>597.31359999999984</v>
      </c>
      <c r="E34">
        <v>78</v>
      </c>
      <c r="G34" s="59"/>
      <c r="H34" s="54"/>
      <c r="I34" s="54"/>
      <c r="J34" s="60"/>
    </row>
    <row r="35" spans="2:10" x14ac:dyDescent="0.2">
      <c r="B35">
        <v>36</v>
      </c>
      <c r="C35">
        <f t="shared" si="3"/>
        <v>-23.560000000000002</v>
      </c>
      <c r="D35">
        <f t="shared" si="1"/>
        <v>555.07360000000006</v>
      </c>
      <c r="E35">
        <v>78</v>
      </c>
      <c r="G35" s="59"/>
      <c r="H35" s="54"/>
      <c r="I35" s="54"/>
      <c r="J35" s="60"/>
    </row>
    <row r="36" spans="2:10" x14ac:dyDescent="0.2">
      <c r="B36">
        <v>41</v>
      </c>
      <c r="C36">
        <f t="shared" si="3"/>
        <v>-18.560000000000002</v>
      </c>
      <c r="D36">
        <f t="shared" si="1"/>
        <v>344.47360000000009</v>
      </c>
      <c r="E36">
        <v>78</v>
      </c>
      <c r="G36" s="59"/>
      <c r="H36" s="54"/>
      <c r="I36" s="54"/>
      <c r="J36" s="60"/>
    </row>
    <row r="37" spans="2:10" x14ac:dyDescent="0.2">
      <c r="B37">
        <v>51</v>
      </c>
      <c r="C37">
        <f t="shared" si="3"/>
        <v>-8.5600000000000023</v>
      </c>
      <c r="D37">
        <f t="shared" si="1"/>
        <v>73.273600000000044</v>
      </c>
      <c r="E37">
        <v>78</v>
      </c>
      <c r="G37" s="59"/>
      <c r="H37" s="54"/>
      <c r="I37" s="54"/>
      <c r="J37" s="60"/>
    </row>
    <row r="38" spans="2:10" x14ac:dyDescent="0.2">
      <c r="B38">
        <v>80</v>
      </c>
      <c r="C38">
        <f t="shared" si="3"/>
        <v>20.439999999999998</v>
      </c>
      <c r="D38">
        <f t="shared" si="1"/>
        <v>417.79359999999991</v>
      </c>
      <c r="E38">
        <v>79</v>
      </c>
      <c r="G38" s="59"/>
      <c r="H38" s="54"/>
      <c r="I38" s="54"/>
      <c r="J38" s="60"/>
    </row>
    <row r="39" spans="2:10" ht="17" thickBot="1" x14ac:dyDescent="0.25">
      <c r="B39">
        <v>77</v>
      </c>
      <c r="C39">
        <f t="shared" si="3"/>
        <v>17.439999999999998</v>
      </c>
      <c r="D39">
        <f t="shared" si="1"/>
        <v>304.15359999999993</v>
      </c>
      <c r="E39">
        <v>79</v>
      </c>
      <c r="G39" s="61"/>
      <c r="H39" s="62"/>
      <c r="I39" s="62"/>
      <c r="J39" s="63"/>
    </row>
    <row r="40" spans="2:10" x14ac:dyDescent="0.2">
      <c r="B40">
        <v>39</v>
      </c>
      <c r="C40">
        <f t="shared" si="3"/>
        <v>-20.560000000000002</v>
      </c>
      <c r="D40">
        <f t="shared" si="1"/>
        <v>422.7136000000001</v>
      </c>
      <c r="E40">
        <v>80</v>
      </c>
      <c r="G40" s="55"/>
      <c r="H40" s="55"/>
      <c r="I40" s="55"/>
      <c r="J40" s="55"/>
    </row>
    <row r="41" spans="2:10" x14ac:dyDescent="0.2">
      <c r="B41">
        <v>43</v>
      </c>
      <c r="C41">
        <f t="shared" si="3"/>
        <v>-16.560000000000002</v>
      </c>
      <c r="D41">
        <f t="shared" si="1"/>
        <v>274.23360000000008</v>
      </c>
      <c r="E41">
        <v>80</v>
      </c>
      <c r="G41" s="55"/>
      <c r="H41" s="55"/>
      <c r="I41" s="55"/>
      <c r="J41" s="55"/>
    </row>
    <row r="42" spans="2:10" x14ac:dyDescent="0.2">
      <c r="B42">
        <v>78</v>
      </c>
      <c r="C42">
        <f t="shared" si="3"/>
        <v>18.439999999999998</v>
      </c>
      <c r="D42">
        <f t="shared" si="1"/>
        <v>340.03359999999992</v>
      </c>
      <c r="E42">
        <v>80</v>
      </c>
      <c r="G42" s="55"/>
      <c r="H42" s="55"/>
      <c r="I42" s="55"/>
      <c r="J42" s="55"/>
    </row>
    <row r="43" spans="2:10" x14ac:dyDescent="0.2">
      <c r="B43">
        <v>84</v>
      </c>
      <c r="C43">
        <f t="shared" si="3"/>
        <v>24.439999999999998</v>
      </c>
      <c r="D43">
        <f t="shared" si="1"/>
        <v>597.31359999999984</v>
      </c>
      <c r="E43">
        <v>81</v>
      </c>
      <c r="G43" s="55"/>
      <c r="H43" s="55"/>
      <c r="I43" s="55"/>
      <c r="J43" s="55"/>
    </row>
    <row r="44" spans="2:10" x14ac:dyDescent="0.2">
      <c r="B44">
        <v>44</v>
      </c>
      <c r="C44">
        <f t="shared" si="3"/>
        <v>-15.560000000000002</v>
      </c>
      <c r="D44">
        <f t="shared" si="1"/>
        <v>242.11360000000008</v>
      </c>
      <c r="E44">
        <v>81</v>
      </c>
      <c r="G44" s="55"/>
      <c r="H44" s="55"/>
      <c r="I44" s="55"/>
      <c r="J44" s="55"/>
    </row>
    <row r="45" spans="2:10" x14ac:dyDescent="0.2">
      <c r="B45">
        <v>35</v>
      </c>
      <c r="C45">
        <f t="shared" si="3"/>
        <v>-24.560000000000002</v>
      </c>
      <c r="D45">
        <f t="shared" si="1"/>
        <v>603.19360000000006</v>
      </c>
      <c r="E45">
        <v>81</v>
      </c>
      <c r="G45" s="55"/>
      <c r="H45" s="55"/>
      <c r="I45" s="55"/>
      <c r="J45" s="55"/>
    </row>
    <row r="46" spans="2:10" x14ac:dyDescent="0.2">
      <c r="B46">
        <v>73</v>
      </c>
      <c r="C46">
        <f t="shared" si="3"/>
        <v>13.439999999999998</v>
      </c>
      <c r="D46">
        <f t="shared" si="1"/>
        <v>180.63359999999994</v>
      </c>
      <c r="E46">
        <v>81</v>
      </c>
      <c r="G46" s="55"/>
      <c r="H46" s="55"/>
      <c r="I46" s="55"/>
      <c r="J46" s="55"/>
    </row>
    <row r="47" spans="2:10" x14ac:dyDescent="0.2">
      <c r="B47">
        <v>40</v>
      </c>
      <c r="C47">
        <f t="shared" si="3"/>
        <v>-19.560000000000002</v>
      </c>
      <c r="D47">
        <f t="shared" si="1"/>
        <v>382.59360000000009</v>
      </c>
      <c r="E47">
        <v>82</v>
      </c>
      <c r="G47" s="55"/>
      <c r="H47" s="55"/>
      <c r="I47" s="55"/>
      <c r="J47" s="55"/>
    </row>
    <row r="48" spans="2:10" x14ac:dyDescent="0.2">
      <c r="B48">
        <v>80</v>
      </c>
      <c r="C48">
        <f t="shared" si="3"/>
        <v>20.439999999999998</v>
      </c>
      <c r="D48">
        <f t="shared" si="1"/>
        <v>417.79359999999991</v>
      </c>
      <c r="E48">
        <v>84</v>
      </c>
    </row>
    <row r="49" spans="1:7" x14ac:dyDescent="0.2">
      <c r="B49">
        <v>78</v>
      </c>
      <c r="C49">
        <f t="shared" si="3"/>
        <v>18.439999999999998</v>
      </c>
      <c r="D49">
        <f t="shared" si="1"/>
        <v>340.03359999999992</v>
      </c>
      <c r="E49">
        <v>84</v>
      </c>
    </row>
    <row r="50" spans="1:7" x14ac:dyDescent="0.2">
      <c r="B50">
        <v>81</v>
      </c>
      <c r="C50">
        <f t="shared" si="3"/>
        <v>21.439999999999998</v>
      </c>
      <c r="D50">
        <f t="shared" si="1"/>
        <v>459.67359999999991</v>
      </c>
      <c r="E50">
        <v>84</v>
      </c>
    </row>
    <row r="51" spans="1:7" ht="17" thickBot="1" x14ac:dyDescent="0.25">
      <c r="B51">
        <v>46</v>
      </c>
      <c r="C51">
        <f t="shared" si="3"/>
        <v>-13.560000000000002</v>
      </c>
      <c r="D51">
        <f t="shared" si="1"/>
        <v>183.87360000000007</v>
      </c>
      <c r="E51">
        <v>90</v>
      </c>
    </row>
    <row r="52" spans="1:7" ht="17" thickBot="1" x14ac:dyDescent="0.25">
      <c r="A52" s="9" t="s">
        <v>32</v>
      </c>
      <c r="B52" s="10">
        <f>SUM(B2:B51)/50</f>
        <v>59.56</v>
      </c>
      <c r="C52" s="35"/>
      <c r="D52" s="40" t="s">
        <v>27</v>
      </c>
      <c r="E52" s="41" t="s">
        <v>28</v>
      </c>
      <c r="F52" s="13"/>
    </row>
    <row r="53" spans="1:7" ht="34" x14ac:dyDescent="0.2">
      <c r="A53" s="12" t="s">
        <v>3</v>
      </c>
      <c r="B53" s="13">
        <f>MEDIAN(B2:B51)</f>
        <v>60.5</v>
      </c>
      <c r="C53" s="39" t="s">
        <v>29</v>
      </c>
      <c r="D53" s="13">
        <f>SUM(D2:D51)/49</f>
        <v>419.63918367346929</v>
      </c>
      <c r="E53" s="14">
        <f>SUM(D2:D51)/50</f>
        <v>411.24639999999994</v>
      </c>
      <c r="F53" s="13"/>
    </row>
    <row r="54" spans="1:7" x14ac:dyDescent="0.2">
      <c r="A54" s="12" t="s">
        <v>4</v>
      </c>
      <c r="B54" s="13">
        <f>QUARTILE(B2:B51,1)</f>
        <v>41</v>
      </c>
      <c r="C54" s="37" t="s">
        <v>26</v>
      </c>
      <c r="D54" s="13">
        <f>SQRT(D53)</f>
        <v>20.485096623483848</v>
      </c>
      <c r="E54" s="14">
        <f>SQRT(E53)</f>
        <v>20.279211030017908</v>
      </c>
      <c r="F54" s="13"/>
    </row>
    <row r="55" spans="1:7" x14ac:dyDescent="0.2">
      <c r="A55" s="12" t="s">
        <v>5</v>
      </c>
      <c r="B55" s="13">
        <f>QUARTILE(B2:B51,3)</f>
        <v>79</v>
      </c>
      <c r="C55" s="37" t="s">
        <v>30</v>
      </c>
      <c r="D55" s="13">
        <f>VAR(B2:B51)</f>
        <v>419.63918367346952</v>
      </c>
      <c r="E55" s="14">
        <f>_xlfn.VAR.P(B2:B51)</f>
        <v>411.24639999999999</v>
      </c>
      <c r="F55" s="13"/>
    </row>
    <row r="56" spans="1:7" ht="17" thickBot="1" x14ac:dyDescent="0.25">
      <c r="A56" s="15" t="s">
        <v>10</v>
      </c>
      <c r="B56" s="16">
        <f>B55-B54</f>
        <v>38</v>
      </c>
      <c r="C56" s="38" t="s">
        <v>31</v>
      </c>
      <c r="D56" s="16">
        <f>STDEV(B2:B51)</f>
        <v>20.485096623483852</v>
      </c>
      <c r="E56" s="17">
        <f>_xlfn.STDEV.P(B2:B51)</f>
        <v>20.279211030017908</v>
      </c>
      <c r="F56" s="13"/>
    </row>
    <row r="57" spans="1:7" x14ac:dyDescent="0.2">
      <c r="C57" s="32"/>
      <c r="D57" s="32"/>
      <c r="E57" s="32"/>
      <c r="F57" s="32"/>
      <c r="G57" s="13"/>
    </row>
    <row r="58" spans="1:7" x14ac:dyDescent="0.2">
      <c r="C58" s="32"/>
      <c r="D58" s="32"/>
      <c r="E58" s="32"/>
      <c r="F58" s="32"/>
      <c r="G58" s="13"/>
    </row>
    <row r="59" spans="1:7" x14ac:dyDescent="0.2">
      <c r="C59" s="32"/>
      <c r="D59" s="32"/>
      <c r="E59" s="32"/>
      <c r="F59" s="32"/>
      <c r="G59" s="13"/>
    </row>
    <row r="60" spans="1:7" x14ac:dyDescent="0.2">
      <c r="C60" s="13"/>
      <c r="D60" s="13"/>
      <c r="E60" s="13"/>
      <c r="F60" s="13"/>
      <c r="G60" s="13"/>
    </row>
  </sheetData>
  <sortState xmlns:xlrd2="http://schemas.microsoft.com/office/spreadsheetml/2017/richdata2" ref="I3:I12">
    <sortCondition ref="I3"/>
  </sortState>
  <mergeCells count="2">
    <mergeCell ref="G27:J27"/>
    <mergeCell ref="G28:J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Ostler, Tom</dc:creator>
  <cp:lastModifiedBy>Microsoft Office User</cp:lastModifiedBy>
  <dcterms:created xsi:type="dcterms:W3CDTF">2017-11-07T13:57:48Z</dcterms:created>
  <dcterms:modified xsi:type="dcterms:W3CDTF">2021-03-10T14:38:19Z</dcterms:modified>
</cp:coreProperties>
</file>