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ffieldhallam-my.sharepoint.com/personal/as8679_hallam_shu_ac_uk/Documents/SHU/Teaching/REM(A)/Tutorials/Tutorial_23/"/>
    </mc:Choice>
  </mc:AlternateContent>
  <xr:revisionPtr revIDLastSave="0" documentId="14_{DEBCDFE0-E262-B143-938C-66A32C5D5CBA}" xr6:coauthVersionLast="47" xr6:coauthVersionMax="47" xr10:uidLastSave="{00000000-0000-0000-0000-000000000000}"/>
  <bookViews>
    <workbookView xWindow="0" yWindow="0" windowWidth="28800" windowHeight="18000" xr2:uid="{EC3AED8F-15AC-9445-8F1C-8F9C454B42DF}"/>
  </bookViews>
  <sheets>
    <sheet name="Data 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4" i="1"/>
  <c r="I8" i="1"/>
  <c r="I7" i="1"/>
  <c r="I6" i="1"/>
  <c r="I3" i="1"/>
  <c r="I2" i="1"/>
  <c r="D45" i="1"/>
  <c r="D44" i="1"/>
  <c r="D4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2" i="1"/>
  <c r="B44" i="1"/>
  <c r="B43" i="1"/>
</calcChain>
</file>

<file path=xl/sharedStrings.xml><?xml version="1.0" encoding="utf-8"?>
<sst xmlns="http://schemas.openxmlformats.org/spreadsheetml/2006/main" count="16" uniqueCount="15">
  <si>
    <t>x</t>
  </si>
  <si>
    <t>x-xbar</t>
  </si>
  <si>
    <t>(x-xbar)^2</t>
  </si>
  <si>
    <t>SUM</t>
  </si>
  <si>
    <t>mean</t>
  </si>
  <si>
    <t>Samp. SD</t>
  </si>
  <si>
    <t>Pop. SD</t>
  </si>
  <si>
    <t>1a)</t>
  </si>
  <si>
    <t>median</t>
  </si>
  <si>
    <t>Pop SD</t>
  </si>
  <si>
    <t>Samp SD</t>
  </si>
  <si>
    <t>Q1</t>
  </si>
  <si>
    <t>Q3</t>
  </si>
  <si>
    <t>IQR</t>
  </si>
  <si>
    <t>1b) and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</si>
</sst>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83CE-D95D-3041-818F-B60D856D2F3D}">
  <dimension ref="A1:I45"/>
  <sheetViews>
    <sheetView tabSelected="1" zoomScale="160" zoomScaleNormal="160" workbookViewId="0">
      <selection activeCell="F9" sqref="F9"/>
    </sheetView>
  </sheetViews>
  <sheetFormatPr baseColWidth="10" defaultRowHeight="16" x14ac:dyDescent="0.2"/>
  <sheetData>
    <row r="1" spans="1:9" ht="17" thickBot="1" x14ac:dyDescent="0.25">
      <c r="A1" s="3" t="s">
        <v>7</v>
      </c>
      <c r="B1" s="4" t="s">
        <v>0</v>
      </c>
      <c r="C1" s="4" t="s">
        <v>1</v>
      </c>
      <c r="D1" s="5" t="s">
        <v>2</v>
      </c>
      <c r="G1" t="s">
        <v>14</v>
      </c>
    </row>
    <row r="2" spans="1:9" x14ac:dyDescent="0.2">
      <c r="A2" s="2"/>
      <c r="B2" s="2">
        <v>59</v>
      </c>
      <c r="C2" s="2">
        <f>B2-$B$44</f>
        <v>2.7250000000000014</v>
      </c>
      <c r="D2" s="2">
        <f>C2^2</f>
        <v>7.4256250000000081</v>
      </c>
      <c r="H2" s="7" t="s">
        <v>4</v>
      </c>
      <c r="I2" s="9">
        <f>AVERAGE(B2:B41)</f>
        <v>56.274999999999999</v>
      </c>
    </row>
    <row r="3" spans="1:9" x14ac:dyDescent="0.2">
      <c r="A3" s="1"/>
      <c r="B3" s="1">
        <v>11</v>
      </c>
      <c r="C3" s="1">
        <f t="shared" ref="C3:C41" si="0">B3-$B$44</f>
        <v>-45.274999999999999</v>
      </c>
      <c r="D3" s="1">
        <f t="shared" ref="D3:D41" si="1">C3^2</f>
        <v>2049.8256249999999</v>
      </c>
      <c r="H3" s="13" t="s">
        <v>8</v>
      </c>
      <c r="I3" s="14">
        <f>MEDIAN(B2:B41)</f>
        <v>58</v>
      </c>
    </row>
    <row r="4" spans="1:9" x14ac:dyDescent="0.2">
      <c r="A4" s="1"/>
      <c r="B4" s="1">
        <v>81</v>
      </c>
      <c r="C4" s="1">
        <f t="shared" si="0"/>
        <v>24.725000000000001</v>
      </c>
      <c r="D4" s="1">
        <f t="shared" si="1"/>
        <v>611.32562500000006</v>
      </c>
      <c r="H4" s="13" t="s">
        <v>9</v>
      </c>
      <c r="I4" s="14">
        <f>ROUND(_xlfn.STDEV.P(B2:B41),2)</f>
        <v>18.61</v>
      </c>
    </row>
    <row r="5" spans="1:9" x14ac:dyDescent="0.2">
      <c r="A5" s="1"/>
      <c r="B5" s="1">
        <v>41</v>
      </c>
      <c r="C5" s="1">
        <f t="shared" si="0"/>
        <v>-15.274999999999999</v>
      </c>
      <c r="D5" s="1">
        <f t="shared" si="1"/>
        <v>233.32562499999995</v>
      </c>
      <c r="H5" s="13" t="s">
        <v>10</v>
      </c>
      <c r="I5" s="14">
        <f>ROUND(_xlfn.STDEV.S(B2:B41),2)</f>
        <v>18.84</v>
      </c>
    </row>
    <row r="6" spans="1:9" x14ac:dyDescent="0.2">
      <c r="A6" s="1"/>
      <c r="B6" s="1">
        <v>67</v>
      </c>
      <c r="C6" s="1">
        <f t="shared" si="0"/>
        <v>10.725000000000001</v>
      </c>
      <c r="D6" s="1">
        <f t="shared" si="1"/>
        <v>115.02562500000003</v>
      </c>
      <c r="H6" s="13" t="s">
        <v>11</v>
      </c>
      <c r="I6" s="14">
        <f>_xlfn.QUARTILE.EXC(B2:B41,1)</f>
        <v>46.25</v>
      </c>
    </row>
    <row r="7" spans="1:9" x14ac:dyDescent="0.2">
      <c r="A7" s="1"/>
      <c r="B7" s="1">
        <v>27</v>
      </c>
      <c r="C7" s="1">
        <f t="shared" si="0"/>
        <v>-29.274999999999999</v>
      </c>
      <c r="D7" s="1">
        <f t="shared" si="1"/>
        <v>857.02562499999988</v>
      </c>
      <c r="H7" s="13" t="s">
        <v>12</v>
      </c>
      <c r="I7" s="14">
        <f>_xlfn.QUARTILE.EXC(B2:B41,3)</f>
        <v>67.75</v>
      </c>
    </row>
    <row r="8" spans="1:9" ht="17" thickBot="1" x14ac:dyDescent="0.25">
      <c r="A8" s="1"/>
      <c r="B8" s="1">
        <v>53</v>
      </c>
      <c r="C8" s="1">
        <f t="shared" si="0"/>
        <v>-3.2749999999999986</v>
      </c>
      <c r="D8" s="1">
        <f t="shared" si="1"/>
        <v>10.72562499999999</v>
      </c>
      <c r="H8" s="10" t="s">
        <v>13</v>
      </c>
      <c r="I8" s="12">
        <f>I7-I6</f>
        <v>21.5</v>
      </c>
    </row>
    <row r="9" spans="1:9" x14ac:dyDescent="0.2">
      <c r="A9" s="1"/>
      <c r="B9" s="1">
        <v>17</v>
      </c>
      <c r="C9" s="1">
        <f t="shared" si="0"/>
        <v>-39.274999999999999</v>
      </c>
      <c r="D9" s="1">
        <f t="shared" si="1"/>
        <v>1542.525625</v>
      </c>
    </row>
    <row r="10" spans="1:9" x14ac:dyDescent="0.2">
      <c r="A10" s="1"/>
      <c r="B10" s="1">
        <v>55</v>
      </c>
      <c r="C10" s="1">
        <f t="shared" si="0"/>
        <v>-1.2749999999999986</v>
      </c>
      <c r="D10" s="1">
        <f t="shared" si="1"/>
        <v>1.6256249999999963</v>
      </c>
    </row>
    <row r="11" spans="1:9" x14ac:dyDescent="0.2">
      <c r="A11" s="1"/>
      <c r="B11" s="1">
        <v>34</v>
      </c>
      <c r="C11" s="1">
        <f t="shared" si="0"/>
        <v>-22.274999999999999</v>
      </c>
      <c r="D11" s="1">
        <f t="shared" si="1"/>
        <v>496.17562499999991</v>
      </c>
    </row>
    <row r="12" spans="1:9" x14ac:dyDescent="0.2">
      <c r="A12" s="1"/>
      <c r="B12" s="1">
        <v>39</v>
      </c>
      <c r="C12" s="1">
        <f t="shared" si="0"/>
        <v>-17.274999999999999</v>
      </c>
      <c r="D12" s="1">
        <f t="shared" si="1"/>
        <v>298.42562499999997</v>
      </c>
    </row>
    <row r="13" spans="1:9" x14ac:dyDescent="0.2">
      <c r="A13" s="1"/>
      <c r="B13" s="1">
        <v>65</v>
      </c>
      <c r="C13" s="1">
        <f t="shared" si="0"/>
        <v>8.7250000000000014</v>
      </c>
      <c r="D13" s="1">
        <f t="shared" si="1"/>
        <v>76.125625000000028</v>
      </c>
    </row>
    <row r="14" spans="1:9" x14ac:dyDescent="0.2">
      <c r="A14" s="1"/>
      <c r="B14" s="1">
        <v>71</v>
      </c>
      <c r="C14" s="1">
        <f t="shared" si="0"/>
        <v>14.725000000000001</v>
      </c>
      <c r="D14" s="1">
        <f t="shared" si="1"/>
        <v>216.82562500000003</v>
      </c>
    </row>
    <row r="15" spans="1:9" x14ac:dyDescent="0.2">
      <c r="A15" s="1"/>
      <c r="B15" s="1">
        <v>52</v>
      </c>
      <c r="C15" s="1">
        <f t="shared" si="0"/>
        <v>-4.2749999999999986</v>
      </c>
      <c r="D15" s="1">
        <f t="shared" si="1"/>
        <v>18.275624999999987</v>
      </c>
    </row>
    <row r="16" spans="1:9" x14ac:dyDescent="0.2">
      <c r="A16" s="1"/>
      <c r="B16" s="1">
        <v>68</v>
      </c>
      <c r="C16" s="1">
        <f t="shared" si="0"/>
        <v>11.725000000000001</v>
      </c>
      <c r="D16" s="1">
        <f t="shared" si="1"/>
        <v>137.47562500000004</v>
      </c>
    </row>
    <row r="17" spans="1:4" x14ac:dyDescent="0.2">
      <c r="A17" s="1"/>
      <c r="B17" s="1">
        <v>64</v>
      </c>
      <c r="C17" s="1">
        <f t="shared" si="0"/>
        <v>7.7250000000000014</v>
      </c>
      <c r="D17" s="1">
        <f t="shared" si="1"/>
        <v>59.675625000000025</v>
      </c>
    </row>
    <row r="18" spans="1:4" x14ac:dyDescent="0.2">
      <c r="A18" s="1"/>
      <c r="B18" s="1">
        <v>47</v>
      </c>
      <c r="C18" s="1">
        <f t="shared" si="0"/>
        <v>-9.2749999999999986</v>
      </c>
      <c r="D18" s="1">
        <f t="shared" si="1"/>
        <v>86.025624999999977</v>
      </c>
    </row>
    <row r="19" spans="1:4" x14ac:dyDescent="0.2">
      <c r="A19" s="1"/>
      <c r="B19" s="1">
        <v>55</v>
      </c>
      <c r="C19" s="1">
        <f t="shared" si="0"/>
        <v>-1.2749999999999986</v>
      </c>
      <c r="D19" s="1">
        <f t="shared" si="1"/>
        <v>1.6256249999999963</v>
      </c>
    </row>
    <row r="20" spans="1:4" x14ac:dyDescent="0.2">
      <c r="A20" s="1"/>
      <c r="B20" s="1">
        <v>58</v>
      </c>
      <c r="C20" s="1">
        <f t="shared" si="0"/>
        <v>1.7250000000000014</v>
      </c>
      <c r="D20" s="1">
        <f t="shared" si="1"/>
        <v>2.9756250000000048</v>
      </c>
    </row>
    <row r="21" spans="1:4" x14ac:dyDescent="0.2">
      <c r="A21" s="1"/>
      <c r="B21" s="1">
        <v>49</v>
      </c>
      <c r="C21" s="1">
        <f t="shared" si="0"/>
        <v>-7.2749999999999986</v>
      </c>
      <c r="D21" s="1">
        <f t="shared" si="1"/>
        <v>52.925624999999982</v>
      </c>
    </row>
    <row r="22" spans="1:4" x14ac:dyDescent="0.2">
      <c r="A22" s="1"/>
      <c r="B22" s="1">
        <v>66</v>
      </c>
      <c r="C22" s="1">
        <f t="shared" si="0"/>
        <v>9.7250000000000014</v>
      </c>
      <c r="D22" s="1">
        <f t="shared" si="1"/>
        <v>94.575625000000031</v>
      </c>
    </row>
    <row r="23" spans="1:4" x14ac:dyDescent="0.2">
      <c r="A23" s="1"/>
      <c r="B23" s="1">
        <v>43</v>
      </c>
      <c r="C23" s="1">
        <f t="shared" si="0"/>
        <v>-13.274999999999999</v>
      </c>
      <c r="D23" s="1">
        <f t="shared" si="1"/>
        <v>176.22562499999995</v>
      </c>
    </row>
    <row r="24" spans="1:4" x14ac:dyDescent="0.2">
      <c r="A24" s="1"/>
      <c r="B24" s="1">
        <v>75</v>
      </c>
      <c r="C24" s="1">
        <f t="shared" si="0"/>
        <v>18.725000000000001</v>
      </c>
      <c r="D24" s="1">
        <f t="shared" si="1"/>
        <v>350.62562500000007</v>
      </c>
    </row>
    <row r="25" spans="1:4" x14ac:dyDescent="0.2">
      <c r="A25" s="1"/>
      <c r="B25" s="1">
        <v>60</v>
      </c>
      <c r="C25" s="1">
        <f t="shared" si="0"/>
        <v>3.7250000000000014</v>
      </c>
      <c r="D25" s="1">
        <f t="shared" si="1"/>
        <v>13.87562500000001</v>
      </c>
    </row>
    <row r="26" spans="1:4" x14ac:dyDescent="0.2">
      <c r="A26" s="1"/>
      <c r="B26" s="1">
        <v>54</v>
      </c>
      <c r="C26" s="1">
        <f t="shared" si="0"/>
        <v>-2.2749999999999986</v>
      </c>
      <c r="D26" s="1">
        <f t="shared" si="1"/>
        <v>5.1756249999999939</v>
      </c>
    </row>
    <row r="27" spans="1:4" x14ac:dyDescent="0.2">
      <c r="A27" s="1"/>
      <c r="B27" s="1">
        <v>63</v>
      </c>
      <c r="C27" s="1">
        <f t="shared" si="0"/>
        <v>6.7250000000000014</v>
      </c>
      <c r="D27" s="1">
        <f t="shared" si="1"/>
        <v>45.225625000000022</v>
      </c>
    </row>
    <row r="28" spans="1:4" x14ac:dyDescent="0.2">
      <c r="A28" s="1"/>
      <c r="B28" s="1">
        <v>91</v>
      </c>
      <c r="C28" s="1">
        <f t="shared" si="0"/>
        <v>34.725000000000001</v>
      </c>
      <c r="D28" s="1">
        <f t="shared" si="1"/>
        <v>1205.8256250000002</v>
      </c>
    </row>
    <row r="29" spans="1:4" x14ac:dyDescent="0.2">
      <c r="A29" s="1"/>
      <c r="B29" s="1">
        <v>25</v>
      </c>
      <c r="C29" s="1">
        <f t="shared" si="0"/>
        <v>-31.274999999999999</v>
      </c>
      <c r="D29" s="1">
        <f t="shared" si="1"/>
        <v>978.1256249999999</v>
      </c>
    </row>
    <row r="30" spans="1:4" x14ac:dyDescent="0.2">
      <c r="A30" s="1"/>
      <c r="B30" s="1">
        <v>46</v>
      </c>
      <c r="C30" s="1">
        <f t="shared" si="0"/>
        <v>-10.274999999999999</v>
      </c>
      <c r="D30" s="1">
        <f t="shared" si="1"/>
        <v>105.57562499999997</v>
      </c>
    </row>
    <row r="31" spans="1:4" x14ac:dyDescent="0.2">
      <c r="A31" s="1"/>
      <c r="B31" s="1">
        <v>69</v>
      </c>
      <c r="C31" s="1">
        <f t="shared" si="0"/>
        <v>12.725000000000001</v>
      </c>
      <c r="D31" s="1">
        <f t="shared" si="1"/>
        <v>161.92562500000003</v>
      </c>
    </row>
    <row r="32" spans="1:4" x14ac:dyDescent="0.2">
      <c r="A32" s="1"/>
      <c r="B32" s="1">
        <v>87</v>
      </c>
      <c r="C32" s="1">
        <f t="shared" si="0"/>
        <v>30.725000000000001</v>
      </c>
      <c r="D32" s="1">
        <f t="shared" si="1"/>
        <v>944.0256250000001</v>
      </c>
    </row>
    <row r="33" spans="1:4" x14ac:dyDescent="0.2">
      <c r="A33" s="1"/>
      <c r="B33" s="1">
        <v>31</v>
      </c>
      <c r="C33" s="1">
        <f t="shared" si="0"/>
        <v>-25.274999999999999</v>
      </c>
      <c r="D33" s="1">
        <f t="shared" si="1"/>
        <v>638.82562499999995</v>
      </c>
    </row>
    <row r="34" spans="1:4" x14ac:dyDescent="0.2">
      <c r="A34" s="1"/>
      <c r="B34" s="1">
        <v>66</v>
      </c>
      <c r="C34" s="1">
        <f t="shared" si="0"/>
        <v>9.7250000000000014</v>
      </c>
      <c r="D34" s="1">
        <f t="shared" si="1"/>
        <v>94.575625000000031</v>
      </c>
    </row>
    <row r="35" spans="1:4" x14ac:dyDescent="0.2">
      <c r="A35" s="1"/>
      <c r="B35" s="1">
        <v>92</v>
      </c>
      <c r="C35" s="1">
        <f t="shared" si="0"/>
        <v>35.725000000000001</v>
      </c>
      <c r="D35" s="1">
        <f t="shared" si="1"/>
        <v>1276.275625</v>
      </c>
    </row>
    <row r="36" spans="1:4" x14ac:dyDescent="0.2">
      <c r="A36" s="1"/>
      <c r="B36" s="1">
        <v>78</v>
      </c>
      <c r="C36" s="1">
        <f t="shared" si="0"/>
        <v>21.725000000000001</v>
      </c>
      <c r="D36" s="1">
        <f t="shared" si="1"/>
        <v>471.97562500000004</v>
      </c>
    </row>
    <row r="37" spans="1:4" x14ac:dyDescent="0.2">
      <c r="A37" s="1"/>
      <c r="B37" s="1">
        <v>48</v>
      </c>
      <c r="C37" s="1">
        <f t="shared" si="0"/>
        <v>-8.2749999999999986</v>
      </c>
      <c r="D37" s="1">
        <f t="shared" si="1"/>
        <v>68.47562499999998</v>
      </c>
    </row>
    <row r="38" spans="1:4" x14ac:dyDescent="0.2">
      <c r="A38" s="1"/>
      <c r="B38" s="1">
        <v>58</v>
      </c>
      <c r="C38" s="1">
        <f t="shared" si="0"/>
        <v>1.7250000000000014</v>
      </c>
      <c r="D38" s="1">
        <f t="shared" si="1"/>
        <v>2.9756250000000048</v>
      </c>
    </row>
    <row r="39" spans="1:4" x14ac:dyDescent="0.2">
      <c r="A39" s="1"/>
      <c r="B39" s="1">
        <v>62</v>
      </c>
      <c r="C39" s="1">
        <f t="shared" si="0"/>
        <v>5.7250000000000014</v>
      </c>
      <c r="D39" s="1">
        <f t="shared" si="1"/>
        <v>32.775625000000019</v>
      </c>
    </row>
    <row r="40" spans="1:4" x14ac:dyDescent="0.2">
      <c r="A40" s="1"/>
      <c r="B40" s="1">
        <v>73</v>
      </c>
      <c r="C40" s="1">
        <f t="shared" si="0"/>
        <v>16.725000000000001</v>
      </c>
      <c r="D40" s="1">
        <f t="shared" si="1"/>
        <v>279.72562500000004</v>
      </c>
    </row>
    <row r="41" spans="1:4" x14ac:dyDescent="0.2">
      <c r="A41" s="1"/>
      <c r="B41" s="1">
        <v>51</v>
      </c>
      <c r="C41" s="1">
        <f t="shared" si="0"/>
        <v>-5.2749999999999986</v>
      </c>
      <c r="D41" s="1">
        <f t="shared" si="1"/>
        <v>27.825624999999985</v>
      </c>
    </row>
    <row r="42" spans="1:4" ht="17" thickBot="1" x14ac:dyDescent="0.25">
      <c r="A42" s="6"/>
      <c r="B42" s="6"/>
      <c r="C42" s="6"/>
      <c r="D42" s="6"/>
    </row>
    <row r="43" spans="1:4" ht="17" thickBot="1" x14ac:dyDescent="0.25">
      <c r="A43" s="3" t="s">
        <v>3</v>
      </c>
      <c r="B43" s="4">
        <f>SUM(B2:B41)</f>
        <v>2251</v>
      </c>
      <c r="C43" s="4"/>
      <c r="D43" s="5">
        <f>SUM(D2:D41)</f>
        <v>13849.974999999997</v>
      </c>
    </row>
    <row r="44" spans="1:4" x14ac:dyDescent="0.2">
      <c r="A44" s="7" t="s">
        <v>4</v>
      </c>
      <c r="B44" s="8">
        <f>B43/COUNT(B2:B41)</f>
        <v>56.274999999999999</v>
      </c>
      <c r="C44" s="8" t="s">
        <v>5</v>
      </c>
      <c r="D44" s="9">
        <f>ROUND(SQRT(D43/(COUNT(D2:D41)-1)),2)</f>
        <v>18.84</v>
      </c>
    </row>
    <row r="45" spans="1:4" ht="17" thickBot="1" x14ac:dyDescent="0.25">
      <c r="A45" s="10"/>
      <c r="B45" s="11"/>
      <c r="C45" s="11" t="s">
        <v>6</v>
      </c>
      <c r="D45" s="12">
        <f>ROUND(SQRT(D43/COUNT(D2:D41)),2)</f>
        <v>18.61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Ostler, Tom</dc:creator>
  <cp:lastModifiedBy>Shukie, Alexandra</cp:lastModifiedBy>
  <dcterms:created xsi:type="dcterms:W3CDTF">2018-10-17T13:14:52Z</dcterms:created>
  <dcterms:modified xsi:type="dcterms:W3CDTF">2022-11-25T10:48:26Z</dcterms:modified>
</cp:coreProperties>
</file>