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https://sheffieldhallam-my.sharepoint.com/personal/as8679_hallam_shu_ac_uk/Documents/SHU/Teaching/REM(A)/Tutorials/Tutorial_23/"/>
    </mc:Choice>
  </mc:AlternateContent>
  <xr:revisionPtr revIDLastSave="268" documentId="8_{2276AF40-9277-964E-99BE-75460FD95840}" xr6:coauthVersionLast="47" xr6:coauthVersionMax="47" xr10:uidLastSave="{1F9B0D75-231D-8543-9A78-F394A16C2FDE}"/>
  <bookViews>
    <workbookView xWindow="0" yWindow="500" windowWidth="28800" windowHeight="15980" activeTab="1" xr2:uid="{EC3AED8F-15AC-9445-8F1C-8F9C454B42DF}"/>
  </bookViews>
  <sheets>
    <sheet name="Data Q2" sheetId="2" r:id="rId1"/>
    <sheet name="Sheet1" sheetId="3" r:id="rId2"/>
  </sheets>
  <externalReferences>
    <externalReference r:id="rId3"/>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5" i="2" l="1"/>
  <c r="T11" i="2"/>
  <c r="S79" i="2"/>
  <c r="S11" i="2" a="1"/>
  <c r="S11" i="2" s="1"/>
  <c r="S18" i="2"/>
  <c r="S26" i="2"/>
  <c r="S34" i="2"/>
  <c r="S42" i="2"/>
  <c r="S50" i="2"/>
  <c r="S58" i="2"/>
  <c r="S66" i="2"/>
  <c r="S74" i="2"/>
  <c r="G3" i="2"/>
  <c r="S73" i="2" l="1"/>
  <c r="S17" i="2"/>
  <c r="S33" i="2"/>
  <c r="S72" i="2"/>
  <c r="S64" i="2"/>
  <c r="S56" i="2"/>
  <c r="S48" i="2"/>
  <c r="S40" i="2"/>
  <c r="S32" i="2"/>
  <c r="S24" i="2"/>
  <c r="S16" i="2"/>
  <c r="S65" i="2"/>
  <c r="S71" i="2"/>
  <c r="S63" i="2"/>
  <c r="S55" i="2"/>
  <c r="S47" i="2"/>
  <c r="S39" i="2"/>
  <c r="S31" i="2"/>
  <c r="S23" i="2"/>
  <c r="S15" i="2"/>
  <c r="S41" i="2"/>
  <c r="S70" i="2"/>
  <c r="S62" i="2"/>
  <c r="S54" i="2"/>
  <c r="S46" i="2"/>
  <c r="S38" i="2"/>
  <c r="S30" i="2"/>
  <c r="S22" i="2"/>
  <c r="S14" i="2"/>
  <c r="S57" i="2"/>
  <c r="S69" i="2"/>
  <c r="S61" i="2"/>
  <c r="S53" i="2"/>
  <c r="S45" i="2"/>
  <c r="S37" i="2"/>
  <c r="S29" i="2"/>
  <c r="S21" i="2"/>
  <c r="S13" i="2"/>
  <c r="S25" i="2"/>
  <c r="S76" i="2"/>
  <c r="S68" i="2"/>
  <c r="S60" i="2"/>
  <c r="S52" i="2"/>
  <c r="S44" i="2"/>
  <c r="S36" i="2"/>
  <c r="S28" i="2"/>
  <c r="S20" i="2"/>
  <c r="S12" i="2"/>
  <c r="S49" i="2"/>
  <c r="S75" i="2"/>
  <c r="S67" i="2"/>
  <c r="S59" i="2"/>
  <c r="S51" i="2"/>
  <c r="S43" i="2"/>
  <c r="S35" i="2"/>
  <c r="S27" i="2"/>
  <c r="S19" i="2"/>
  <c r="J11" i="2" l="1" a="1"/>
  <c r="J11" i="2" s="1"/>
  <c r="G6" i="2"/>
  <c r="G5" i="2"/>
  <c r="G4" i="2"/>
  <c r="G2" i="2"/>
  <c r="G1" i="2"/>
  <c r="D55" i="2"/>
  <c r="D54" i="2"/>
  <c r="D53" i="2"/>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2"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2" i="2"/>
  <c r="B54" i="2"/>
  <c r="B53" i="2"/>
  <c r="K41" i="2" l="1"/>
  <c r="K13" i="2"/>
  <c r="L11" i="2"/>
  <c r="K11" i="2"/>
  <c r="T46" i="2"/>
  <c r="U57" i="2"/>
  <c r="U34" i="2"/>
  <c r="U74" i="2"/>
  <c r="U56" i="2"/>
  <c r="U33" i="2"/>
  <c r="U49" i="2"/>
  <c r="U66" i="2"/>
  <c r="U25" i="2"/>
  <c r="U65" i="2"/>
  <c r="U42" i="2"/>
  <c r="U24" i="2"/>
  <c r="U58" i="2"/>
  <c r="U40" i="2"/>
  <c r="U73" i="2"/>
  <c r="U50" i="2"/>
  <c r="U32" i="2"/>
  <c r="U11" i="2"/>
  <c r="U72" i="2"/>
  <c r="U26" i="2"/>
  <c r="U48" i="2"/>
  <c r="U64" i="2"/>
  <c r="U41" i="2"/>
  <c r="U18" i="2"/>
  <c r="U17" i="2"/>
  <c r="U16" i="2"/>
  <c r="U15" i="2"/>
  <c r="U14" i="2"/>
  <c r="U63" i="2"/>
  <c r="U31" i="2"/>
  <c r="U62" i="2"/>
  <c r="U54" i="2"/>
  <c r="U46" i="2"/>
  <c r="U38" i="2"/>
  <c r="U22" i="2"/>
  <c r="U69" i="2"/>
  <c r="U61" i="2"/>
  <c r="U53" i="2"/>
  <c r="U45" i="2"/>
  <c r="U37" i="2"/>
  <c r="U29" i="2"/>
  <c r="U21" i="2"/>
  <c r="U13" i="2"/>
  <c r="U55" i="2"/>
  <c r="U39" i="2"/>
  <c r="U76" i="2"/>
  <c r="U68" i="2"/>
  <c r="U60" i="2"/>
  <c r="U52" i="2"/>
  <c r="U44" i="2"/>
  <c r="U36" i="2"/>
  <c r="U28" i="2"/>
  <c r="U20" i="2"/>
  <c r="U12" i="2"/>
  <c r="U71" i="2"/>
  <c r="U47" i="2"/>
  <c r="U23" i="2"/>
  <c r="U70" i="2"/>
  <c r="U30" i="2"/>
  <c r="U75" i="2"/>
  <c r="U67" i="2"/>
  <c r="U59" i="2"/>
  <c r="U51" i="2"/>
  <c r="U43" i="2"/>
  <c r="U35" i="2"/>
  <c r="U27" i="2"/>
  <c r="U19" i="2"/>
  <c r="J90" i="2"/>
  <c r="L90" i="2" s="1"/>
  <c r="J82" i="2"/>
  <c r="L82" i="2" s="1"/>
  <c r="J74" i="2"/>
  <c r="L74" i="2" s="1"/>
  <c r="J66" i="2"/>
  <c r="L66" i="2" s="1"/>
  <c r="J58" i="2"/>
  <c r="L58" i="2" s="1"/>
  <c r="J50" i="2"/>
  <c r="L50" i="2" s="1"/>
  <c r="J42" i="2"/>
  <c r="L42" i="2" s="1"/>
  <c r="J34" i="2"/>
  <c r="L34" i="2" s="1"/>
  <c r="J57" i="2"/>
  <c r="L57" i="2" s="1"/>
  <c r="J17" i="2"/>
  <c r="L17" i="2" s="1"/>
  <c r="J26" i="2"/>
  <c r="L26" i="2" s="1"/>
  <c r="J89" i="2"/>
  <c r="L89" i="2" s="1"/>
  <c r="J81" i="2"/>
  <c r="L81" i="2" s="1"/>
  <c r="J65" i="2"/>
  <c r="L65" i="2" s="1"/>
  <c r="J41" i="2"/>
  <c r="L41" i="2" s="1"/>
  <c r="J25" i="2"/>
  <c r="L25" i="2" s="1"/>
  <c r="J80" i="2"/>
  <c r="L80" i="2" s="1"/>
  <c r="J64" i="2"/>
  <c r="L64" i="2" s="1"/>
  <c r="J48" i="2"/>
  <c r="L48" i="2" s="1"/>
  <c r="J32" i="2"/>
  <c r="L32" i="2" s="1"/>
  <c r="J16" i="2"/>
  <c r="L16" i="2" s="1"/>
  <c r="J79" i="2"/>
  <c r="L79" i="2" s="1"/>
  <c r="J63" i="2"/>
  <c r="L63" i="2" s="1"/>
  <c r="J55" i="2"/>
  <c r="L55" i="2" s="1"/>
  <c r="J39" i="2"/>
  <c r="L39" i="2" s="1"/>
  <c r="J23" i="2"/>
  <c r="L23" i="2" s="1"/>
  <c r="J78" i="2"/>
  <c r="L78" i="2" s="1"/>
  <c r="J22" i="2"/>
  <c r="L22" i="2" s="1"/>
  <c r="J92" i="2"/>
  <c r="L92" i="2" s="1"/>
  <c r="J84" i="2"/>
  <c r="L84" i="2" s="1"/>
  <c r="J76" i="2"/>
  <c r="L76" i="2" s="1"/>
  <c r="J68" i="2"/>
  <c r="L68" i="2" s="1"/>
  <c r="J60" i="2"/>
  <c r="L60" i="2" s="1"/>
  <c r="J52" i="2"/>
  <c r="L52" i="2" s="1"/>
  <c r="J44" i="2"/>
  <c r="L44" i="2" s="1"/>
  <c r="J36" i="2"/>
  <c r="L36" i="2" s="1"/>
  <c r="J28" i="2"/>
  <c r="L28" i="2" s="1"/>
  <c r="J20" i="2"/>
  <c r="L20" i="2" s="1"/>
  <c r="J12" i="2"/>
  <c r="L12" i="2" s="1"/>
  <c r="J18" i="2"/>
  <c r="L18" i="2" s="1"/>
  <c r="J73" i="2"/>
  <c r="L73" i="2" s="1"/>
  <c r="J49" i="2"/>
  <c r="L49" i="2" s="1"/>
  <c r="J33" i="2"/>
  <c r="L33" i="2" s="1"/>
  <c r="J88" i="2"/>
  <c r="L88" i="2" s="1"/>
  <c r="J72" i="2"/>
  <c r="L72" i="2" s="1"/>
  <c r="J56" i="2"/>
  <c r="L56" i="2" s="1"/>
  <c r="J40" i="2"/>
  <c r="L40" i="2" s="1"/>
  <c r="J24" i="2"/>
  <c r="L24" i="2" s="1"/>
  <c r="J87" i="2"/>
  <c r="L87" i="2" s="1"/>
  <c r="J71" i="2"/>
  <c r="L71" i="2" s="1"/>
  <c r="J47" i="2"/>
  <c r="L47" i="2" s="1"/>
  <c r="J31" i="2"/>
  <c r="L31" i="2" s="1"/>
  <c r="J15" i="2"/>
  <c r="L15" i="2" s="1"/>
  <c r="J86" i="2"/>
  <c r="L86" i="2" s="1"/>
  <c r="J70" i="2"/>
  <c r="L70" i="2" s="1"/>
  <c r="J62" i="2"/>
  <c r="L62" i="2" s="1"/>
  <c r="J54" i="2"/>
  <c r="L54" i="2" s="1"/>
  <c r="J46" i="2"/>
  <c r="L46" i="2" s="1"/>
  <c r="J38" i="2"/>
  <c r="L38" i="2" s="1"/>
  <c r="J30" i="2"/>
  <c r="L30" i="2" s="1"/>
  <c r="J14" i="2"/>
  <c r="L14" i="2" s="1"/>
  <c r="J85" i="2"/>
  <c r="L85" i="2" s="1"/>
  <c r="J77" i="2"/>
  <c r="L77" i="2" s="1"/>
  <c r="J69" i="2"/>
  <c r="L69" i="2" s="1"/>
  <c r="J61" i="2"/>
  <c r="L61" i="2" s="1"/>
  <c r="J53" i="2"/>
  <c r="L53" i="2" s="1"/>
  <c r="J45" i="2"/>
  <c r="L45" i="2" s="1"/>
  <c r="J37" i="2"/>
  <c r="L37" i="2" s="1"/>
  <c r="J29" i="2"/>
  <c r="L29" i="2" s="1"/>
  <c r="J21" i="2"/>
  <c r="L21" i="2" s="1"/>
  <c r="J13" i="2"/>
  <c r="L13" i="2" s="1"/>
  <c r="J91" i="2"/>
  <c r="L91" i="2" s="1"/>
  <c r="J83" i="2"/>
  <c r="L83" i="2" s="1"/>
  <c r="J75" i="2"/>
  <c r="L75" i="2" s="1"/>
  <c r="J67" i="2"/>
  <c r="L67" i="2" s="1"/>
  <c r="J59" i="2"/>
  <c r="L59" i="2" s="1"/>
  <c r="J51" i="2"/>
  <c r="L51" i="2" s="1"/>
  <c r="J43" i="2"/>
  <c r="L43" i="2" s="1"/>
  <c r="J35" i="2"/>
  <c r="L35" i="2" s="1"/>
  <c r="J27" i="2"/>
  <c r="L27" i="2" s="1"/>
  <c r="J19" i="2"/>
  <c r="L19" i="2" s="1"/>
  <c r="G7" i="2"/>
  <c r="K49" i="2" l="1"/>
  <c r="K51" i="2"/>
  <c r="K39" i="2"/>
  <c r="K32" i="2"/>
  <c r="K59" i="2"/>
  <c r="M59" i="2" s="1"/>
  <c r="K47" i="2"/>
  <c r="M47" i="2" s="1"/>
  <c r="K30" i="2"/>
  <c r="K56" i="2"/>
  <c r="K74" i="2"/>
  <c r="K76" i="2"/>
  <c r="K63" i="2"/>
  <c r="K45" i="2"/>
  <c r="K87" i="2"/>
  <c r="M87" i="2" s="1"/>
  <c r="K72" i="2"/>
  <c r="M72" i="2" s="1"/>
  <c r="K75" i="2"/>
  <c r="K22" i="2"/>
  <c r="K79" i="2"/>
  <c r="K69" i="2"/>
  <c r="K15" i="2"/>
  <c r="K26" i="2"/>
  <c r="K83" i="2"/>
  <c r="M83" i="2" s="1"/>
  <c r="K38" i="2"/>
  <c r="M38" i="2" s="1"/>
  <c r="K12" i="2"/>
  <c r="K85" i="2"/>
  <c r="K64" i="2"/>
  <c r="K73" i="2"/>
  <c r="K34" i="2"/>
  <c r="K27" i="2"/>
  <c r="K91" i="2"/>
  <c r="M91" i="2" s="1"/>
  <c r="K21" i="2"/>
  <c r="M21" i="2" s="1"/>
  <c r="K62" i="2"/>
  <c r="K48" i="2"/>
  <c r="K20" i="2"/>
  <c r="K46" i="2"/>
  <c r="K88" i="2"/>
  <c r="K17" i="2"/>
  <c r="K81" i="2"/>
  <c r="M81" i="2" s="1"/>
  <c r="K58" i="2"/>
  <c r="M58" i="2" s="1"/>
  <c r="K61" i="2"/>
  <c r="K55" i="2"/>
  <c r="K68" i="2"/>
  <c r="K29" i="2"/>
  <c r="K67" i="2"/>
  <c r="K89" i="2"/>
  <c r="K60" i="2"/>
  <c r="M60" i="2" s="1"/>
  <c r="K19" i="2"/>
  <c r="M19" i="2" s="1"/>
  <c r="K66" i="2"/>
  <c r="K77" i="2"/>
  <c r="K71" i="2"/>
  <c r="K54" i="2"/>
  <c r="K57" i="2"/>
  <c r="M57" i="2" s="1"/>
  <c r="K82" i="2"/>
  <c r="M82" i="2" s="1"/>
  <c r="K84" i="2"/>
  <c r="K70" i="2"/>
  <c r="K40" i="2"/>
  <c r="K65" i="2"/>
  <c r="K90" i="2"/>
  <c r="K92" i="2"/>
  <c r="M92" i="2" s="1"/>
  <c r="K24" i="2"/>
  <c r="M24" i="2" s="1"/>
  <c r="J93" i="2"/>
  <c r="K42" i="2"/>
  <c r="K35" i="2"/>
  <c r="K44" i="2"/>
  <c r="K37" i="2"/>
  <c r="K78" i="2"/>
  <c r="K80" i="2"/>
  <c r="M80" i="2" s="1"/>
  <c r="K28" i="2"/>
  <c r="M28" i="2" s="1"/>
  <c r="K86" i="2"/>
  <c r="M86" i="2" s="1"/>
  <c r="K14" i="2"/>
  <c r="K25" i="2"/>
  <c r="K50" i="2"/>
  <c r="K43" i="2"/>
  <c r="K52" i="2"/>
  <c r="K53" i="2"/>
  <c r="M53" i="2" s="1"/>
  <c r="K23" i="2"/>
  <c r="M23" i="2" s="1"/>
  <c r="L93" i="2"/>
  <c r="J95" i="2" s="1"/>
  <c r="K36" i="2"/>
  <c r="M36" i="2" s="1"/>
  <c r="K31" i="2"/>
  <c r="K16" i="2"/>
  <c r="K33" i="2"/>
  <c r="K18" i="2"/>
  <c r="T39" i="2"/>
  <c r="U77" i="2"/>
  <c r="T75" i="2"/>
  <c r="T24" i="2"/>
  <c r="T65" i="2"/>
  <c r="T12" i="2"/>
  <c r="T76" i="2"/>
  <c r="V76" i="2" s="1"/>
  <c r="T45" i="2"/>
  <c r="T22" i="2"/>
  <c r="T47" i="2"/>
  <c r="T18" i="2"/>
  <c r="T19" i="2"/>
  <c r="T32" i="2"/>
  <c r="T73" i="2"/>
  <c r="T20" i="2"/>
  <c r="T53" i="2"/>
  <c r="T30" i="2"/>
  <c r="T55" i="2"/>
  <c r="T26" i="2"/>
  <c r="T27" i="2"/>
  <c r="T40" i="2"/>
  <c r="T17" i="2"/>
  <c r="T28" i="2"/>
  <c r="T61" i="2"/>
  <c r="T38" i="2"/>
  <c r="T33" i="2"/>
  <c r="T41" i="2"/>
  <c r="T52" i="2"/>
  <c r="T62" i="2"/>
  <c r="T34" i="2"/>
  <c r="T25" i="2"/>
  <c r="V25" i="2" s="1"/>
  <c r="T36" i="2"/>
  <c r="T71" i="2"/>
  <c r="T43" i="2"/>
  <c r="T56" i="2"/>
  <c r="T44" i="2"/>
  <c r="T54" i="2"/>
  <c r="T58" i="2"/>
  <c r="T51" i="2"/>
  <c r="V51" i="2" s="1"/>
  <c r="T64" i="2"/>
  <c r="T66" i="2"/>
  <c r="T21" i="2"/>
  <c r="T23" i="2"/>
  <c r="T59" i="2"/>
  <c r="S77" i="2"/>
  <c r="T72" i="2"/>
  <c r="T49" i="2"/>
  <c r="V49" i="2" s="1"/>
  <c r="T74" i="2"/>
  <c r="T60" i="2"/>
  <c r="T29" i="2"/>
  <c r="T70" i="2"/>
  <c r="T63" i="2"/>
  <c r="T35" i="2"/>
  <c r="T48" i="2"/>
  <c r="T69" i="2"/>
  <c r="V69" i="2" s="1"/>
  <c r="T42" i="2"/>
  <c r="T50" i="2"/>
  <c r="T13" i="2"/>
  <c r="T31" i="2"/>
  <c r="T67" i="2"/>
  <c r="T16" i="2"/>
  <c r="T57" i="2"/>
  <c r="T68" i="2"/>
  <c r="V68" i="2" s="1"/>
  <c r="T37" i="2"/>
  <c r="T14" i="2"/>
  <c r="V20" i="2" l="1"/>
  <c r="V37" i="2"/>
  <c r="V42" i="2"/>
  <c r="V74" i="2"/>
  <c r="V64" i="2"/>
  <c r="V36" i="2"/>
  <c r="V61" i="2"/>
  <c r="V53" i="2"/>
  <c r="V45" i="2"/>
  <c r="V57" i="2"/>
  <c r="V58" i="2"/>
  <c r="V17" i="2"/>
  <c r="V35" i="2"/>
  <c r="V62" i="2"/>
  <c r="V32" i="2"/>
  <c r="V63" i="2"/>
  <c r="V52" i="2"/>
  <c r="V24" i="2"/>
  <c r="V23" i="2"/>
  <c r="V56" i="2"/>
  <c r="V41" i="2"/>
  <c r="V26" i="2"/>
  <c r="V18" i="2"/>
  <c r="V75" i="2"/>
  <c r="V28" i="2"/>
  <c r="V72" i="2"/>
  <c r="V34" i="2"/>
  <c r="V12" i="2"/>
  <c r="V65" i="2"/>
  <c r="V59" i="2"/>
  <c r="V27" i="2"/>
  <c r="V31" i="2"/>
  <c r="V13" i="2"/>
  <c r="V29" i="2"/>
  <c r="V21" i="2"/>
  <c r="V43" i="2"/>
  <c r="V33" i="2"/>
  <c r="V55" i="2"/>
  <c r="V47" i="2"/>
  <c r="V48" i="2"/>
  <c r="V73" i="2"/>
  <c r="V16" i="2"/>
  <c r="V54" i="2"/>
  <c r="V40" i="2"/>
  <c r="V67" i="2"/>
  <c r="V44" i="2"/>
  <c r="V19" i="2"/>
  <c r="V70" i="2"/>
  <c r="V15" i="2"/>
  <c r="V14" i="2"/>
  <c r="V50" i="2"/>
  <c r="V60" i="2"/>
  <c r="V66" i="2"/>
  <c r="V71" i="2"/>
  <c r="V38" i="2"/>
  <c r="V30" i="2"/>
  <c r="V22" i="2"/>
  <c r="V39" i="2"/>
  <c r="V11" i="2"/>
  <c r="V46" i="2"/>
  <c r="M14" i="2"/>
  <c r="M42" i="2"/>
  <c r="M84" i="2"/>
  <c r="M13" i="2"/>
  <c r="M61" i="2"/>
  <c r="M62" i="2"/>
  <c r="M12" i="2"/>
  <c r="M75" i="2"/>
  <c r="M30" i="2"/>
  <c r="M54" i="2"/>
  <c r="M17" i="2"/>
  <c r="M26" i="2"/>
  <c r="M52" i="2"/>
  <c r="M67" i="2"/>
  <c r="M15" i="2"/>
  <c r="M33" i="2"/>
  <c r="M37" i="2"/>
  <c r="M65" i="2"/>
  <c r="M71" i="2"/>
  <c r="M29" i="2"/>
  <c r="M46" i="2"/>
  <c r="M73" i="2"/>
  <c r="M69" i="2"/>
  <c r="M76" i="2"/>
  <c r="M51" i="2"/>
  <c r="M27" i="2"/>
  <c r="M32" i="2"/>
  <c r="M78" i="2"/>
  <c r="M88" i="2"/>
  <c r="M63" i="2"/>
  <c r="M50" i="2"/>
  <c r="M44" i="2"/>
  <c r="M40" i="2"/>
  <c r="M77" i="2"/>
  <c r="M68" i="2"/>
  <c r="M20" i="2"/>
  <c r="M64" i="2"/>
  <c r="M79" i="2"/>
  <c r="M74" i="2"/>
  <c r="M49" i="2"/>
  <c r="M89" i="2"/>
  <c r="M45" i="2"/>
  <c r="M18" i="2"/>
  <c r="M90" i="2"/>
  <c r="M11" i="2"/>
  <c r="M34" i="2"/>
  <c r="M39" i="2"/>
  <c r="M43" i="2"/>
  <c r="M16" i="2"/>
  <c r="M31" i="2"/>
  <c r="M25" i="2"/>
  <c r="M35" i="2"/>
  <c r="M70" i="2"/>
  <c r="M66" i="2"/>
  <c r="M55" i="2"/>
  <c r="M48" i="2"/>
  <c r="M85" i="2"/>
  <c r="M22" i="2"/>
  <c r="M56" i="2"/>
  <c r="M41" i="2"/>
</calcChain>
</file>

<file path=xl/sharedStrings.xml><?xml version="1.0" encoding="utf-8"?>
<sst xmlns="http://schemas.openxmlformats.org/spreadsheetml/2006/main" count="30" uniqueCount="21">
  <si>
    <t>2a)</t>
  </si>
  <si>
    <t>x</t>
  </si>
  <si>
    <t>x-xbar</t>
  </si>
  <si>
    <t>(x-xbar)^2</t>
  </si>
  <si>
    <t>SUM</t>
  </si>
  <si>
    <t>mean</t>
  </si>
  <si>
    <t>Samp. SD</t>
  </si>
  <si>
    <t>Pop. SD</t>
  </si>
  <si>
    <t>median</t>
  </si>
  <si>
    <t>Pop SD</t>
  </si>
  <si>
    <t>Samp SD</t>
  </si>
  <si>
    <t>Q1</t>
  </si>
  <si>
    <t>Q3</t>
  </si>
  <si>
    <t>IQR</t>
  </si>
  <si>
    <t xml:space="preserve">2b) </t>
  </si>
  <si>
    <t>Data set 1:</t>
  </si>
  <si>
    <t>cumulative freq</t>
  </si>
  <si>
    <t>frequency (f)</t>
  </si>
  <si>
    <t>x times f</t>
  </si>
  <si>
    <t>Data set 2:</t>
  </si>
  <si>
    <t>Rel. Cum. Freq.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</si>
</sst>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9">
    <border>
      <left/>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19">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Frequency Distrubution of</a:t>
            </a:r>
            <a:r>
              <a:rPr lang="en-GB" baseline="0"/>
              <a:t> Data Set 1</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spPr>
            <a:solidFill>
              <a:schemeClr val="accent2"/>
            </a:solidFill>
            <a:ln>
              <a:noFill/>
            </a:ln>
            <a:effectLst/>
          </c:spPr>
          <c:invertIfNegative val="0"/>
          <c:cat>
            <c:numRef>
              <c:f>'Data Q2'!$I$11:$I$92</c:f>
              <c:numCache>
                <c:formatCode>General</c:formatCode>
                <c:ptCount val="82"/>
                <c:pt idx="0">
                  <c:v>11</c:v>
                </c:pt>
                <c:pt idx="1">
                  <c:v>12</c:v>
                </c:pt>
                <c:pt idx="2">
                  <c:v>13</c:v>
                </c:pt>
                <c:pt idx="3">
                  <c:v>14</c:v>
                </c:pt>
                <c:pt idx="4">
                  <c:v>15</c:v>
                </c:pt>
                <c:pt idx="5">
                  <c:v>16</c:v>
                </c:pt>
                <c:pt idx="6">
                  <c:v>17</c:v>
                </c:pt>
                <c:pt idx="7">
                  <c:v>18</c:v>
                </c:pt>
                <c:pt idx="8">
                  <c:v>19</c:v>
                </c:pt>
                <c:pt idx="9">
                  <c:v>20</c:v>
                </c:pt>
                <c:pt idx="10">
                  <c:v>21</c:v>
                </c:pt>
                <c:pt idx="11">
                  <c:v>22</c:v>
                </c:pt>
                <c:pt idx="12">
                  <c:v>23</c:v>
                </c:pt>
                <c:pt idx="13">
                  <c:v>24</c:v>
                </c:pt>
                <c:pt idx="14">
                  <c:v>25</c:v>
                </c:pt>
                <c:pt idx="15">
                  <c:v>26</c:v>
                </c:pt>
                <c:pt idx="16">
                  <c:v>27</c:v>
                </c:pt>
                <c:pt idx="17">
                  <c:v>28</c:v>
                </c:pt>
                <c:pt idx="18">
                  <c:v>29</c:v>
                </c:pt>
                <c:pt idx="19">
                  <c:v>30</c:v>
                </c:pt>
                <c:pt idx="20">
                  <c:v>31</c:v>
                </c:pt>
                <c:pt idx="21">
                  <c:v>32</c:v>
                </c:pt>
                <c:pt idx="22">
                  <c:v>33</c:v>
                </c:pt>
                <c:pt idx="23">
                  <c:v>34</c:v>
                </c:pt>
                <c:pt idx="24">
                  <c:v>35</c:v>
                </c:pt>
                <c:pt idx="25">
                  <c:v>36</c:v>
                </c:pt>
                <c:pt idx="26">
                  <c:v>37</c:v>
                </c:pt>
                <c:pt idx="27">
                  <c:v>38</c:v>
                </c:pt>
                <c:pt idx="28">
                  <c:v>39</c:v>
                </c:pt>
                <c:pt idx="29">
                  <c:v>40</c:v>
                </c:pt>
                <c:pt idx="30">
                  <c:v>41</c:v>
                </c:pt>
                <c:pt idx="31">
                  <c:v>42</c:v>
                </c:pt>
                <c:pt idx="32">
                  <c:v>43</c:v>
                </c:pt>
                <c:pt idx="33">
                  <c:v>44</c:v>
                </c:pt>
                <c:pt idx="34">
                  <c:v>45</c:v>
                </c:pt>
                <c:pt idx="35">
                  <c:v>46</c:v>
                </c:pt>
                <c:pt idx="36">
                  <c:v>47</c:v>
                </c:pt>
                <c:pt idx="37">
                  <c:v>48</c:v>
                </c:pt>
                <c:pt idx="38">
                  <c:v>49</c:v>
                </c:pt>
                <c:pt idx="39">
                  <c:v>50</c:v>
                </c:pt>
                <c:pt idx="40">
                  <c:v>51</c:v>
                </c:pt>
                <c:pt idx="41">
                  <c:v>52</c:v>
                </c:pt>
                <c:pt idx="42">
                  <c:v>53</c:v>
                </c:pt>
                <c:pt idx="43">
                  <c:v>54</c:v>
                </c:pt>
                <c:pt idx="44">
                  <c:v>55</c:v>
                </c:pt>
                <c:pt idx="45">
                  <c:v>56</c:v>
                </c:pt>
                <c:pt idx="46">
                  <c:v>57</c:v>
                </c:pt>
                <c:pt idx="47">
                  <c:v>58</c:v>
                </c:pt>
                <c:pt idx="48">
                  <c:v>59</c:v>
                </c:pt>
                <c:pt idx="49">
                  <c:v>60</c:v>
                </c:pt>
                <c:pt idx="50">
                  <c:v>61</c:v>
                </c:pt>
                <c:pt idx="51">
                  <c:v>62</c:v>
                </c:pt>
                <c:pt idx="52">
                  <c:v>63</c:v>
                </c:pt>
                <c:pt idx="53">
                  <c:v>64</c:v>
                </c:pt>
                <c:pt idx="54">
                  <c:v>65</c:v>
                </c:pt>
                <c:pt idx="55">
                  <c:v>66</c:v>
                </c:pt>
                <c:pt idx="56">
                  <c:v>67</c:v>
                </c:pt>
                <c:pt idx="57">
                  <c:v>68</c:v>
                </c:pt>
                <c:pt idx="58">
                  <c:v>69</c:v>
                </c:pt>
                <c:pt idx="59">
                  <c:v>70</c:v>
                </c:pt>
                <c:pt idx="60">
                  <c:v>71</c:v>
                </c:pt>
                <c:pt idx="61">
                  <c:v>72</c:v>
                </c:pt>
                <c:pt idx="62">
                  <c:v>73</c:v>
                </c:pt>
                <c:pt idx="63">
                  <c:v>74</c:v>
                </c:pt>
                <c:pt idx="64">
                  <c:v>75</c:v>
                </c:pt>
                <c:pt idx="65">
                  <c:v>76</c:v>
                </c:pt>
                <c:pt idx="66">
                  <c:v>77</c:v>
                </c:pt>
                <c:pt idx="67">
                  <c:v>78</c:v>
                </c:pt>
                <c:pt idx="68">
                  <c:v>79</c:v>
                </c:pt>
                <c:pt idx="69">
                  <c:v>80</c:v>
                </c:pt>
                <c:pt idx="70">
                  <c:v>81</c:v>
                </c:pt>
                <c:pt idx="71">
                  <c:v>82</c:v>
                </c:pt>
                <c:pt idx="72">
                  <c:v>83</c:v>
                </c:pt>
                <c:pt idx="73">
                  <c:v>84</c:v>
                </c:pt>
                <c:pt idx="74">
                  <c:v>85</c:v>
                </c:pt>
                <c:pt idx="75">
                  <c:v>86</c:v>
                </c:pt>
                <c:pt idx="76">
                  <c:v>87</c:v>
                </c:pt>
                <c:pt idx="77">
                  <c:v>88</c:v>
                </c:pt>
                <c:pt idx="78">
                  <c:v>89</c:v>
                </c:pt>
                <c:pt idx="79">
                  <c:v>90</c:v>
                </c:pt>
                <c:pt idx="80">
                  <c:v>91</c:v>
                </c:pt>
                <c:pt idx="81">
                  <c:v>92</c:v>
                </c:pt>
              </c:numCache>
            </c:numRef>
          </c:cat>
          <c:val>
            <c:numRef>
              <c:f>'Data Q2'!$J$11:$J$92</c:f>
              <c:numCache>
                <c:formatCode>General</c:formatCode>
                <c:ptCount val="82"/>
                <c:pt idx="0">
                  <c:v>1</c:v>
                </c:pt>
                <c:pt idx="1">
                  <c:v>0</c:v>
                </c:pt>
                <c:pt idx="2">
                  <c:v>0</c:v>
                </c:pt>
                <c:pt idx="3">
                  <c:v>0</c:v>
                </c:pt>
                <c:pt idx="4">
                  <c:v>0</c:v>
                </c:pt>
                <c:pt idx="5">
                  <c:v>0</c:v>
                </c:pt>
                <c:pt idx="6">
                  <c:v>1</c:v>
                </c:pt>
                <c:pt idx="7">
                  <c:v>0</c:v>
                </c:pt>
                <c:pt idx="8">
                  <c:v>0</c:v>
                </c:pt>
                <c:pt idx="9">
                  <c:v>0</c:v>
                </c:pt>
                <c:pt idx="10">
                  <c:v>0</c:v>
                </c:pt>
                <c:pt idx="11">
                  <c:v>0</c:v>
                </c:pt>
                <c:pt idx="12">
                  <c:v>0</c:v>
                </c:pt>
                <c:pt idx="13">
                  <c:v>0</c:v>
                </c:pt>
                <c:pt idx="14">
                  <c:v>1</c:v>
                </c:pt>
                <c:pt idx="15">
                  <c:v>0</c:v>
                </c:pt>
                <c:pt idx="16">
                  <c:v>1</c:v>
                </c:pt>
                <c:pt idx="17">
                  <c:v>0</c:v>
                </c:pt>
                <c:pt idx="18">
                  <c:v>0</c:v>
                </c:pt>
                <c:pt idx="19">
                  <c:v>0</c:v>
                </c:pt>
                <c:pt idx="20">
                  <c:v>1</c:v>
                </c:pt>
                <c:pt idx="21">
                  <c:v>0</c:v>
                </c:pt>
                <c:pt idx="22">
                  <c:v>0</c:v>
                </c:pt>
                <c:pt idx="23">
                  <c:v>1</c:v>
                </c:pt>
                <c:pt idx="24">
                  <c:v>0</c:v>
                </c:pt>
                <c:pt idx="25">
                  <c:v>0</c:v>
                </c:pt>
                <c:pt idx="26">
                  <c:v>0</c:v>
                </c:pt>
                <c:pt idx="27">
                  <c:v>0</c:v>
                </c:pt>
                <c:pt idx="28">
                  <c:v>1</c:v>
                </c:pt>
                <c:pt idx="29">
                  <c:v>0</c:v>
                </c:pt>
                <c:pt idx="30">
                  <c:v>1</c:v>
                </c:pt>
                <c:pt idx="31">
                  <c:v>0</c:v>
                </c:pt>
                <c:pt idx="32">
                  <c:v>1</c:v>
                </c:pt>
                <c:pt idx="33">
                  <c:v>0</c:v>
                </c:pt>
                <c:pt idx="34">
                  <c:v>0</c:v>
                </c:pt>
                <c:pt idx="35">
                  <c:v>1</c:v>
                </c:pt>
                <c:pt idx="36">
                  <c:v>1</c:v>
                </c:pt>
                <c:pt idx="37">
                  <c:v>1</c:v>
                </c:pt>
                <c:pt idx="38">
                  <c:v>1</c:v>
                </c:pt>
                <c:pt idx="39">
                  <c:v>0</c:v>
                </c:pt>
                <c:pt idx="40">
                  <c:v>1</c:v>
                </c:pt>
                <c:pt idx="41">
                  <c:v>1</c:v>
                </c:pt>
                <c:pt idx="42">
                  <c:v>1</c:v>
                </c:pt>
                <c:pt idx="43">
                  <c:v>1</c:v>
                </c:pt>
                <c:pt idx="44">
                  <c:v>2</c:v>
                </c:pt>
                <c:pt idx="45">
                  <c:v>0</c:v>
                </c:pt>
                <c:pt idx="46">
                  <c:v>0</c:v>
                </c:pt>
                <c:pt idx="47">
                  <c:v>2</c:v>
                </c:pt>
                <c:pt idx="48">
                  <c:v>1</c:v>
                </c:pt>
                <c:pt idx="49">
                  <c:v>1</c:v>
                </c:pt>
                <c:pt idx="50">
                  <c:v>0</c:v>
                </c:pt>
                <c:pt idx="51">
                  <c:v>1</c:v>
                </c:pt>
                <c:pt idx="52">
                  <c:v>1</c:v>
                </c:pt>
                <c:pt idx="53">
                  <c:v>1</c:v>
                </c:pt>
                <c:pt idx="54">
                  <c:v>1</c:v>
                </c:pt>
                <c:pt idx="55">
                  <c:v>2</c:v>
                </c:pt>
                <c:pt idx="56">
                  <c:v>1</c:v>
                </c:pt>
                <c:pt idx="57">
                  <c:v>1</c:v>
                </c:pt>
                <c:pt idx="58">
                  <c:v>1</c:v>
                </c:pt>
                <c:pt idx="59">
                  <c:v>0</c:v>
                </c:pt>
                <c:pt idx="60">
                  <c:v>1</c:v>
                </c:pt>
                <c:pt idx="61">
                  <c:v>0</c:v>
                </c:pt>
                <c:pt idx="62">
                  <c:v>1</c:v>
                </c:pt>
                <c:pt idx="63">
                  <c:v>0</c:v>
                </c:pt>
                <c:pt idx="64">
                  <c:v>1</c:v>
                </c:pt>
                <c:pt idx="65">
                  <c:v>0</c:v>
                </c:pt>
                <c:pt idx="66">
                  <c:v>0</c:v>
                </c:pt>
                <c:pt idx="67">
                  <c:v>1</c:v>
                </c:pt>
                <c:pt idx="68">
                  <c:v>0</c:v>
                </c:pt>
                <c:pt idx="69">
                  <c:v>0</c:v>
                </c:pt>
                <c:pt idx="70">
                  <c:v>1</c:v>
                </c:pt>
                <c:pt idx="71">
                  <c:v>0</c:v>
                </c:pt>
                <c:pt idx="72">
                  <c:v>0</c:v>
                </c:pt>
                <c:pt idx="73">
                  <c:v>0</c:v>
                </c:pt>
                <c:pt idx="74">
                  <c:v>0</c:v>
                </c:pt>
                <c:pt idx="75">
                  <c:v>0</c:v>
                </c:pt>
                <c:pt idx="76">
                  <c:v>1</c:v>
                </c:pt>
                <c:pt idx="77">
                  <c:v>0</c:v>
                </c:pt>
                <c:pt idx="78">
                  <c:v>0</c:v>
                </c:pt>
                <c:pt idx="79">
                  <c:v>0</c:v>
                </c:pt>
                <c:pt idx="80">
                  <c:v>1</c:v>
                </c:pt>
                <c:pt idx="81">
                  <c:v>1</c:v>
                </c:pt>
              </c:numCache>
            </c:numRef>
          </c:val>
          <c:extLst>
            <c:ext xmlns:c16="http://schemas.microsoft.com/office/drawing/2014/chart" uri="{C3380CC4-5D6E-409C-BE32-E72D297353CC}">
              <c16:uniqueId val="{00000001-8DA6-B340-8BF8-1E2F91C8BBAE}"/>
            </c:ext>
          </c:extLst>
        </c:ser>
        <c:dLbls>
          <c:showLegendKey val="0"/>
          <c:showVal val="0"/>
          <c:showCatName val="0"/>
          <c:showSerName val="0"/>
          <c:showPercent val="0"/>
          <c:showBubbleSize val="0"/>
        </c:dLbls>
        <c:gapWidth val="219"/>
        <c:overlap val="-27"/>
        <c:axId val="1258169903"/>
        <c:axId val="1257526767"/>
      </c:barChart>
      <c:catAx>
        <c:axId val="12581699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Data Set Values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7526767"/>
        <c:crosses val="autoZero"/>
        <c:auto val="1"/>
        <c:lblAlgn val="ctr"/>
        <c:lblOffset val="100"/>
        <c:noMultiLvlLbl val="0"/>
      </c:catAx>
      <c:valAx>
        <c:axId val="12575267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Frequency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8169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baseline="0">
                <a:effectLst/>
              </a:rPr>
              <a:t>Frequency Distrubution of Data Set 2</a:t>
            </a:r>
            <a:endParaRPr lang="en-GB" sz="11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spPr>
            <a:solidFill>
              <a:schemeClr val="accent2"/>
            </a:solidFill>
            <a:ln>
              <a:noFill/>
            </a:ln>
            <a:effectLst/>
          </c:spPr>
          <c:invertIfNegative val="0"/>
          <c:cat>
            <c:numRef>
              <c:f>'Data Q2'!$R$11:$R$76</c:f>
              <c:numCache>
                <c:formatCode>General</c:formatCode>
                <c:ptCount val="66"/>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75</c:v>
                </c:pt>
                <c:pt idx="51">
                  <c:v>76</c:v>
                </c:pt>
                <c:pt idx="52">
                  <c:v>77</c:v>
                </c:pt>
                <c:pt idx="53">
                  <c:v>78</c:v>
                </c:pt>
                <c:pt idx="54">
                  <c:v>79</c:v>
                </c:pt>
                <c:pt idx="55">
                  <c:v>80</c:v>
                </c:pt>
                <c:pt idx="56">
                  <c:v>81</c:v>
                </c:pt>
                <c:pt idx="57">
                  <c:v>82</c:v>
                </c:pt>
                <c:pt idx="58">
                  <c:v>83</c:v>
                </c:pt>
                <c:pt idx="59">
                  <c:v>84</c:v>
                </c:pt>
                <c:pt idx="60">
                  <c:v>85</c:v>
                </c:pt>
                <c:pt idx="61">
                  <c:v>86</c:v>
                </c:pt>
                <c:pt idx="62">
                  <c:v>87</c:v>
                </c:pt>
                <c:pt idx="63">
                  <c:v>88</c:v>
                </c:pt>
                <c:pt idx="64">
                  <c:v>89</c:v>
                </c:pt>
                <c:pt idx="65">
                  <c:v>90</c:v>
                </c:pt>
              </c:numCache>
            </c:numRef>
          </c:cat>
          <c:val>
            <c:numRef>
              <c:f>'Data Q2'!$S$11:$S$76</c:f>
              <c:numCache>
                <c:formatCode>General</c:formatCode>
                <c:ptCount val="66"/>
                <c:pt idx="0">
                  <c:v>1</c:v>
                </c:pt>
                <c:pt idx="1">
                  <c:v>0</c:v>
                </c:pt>
                <c:pt idx="2">
                  <c:v>1</c:v>
                </c:pt>
                <c:pt idx="3">
                  <c:v>0</c:v>
                </c:pt>
                <c:pt idx="4">
                  <c:v>0</c:v>
                </c:pt>
                <c:pt idx="5">
                  <c:v>0</c:v>
                </c:pt>
                <c:pt idx="6">
                  <c:v>1</c:v>
                </c:pt>
                <c:pt idx="7">
                  <c:v>0</c:v>
                </c:pt>
                <c:pt idx="8">
                  <c:v>0</c:v>
                </c:pt>
                <c:pt idx="9">
                  <c:v>0</c:v>
                </c:pt>
                <c:pt idx="10">
                  <c:v>1</c:v>
                </c:pt>
                <c:pt idx="11">
                  <c:v>1</c:v>
                </c:pt>
                <c:pt idx="12">
                  <c:v>1</c:v>
                </c:pt>
                <c:pt idx="13">
                  <c:v>1</c:v>
                </c:pt>
                <c:pt idx="14">
                  <c:v>2</c:v>
                </c:pt>
                <c:pt idx="15">
                  <c:v>3</c:v>
                </c:pt>
                <c:pt idx="16">
                  <c:v>3</c:v>
                </c:pt>
                <c:pt idx="17">
                  <c:v>3</c:v>
                </c:pt>
                <c:pt idx="18">
                  <c:v>1</c:v>
                </c:pt>
                <c:pt idx="19">
                  <c:v>2</c:v>
                </c:pt>
                <c:pt idx="20">
                  <c:v>1</c:v>
                </c:pt>
                <c:pt idx="21">
                  <c:v>1</c:v>
                </c:pt>
                <c:pt idx="22">
                  <c:v>0</c:v>
                </c:pt>
                <c:pt idx="23">
                  <c:v>0</c:v>
                </c:pt>
                <c:pt idx="24">
                  <c:v>1</c:v>
                </c:pt>
                <c:pt idx="25">
                  <c:v>0</c:v>
                </c:pt>
                <c:pt idx="26">
                  <c:v>1</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1</c:v>
                </c:pt>
                <c:pt idx="46">
                  <c:v>1</c:v>
                </c:pt>
                <c:pt idx="47">
                  <c:v>0</c:v>
                </c:pt>
                <c:pt idx="48">
                  <c:v>1</c:v>
                </c:pt>
                <c:pt idx="49">
                  <c:v>0</c:v>
                </c:pt>
                <c:pt idx="50">
                  <c:v>0</c:v>
                </c:pt>
                <c:pt idx="51">
                  <c:v>1</c:v>
                </c:pt>
                <c:pt idx="52">
                  <c:v>2</c:v>
                </c:pt>
                <c:pt idx="53">
                  <c:v>5</c:v>
                </c:pt>
                <c:pt idx="54">
                  <c:v>2</c:v>
                </c:pt>
                <c:pt idx="55">
                  <c:v>3</c:v>
                </c:pt>
                <c:pt idx="56">
                  <c:v>4</c:v>
                </c:pt>
                <c:pt idx="57">
                  <c:v>1</c:v>
                </c:pt>
                <c:pt idx="58">
                  <c:v>0</c:v>
                </c:pt>
                <c:pt idx="59">
                  <c:v>3</c:v>
                </c:pt>
                <c:pt idx="60">
                  <c:v>0</c:v>
                </c:pt>
                <c:pt idx="61">
                  <c:v>0</c:v>
                </c:pt>
                <c:pt idx="62">
                  <c:v>0</c:v>
                </c:pt>
                <c:pt idx="63">
                  <c:v>0</c:v>
                </c:pt>
                <c:pt idx="64">
                  <c:v>0</c:v>
                </c:pt>
                <c:pt idx="65">
                  <c:v>1</c:v>
                </c:pt>
              </c:numCache>
            </c:numRef>
          </c:val>
          <c:extLst>
            <c:ext xmlns:c16="http://schemas.microsoft.com/office/drawing/2014/chart" uri="{C3380CC4-5D6E-409C-BE32-E72D297353CC}">
              <c16:uniqueId val="{00000001-7A08-5F4C-A88C-2225B4B0B932}"/>
            </c:ext>
          </c:extLst>
        </c:ser>
        <c:dLbls>
          <c:showLegendKey val="0"/>
          <c:showVal val="0"/>
          <c:showCatName val="0"/>
          <c:showSerName val="0"/>
          <c:showPercent val="0"/>
          <c:showBubbleSize val="0"/>
        </c:dLbls>
        <c:gapWidth val="219"/>
        <c:overlap val="-27"/>
        <c:axId val="1255320271"/>
        <c:axId val="1255163599"/>
      </c:barChart>
      <c:catAx>
        <c:axId val="12553202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Data Set Values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5163599"/>
        <c:crosses val="autoZero"/>
        <c:auto val="1"/>
        <c:lblAlgn val="ctr"/>
        <c:lblOffset val="100"/>
        <c:noMultiLvlLbl val="0"/>
      </c:catAx>
      <c:valAx>
        <c:axId val="12551635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Frequency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53202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Cumulative Frequency for Data Set 1</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none"/>
          </c:marker>
          <c:xVal>
            <c:numRef>
              <c:f>'Data Q2'!$I$11:$I$92</c:f>
              <c:numCache>
                <c:formatCode>General</c:formatCode>
                <c:ptCount val="82"/>
                <c:pt idx="0">
                  <c:v>11</c:v>
                </c:pt>
                <c:pt idx="1">
                  <c:v>12</c:v>
                </c:pt>
                <c:pt idx="2">
                  <c:v>13</c:v>
                </c:pt>
                <c:pt idx="3">
                  <c:v>14</c:v>
                </c:pt>
                <c:pt idx="4">
                  <c:v>15</c:v>
                </c:pt>
                <c:pt idx="5">
                  <c:v>16</c:v>
                </c:pt>
                <c:pt idx="6">
                  <c:v>17</c:v>
                </c:pt>
                <c:pt idx="7">
                  <c:v>18</c:v>
                </c:pt>
                <c:pt idx="8">
                  <c:v>19</c:v>
                </c:pt>
                <c:pt idx="9">
                  <c:v>20</c:v>
                </c:pt>
                <c:pt idx="10">
                  <c:v>21</c:v>
                </c:pt>
                <c:pt idx="11">
                  <c:v>22</c:v>
                </c:pt>
                <c:pt idx="12">
                  <c:v>23</c:v>
                </c:pt>
                <c:pt idx="13">
                  <c:v>24</c:v>
                </c:pt>
                <c:pt idx="14">
                  <c:v>25</c:v>
                </c:pt>
                <c:pt idx="15">
                  <c:v>26</c:v>
                </c:pt>
                <c:pt idx="16">
                  <c:v>27</c:v>
                </c:pt>
                <c:pt idx="17">
                  <c:v>28</c:v>
                </c:pt>
                <c:pt idx="18">
                  <c:v>29</c:v>
                </c:pt>
                <c:pt idx="19">
                  <c:v>30</c:v>
                </c:pt>
                <c:pt idx="20">
                  <c:v>31</c:v>
                </c:pt>
                <c:pt idx="21">
                  <c:v>32</c:v>
                </c:pt>
                <c:pt idx="22">
                  <c:v>33</c:v>
                </c:pt>
                <c:pt idx="23">
                  <c:v>34</c:v>
                </c:pt>
                <c:pt idx="24">
                  <c:v>35</c:v>
                </c:pt>
                <c:pt idx="25">
                  <c:v>36</c:v>
                </c:pt>
                <c:pt idx="26">
                  <c:v>37</c:v>
                </c:pt>
                <c:pt idx="27">
                  <c:v>38</c:v>
                </c:pt>
                <c:pt idx="28">
                  <c:v>39</c:v>
                </c:pt>
                <c:pt idx="29">
                  <c:v>40</c:v>
                </c:pt>
                <c:pt idx="30">
                  <c:v>41</c:v>
                </c:pt>
                <c:pt idx="31">
                  <c:v>42</c:v>
                </c:pt>
                <c:pt idx="32">
                  <c:v>43</c:v>
                </c:pt>
                <c:pt idx="33">
                  <c:v>44</c:v>
                </c:pt>
                <c:pt idx="34">
                  <c:v>45</c:v>
                </c:pt>
                <c:pt idx="35">
                  <c:v>46</c:v>
                </c:pt>
                <c:pt idx="36">
                  <c:v>47</c:v>
                </c:pt>
                <c:pt idx="37">
                  <c:v>48</c:v>
                </c:pt>
                <c:pt idx="38">
                  <c:v>49</c:v>
                </c:pt>
                <c:pt idx="39">
                  <c:v>50</c:v>
                </c:pt>
                <c:pt idx="40">
                  <c:v>51</c:v>
                </c:pt>
                <c:pt idx="41">
                  <c:v>52</c:v>
                </c:pt>
                <c:pt idx="42">
                  <c:v>53</c:v>
                </c:pt>
                <c:pt idx="43">
                  <c:v>54</c:v>
                </c:pt>
                <c:pt idx="44">
                  <c:v>55</c:v>
                </c:pt>
                <c:pt idx="45">
                  <c:v>56</c:v>
                </c:pt>
                <c:pt idx="46">
                  <c:v>57</c:v>
                </c:pt>
                <c:pt idx="47">
                  <c:v>58</c:v>
                </c:pt>
                <c:pt idx="48">
                  <c:v>59</c:v>
                </c:pt>
                <c:pt idx="49">
                  <c:v>60</c:v>
                </c:pt>
                <c:pt idx="50">
                  <c:v>61</c:v>
                </c:pt>
                <c:pt idx="51">
                  <c:v>62</c:v>
                </c:pt>
                <c:pt idx="52">
                  <c:v>63</c:v>
                </c:pt>
                <c:pt idx="53">
                  <c:v>64</c:v>
                </c:pt>
                <c:pt idx="54">
                  <c:v>65</c:v>
                </c:pt>
                <c:pt idx="55">
                  <c:v>66</c:v>
                </c:pt>
                <c:pt idx="56">
                  <c:v>67</c:v>
                </c:pt>
                <c:pt idx="57">
                  <c:v>68</c:v>
                </c:pt>
                <c:pt idx="58">
                  <c:v>69</c:v>
                </c:pt>
                <c:pt idx="59">
                  <c:v>70</c:v>
                </c:pt>
                <c:pt idx="60">
                  <c:v>71</c:v>
                </c:pt>
                <c:pt idx="61">
                  <c:v>72</c:v>
                </c:pt>
                <c:pt idx="62">
                  <c:v>73</c:v>
                </c:pt>
                <c:pt idx="63">
                  <c:v>74</c:v>
                </c:pt>
                <c:pt idx="64">
                  <c:v>75</c:v>
                </c:pt>
                <c:pt idx="65">
                  <c:v>76</c:v>
                </c:pt>
                <c:pt idx="66">
                  <c:v>77</c:v>
                </c:pt>
                <c:pt idx="67">
                  <c:v>78</c:v>
                </c:pt>
                <c:pt idx="68">
                  <c:v>79</c:v>
                </c:pt>
                <c:pt idx="69">
                  <c:v>80</c:v>
                </c:pt>
                <c:pt idx="70">
                  <c:v>81</c:v>
                </c:pt>
                <c:pt idx="71">
                  <c:v>82</c:v>
                </c:pt>
                <c:pt idx="72">
                  <c:v>83</c:v>
                </c:pt>
                <c:pt idx="73">
                  <c:v>84</c:v>
                </c:pt>
                <c:pt idx="74">
                  <c:v>85</c:v>
                </c:pt>
                <c:pt idx="75">
                  <c:v>86</c:v>
                </c:pt>
                <c:pt idx="76">
                  <c:v>87</c:v>
                </c:pt>
                <c:pt idx="77">
                  <c:v>88</c:v>
                </c:pt>
                <c:pt idx="78">
                  <c:v>89</c:v>
                </c:pt>
                <c:pt idx="79">
                  <c:v>90</c:v>
                </c:pt>
                <c:pt idx="80">
                  <c:v>91</c:v>
                </c:pt>
                <c:pt idx="81">
                  <c:v>92</c:v>
                </c:pt>
              </c:numCache>
            </c:numRef>
          </c:xVal>
          <c:yVal>
            <c:numRef>
              <c:f>'Data Q2'!$K$11:$K$92</c:f>
              <c:numCache>
                <c:formatCode>General</c:formatCode>
                <c:ptCount val="82"/>
                <c:pt idx="0">
                  <c:v>1</c:v>
                </c:pt>
                <c:pt idx="1">
                  <c:v>1</c:v>
                </c:pt>
                <c:pt idx="2">
                  <c:v>1</c:v>
                </c:pt>
                <c:pt idx="3">
                  <c:v>1</c:v>
                </c:pt>
                <c:pt idx="4">
                  <c:v>1</c:v>
                </c:pt>
                <c:pt idx="5">
                  <c:v>1</c:v>
                </c:pt>
                <c:pt idx="6">
                  <c:v>2</c:v>
                </c:pt>
                <c:pt idx="7">
                  <c:v>2</c:v>
                </c:pt>
                <c:pt idx="8">
                  <c:v>2</c:v>
                </c:pt>
                <c:pt idx="9">
                  <c:v>2</c:v>
                </c:pt>
                <c:pt idx="10">
                  <c:v>2</c:v>
                </c:pt>
                <c:pt idx="11">
                  <c:v>2</c:v>
                </c:pt>
                <c:pt idx="12">
                  <c:v>2</c:v>
                </c:pt>
                <c:pt idx="13">
                  <c:v>2</c:v>
                </c:pt>
                <c:pt idx="14">
                  <c:v>3</c:v>
                </c:pt>
                <c:pt idx="15">
                  <c:v>3</c:v>
                </c:pt>
                <c:pt idx="16">
                  <c:v>4</c:v>
                </c:pt>
                <c:pt idx="17">
                  <c:v>4</c:v>
                </c:pt>
                <c:pt idx="18">
                  <c:v>4</c:v>
                </c:pt>
                <c:pt idx="19">
                  <c:v>4</c:v>
                </c:pt>
                <c:pt idx="20">
                  <c:v>5</c:v>
                </c:pt>
                <c:pt idx="21">
                  <c:v>5</c:v>
                </c:pt>
                <c:pt idx="22">
                  <c:v>5</c:v>
                </c:pt>
                <c:pt idx="23">
                  <c:v>6</c:v>
                </c:pt>
                <c:pt idx="24">
                  <c:v>6</c:v>
                </c:pt>
                <c:pt idx="25">
                  <c:v>6</c:v>
                </c:pt>
                <c:pt idx="26">
                  <c:v>6</c:v>
                </c:pt>
                <c:pt idx="27">
                  <c:v>6</c:v>
                </c:pt>
                <c:pt idx="28">
                  <c:v>7</c:v>
                </c:pt>
                <c:pt idx="29">
                  <c:v>7</c:v>
                </c:pt>
                <c:pt idx="30">
                  <c:v>8</c:v>
                </c:pt>
                <c:pt idx="31">
                  <c:v>8</c:v>
                </c:pt>
                <c:pt idx="32">
                  <c:v>9</c:v>
                </c:pt>
                <c:pt idx="33">
                  <c:v>9</c:v>
                </c:pt>
                <c:pt idx="34">
                  <c:v>9</c:v>
                </c:pt>
                <c:pt idx="35">
                  <c:v>10</c:v>
                </c:pt>
                <c:pt idx="36">
                  <c:v>11</c:v>
                </c:pt>
                <c:pt idx="37">
                  <c:v>12</c:v>
                </c:pt>
                <c:pt idx="38">
                  <c:v>13</c:v>
                </c:pt>
                <c:pt idx="39">
                  <c:v>13</c:v>
                </c:pt>
                <c:pt idx="40">
                  <c:v>14</c:v>
                </c:pt>
                <c:pt idx="41">
                  <c:v>15</c:v>
                </c:pt>
                <c:pt idx="42">
                  <c:v>16</c:v>
                </c:pt>
                <c:pt idx="43">
                  <c:v>17</c:v>
                </c:pt>
                <c:pt idx="44">
                  <c:v>19</c:v>
                </c:pt>
                <c:pt idx="45">
                  <c:v>19</c:v>
                </c:pt>
                <c:pt idx="46">
                  <c:v>19</c:v>
                </c:pt>
                <c:pt idx="47">
                  <c:v>21</c:v>
                </c:pt>
                <c:pt idx="48">
                  <c:v>22</c:v>
                </c:pt>
                <c:pt idx="49">
                  <c:v>23</c:v>
                </c:pt>
                <c:pt idx="50">
                  <c:v>23</c:v>
                </c:pt>
                <c:pt idx="51">
                  <c:v>24</c:v>
                </c:pt>
                <c:pt idx="52">
                  <c:v>25</c:v>
                </c:pt>
                <c:pt idx="53">
                  <c:v>26</c:v>
                </c:pt>
                <c:pt idx="54">
                  <c:v>27</c:v>
                </c:pt>
                <c:pt idx="55">
                  <c:v>29</c:v>
                </c:pt>
                <c:pt idx="56">
                  <c:v>30</c:v>
                </c:pt>
                <c:pt idx="57">
                  <c:v>31</c:v>
                </c:pt>
                <c:pt idx="58">
                  <c:v>32</c:v>
                </c:pt>
                <c:pt idx="59">
                  <c:v>32</c:v>
                </c:pt>
                <c:pt idx="60">
                  <c:v>33</c:v>
                </c:pt>
                <c:pt idx="61">
                  <c:v>33</c:v>
                </c:pt>
                <c:pt idx="62">
                  <c:v>34</c:v>
                </c:pt>
                <c:pt idx="63">
                  <c:v>34</c:v>
                </c:pt>
                <c:pt idx="64">
                  <c:v>35</c:v>
                </c:pt>
                <c:pt idx="65">
                  <c:v>35</c:v>
                </c:pt>
                <c:pt idx="66">
                  <c:v>35</c:v>
                </c:pt>
                <c:pt idx="67">
                  <c:v>36</c:v>
                </c:pt>
                <c:pt idx="68">
                  <c:v>36</c:v>
                </c:pt>
                <c:pt idx="69">
                  <c:v>36</c:v>
                </c:pt>
                <c:pt idx="70">
                  <c:v>37</c:v>
                </c:pt>
                <c:pt idx="71">
                  <c:v>37</c:v>
                </c:pt>
                <c:pt idx="72">
                  <c:v>37</c:v>
                </c:pt>
                <c:pt idx="73">
                  <c:v>37</c:v>
                </c:pt>
                <c:pt idx="74">
                  <c:v>37</c:v>
                </c:pt>
                <c:pt idx="75">
                  <c:v>37</c:v>
                </c:pt>
                <c:pt idx="76">
                  <c:v>38</c:v>
                </c:pt>
                <c:pt idx="77">
                  <c:v>38</c:v>
                </c:pt>
                <c:pt idx="78">
                  <c:v>38</c:v>
                </c:pt>
                <c:pt idx="79">
                  <c:v>38</c:v>
                </c:pt>
                <c:pt idx="80">
                  <c:v>39</c:v>
                </c:pt>
                <c:pt idx="81">
                  <c:v>40</c:v>
                </c:pt>
              </c:numCache>
            </c:numRef>
          </c:yVal>
          <c:smooth val="1"/>
          <c:extLst>
            <c:ext xmlns:c16="http://schemas.microsoft.com/office/drawing/2014/chart" uri="{C3380CC4-5D6E-409C-BE32-E72D297353CC}">
              <c16:uniqueId val="{00000000-3916-5E4E-B12A-12A91C11F4DF}"/>
            </c:ext>
          </c:extLst>
        </c:ser>
        <c:dLbls>
          <c:showLegendKey val="0"/>
          <c:showVal val="0"/>
          <c:showCatName val="0"/>
          <c:showSerName val="0"/>
          <c:showPercent val="0"/>
          <c:showBubbleSize val="0"/>
        </c:dLbls>
        <c:axId val="577514031"/>
        <c:axId val="576816479"/>
      </c:scatterChart>
      <c:valAx>
        <c:axId val="57751403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Data Set Values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816479"/>
        <c:crosses val="autoZero"/>
        <c:crossBetween val="midCat"/>
      </c:valAx>
      <c:valAx>
        <c:axId val="5768164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Cumulative Frequency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751403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Cumulative Frequency for Data Set 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none"/>
          </c:marker>
          <c:xVal>
            <c:numRef>
              <c:f>'Data Q2'!$R$11:$R$76</c:f>
              <c:numCache>
                <c:formatCode>General</c:formatCode>
                <c:ptCount val="66"/>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75</c:v>
                </c:pt>
                <c:pt idx="51">
                  <c:v>76</c:v>
                </c:pt>
                <c:pt idx="52">
                  <c:v>77</c:v>
                </c:pt>
                <c:pt idx="53">
                  <c:v>78</c:v>
                </c:pt>
                <c:pt idx="54">
                  <c:v>79</c:v>
                </c:pt>
                <c:pt idx="55">
                  <c:v>80</c:v>
                </c:pt>
                <c:pt idx="56">
                  <c:v>81</c:v>
                </c:pt>
                <c:pt idx="57">
                  <c:v>82</c:v>
                </c:pt>
                <c:pt idx="58">
                  <c:v>83</c:v>
                </c:pt>
                <c:pt idx="59">
                  <c:v>84</c:v>
                </c:pt>
                <c:pt idx="60">
                  <c:v>85</c:v>
                </c:pt>
                <c:pt idx="61">
                  <c:v>86</c:v>
                </c:pt>
                <c:pt idx="62">
                  <c:v>87</c:v>
                </c:pt>
                <c:pt idx="63">
                  <c:v>88</c:v>
                </c:pt>
                <c:pt idx="64">
                  <c:v>89</c:v>
                </c:pt>
                <c:pt idx="65">
                  <c:v>90</c:v>
                </c:pt>
              </c:numCache>
            </c:numRef>
          </c:xVal>
          <c:yVal>
            <c:numRef>
              <c:f>'Data Q2'!$T$11:$T$76</c:f>
              <c:numCache>
                <c:formatCode>General</c:formatCode>
                <c:ptCount val="66"/>
                <c:pt idx="0">
                  <c:v>1</c:v>
                </c:pt>
                <c:pt idx="1">
                  <c:v>1</c:v>
                </c:pt>
                <c:pt idx="2">
                  <c:v>2</c:v>
                </c:pt>
                <c:pt idx="3">
                  <c:v>2</c:v>
                </c:pt>
                <c:pt idx="4">
                  <c:v>2</c:v>
                </c:pt>
                <c:pt idx="5">
                  <c:v>2</c:v>
                </c:pt>
                <c:pt idx="6">
                  <c:v>3</c:v>
                </c:pt>
                <c:pt idx="7">
                  <c:v>3</c:v>
                </c:pt>
                <c:pt idx="8">
                  <c:v>3</c:v>
                </c:pt>
                <c:pt idx="9">
                  <c:v>3</c:v>
                </c:pt>
                <c:pt idx="10">
                  <c:v>4</c:v>
                </c:pt>
                <c:pt idx="11">
                  <c:v>5</c:v>
                </c:pt>
                <c:pt idx="12">
                  <c:v>6</c:v>
                </c:pt>
                <c:pt idx="13">
                  <c:v>7</c:v>
                </c:pt>
                <c:pt idx="14">
                  <c:v>9</c:v>
                </c:pt>
                <c:pt idx="15">
                  <c:v>12</c:v>
                </c:pt>
                <c:pt idx="16">
                  <c:v>15</c:v>
                </c:pt>
                <c:pt idx="17">
                  <c:v>18</c:v>
                </c:pt>
                <c:pt idx="18">
                  <c:v>19</c:v>
                </c:pt>
                <c:pt idx="19">
                  <c:v>21</c:v>
                </c:pt>
                <c:pt idx="20">
                  <c:v>22</c:v>
                </c:pt>
                <c:pt idx="21">
                  <c:v>23</c:v>
                </c:pt>
                <c:pt idx="22">
                  <c:v>23</c:v>
                </c:pt>
                <c:pt idx="23">
                  <c:v>23</c:v>
                </c:pt>
                <c:pt idx="24">
                  <c:v>24</c:v>
                </c:pt>
                <c:pt idx="25">
                  <c:v>24</c:v>
                </c:pt>
                <c:pt idx="26">
                  <c:v>25</c:v>
                </c:pt>
                <c:pt idx="27">
                  <c:v>25</c:v>
                </c:pt>
                <c:pt idx="28">
                  <c:v>25</c:v>
                </c:pt>
                <c:pt idx="29">
                  <c:v>25</c:v>
                </c:pt>
                <c:pt idx="30">
                  <c:v>25</c:v>
                </c:pt>
                <c:pt idx="31">
                  <c:v>25</c:v>
                </c:pt>
                <c:pt idx="32">
                  <c:v>25</c:v>
                </c:pt>
                <c:pt idx="33">
                  <c:v>25</c:v>
                </c:pt>
                <c:pt idx="34">
                  <c:v>25</c:v>
                </c:pt>
                <c:pt idx="35">
                  <c:v>25</c:v>
                </c:pt>
                <c:pt idx="36">
                  <c:v>25</c:v>
                </c:pt>
                <c:pt idx="37">
                  <c:v>25</c:v>
                </c:pt>
                <c:pt idx="38">
                  <c:v>25</c:v>
                </c:pt>
                <c:pt idx="39">
                  <c:v>25</c:v>
                </c:pt>
                <c:pt idx="40">
                  <c:v>25</c:v>
                </c:pt>
                <c:pt idx="41">
                  <c:v>25</c:v>
                </c:pt>
                <c:pt idx="42">
                  <c:v>25</c:v>
                </c:pt>
                <c:pt idx="43">
                  <c:v>25</c:v>
                </c:pt>
                <c:pt idx="44">
                  <c:v>25</c:v>
                </c:pt>
                <c:pt idx="45">
                  <c:v>26</c:v>
                </c:pt>
                <c:pt idx="46">
                  <c:v>27</c:v>
                </c:pt>
                <c:pt idx="47">
                  <c:v>27</c:v>
                </c:pt>
                <c:pt idx="48">
                  <c:v>28</c:v>
                </c:pt>
                <c:pt idx="49">
                  <c:v>28</c:v>
                </c:pt>
                <c:pt idx="50">
                  <c:v>28</c:v>
                </c:pt>
                <c:pt idx="51">
                  <c:v>29</c:v>
                </c:pt>
                <c:pt idx="52">
                  <c:v>31</c:v>
                </c:pt>
                <c:pt idx="53">
                  <c:v>36</c:v>
                </c:pt>
                <c:pt idx="54">
                  <c:v>38</c:v>
                </c:pt>
                <c:pt idx="55">
                  <c:v>41</c:v>
                </c:pt>
                <c:pt idx="56">
                  <c:v>45</c:v>
                </c:pt>
                <c:pt idx="57">
                  <c:v>46</c:v>
                </c:pt>
                <c:pt idx="58">
                  <c:v>46</c:v>
                </c:pt>
                <c:pt idx="59">
                  <c:v>49</c:v>
                </c:pt>
                <c:pt idx="60">
                  <c:v>49</c:v>
                </c:pt>
                <c:pt idx="61">
                  <c:v>49</c:v>
                </c:pt>
                <c:pt idx="62">
                  <c:v>49</c:v>
                </c:pt>
                <c:pt idx="63">
                  <c:v>49</c:v>
                </c:pt>
                <c:pt idx="64">
                  <c:v>49</c:v>
                </c:pt>
                <c:pt idx="65">
                  <c:v>50</c:v>
                </c:pt>
              </c:numCache>
            </c:numRef>
          </c:yVal>
          <c:smooth val="1"/>
          <c:extLst>
            <c:ext xmlns:c16="http://schemas.microsoft.com/office/drawing/2014/chart" uri="{C3380CC4-5D6E-409C-BE32-E72D297353CC}">
              <c16:uniqueId val="{00000000-E3DC-1446-8464-AFA1E8361DBF}"/>
            </c:ext>
          </c:extLst>
        </c:ser>
        <c:dLbls>
          <c:showLegendKey val="0"/>
          <c:showVal val="0"/>
          <c:showCatName val="0"/>
          <c:showSerName val="0"/>
          <c:showPercent val="0"/>
          <c:showBubbleSize val="0"/>
        </c:dLbls>
        <c:axId val="1007303695"/>
        <c:axId val="1007395983"/>
      </c:scatterChart>
      <c:valAx>
        <c:axId val="100730369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Data Set Values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7395983"/>
        <c:crosses val="autoZero"/>
        <c:crossBetween val="midCat"/>
      </c:valAx>
      <c:valAx>
        <c:axId val="10073959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Cumulative Frequency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730369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Relative Cumulative Frequency for Data Sets 1 and 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Data Set 1</c:v>
          </c:tx>
          <c:spPr>
            <a:ln w="19050" cap="rnd">
              <a:solidFill>
                <a:schemeClr val="accent1"/>
              </a:solidFill>
              <a:round/>
            </a:ln>
            <a:effectLst/>
          </c:spPr>
          <c:marker>
            <c:symbol val="none"/>
          </c:marker>
          <c:xVal>
            <c:numRef>
              <c:f>'Data Q2'!$I$11:$I$92</c:f>
              <c:numCache>
                <c:formatCode>General</c:formatCode>
                <c:ptCount val="82"/>
                <c:pt idx="0">
                  <c:v>11</c:v>
                </c:pt>
                <c:pt idx="1">
                  <c:v>12</c:v>
                </c:pt>
                <c:pt idx="2">
                  <c:v>13</c:v>
                </c:pt>
                <c:pt idx="3">
                  <c:v>14</c:v>
                </c:pt>
                <c:pt idx="4">
                  <c:v>15</c:v>
                </c:pt>
                <c:pt idx="5">
                  <c:v>16</c:v>
                </c:pt>
                <c:pt idx="6">
                  <c:v>17</c:v>
                </c:pt>
                <c:pt idx="7">
                  <c:v>18</c:v>
                </c:pt>
                <c:pt idx="8">
                  <c:v>19</c:v>
                </c:pt>
                <c:pt idx="9">
                  <c:v>20</c:v>
                </c:pt>
                <c:pt idx="10">
                  <c:v>21</c:v>
                </c:pt>
                <c:pt idx="11">
                  <c:v>22</c:v>
                </c:pt>
                <c:pt idx="12">
                  <c:v>23</c:v>
                </c:pt>
                <c:pt idx="13">
                  <c:v>24</c:v>
                </c:pt>
                <c:pt idx="14">
                  <c:v>25</c:v>
                </c:pt>
                <c:pt idx="15">
                  <c:v>26</c:v>
                </c:pt>
                <c:pt idx="16">
                  <c:v>27</c:v>
                </c:pt>
                <c:pt idx="17">
                  <c:v>28</c:v>
                </c:pt>
                <c:pt idx="18">
                  <c:v>29</c:v>
                </c:pt>
                <c:pt idx="19">
                  <c:v>30</c:v>
                </c:pt>
                <c:pt idx="20">
                  <c:v>31</c:v>
                </c:pt>
                <c:pt idx="21">
                  <c:v>32</c:v>
                </c:pt>
                <c:pt idx="22">
                  <c:v>33</c:v>
                </c:pt>
                <c:pt idx="23">
                  <c:v>34</c:v>
                </c:pt>
                <c:pt idx="24">
                  <c:v>35</c:v>
                </c:pt>
                <c:pt idx="25">
                  <c:v>36</c:v>
                </c:pt>
                <c:pt idx="26">
                  <c:v>37</c:v>
                </c:pt>
                <c:pt idx="27">
                  <c:v>38</c:v>
                </c:pt>
                <c:pt idx="28">
                  <c:v>39</c:v>
                </c:pt>
                <c:pt idx="29">
                  <c:v>40</c:v>
                </c:pt>
                <c:pt idx="30">
                  <c:v>41</c:v>
                </c:pt>
                <c:pt idx="31">
                  <c:v>42</c:v>
                </c:pt>
                <c:pt idx="32">
                  <c:v>43</c:v>
                </c:pt>
                <c:pt idx="33">
                  <c:v>44</c:v>
                </c:pt>
                <c:pt idx="34">
                  <c:v>45</c:v>
                </c:pt>
                <c:pt idx="35">
                  <c:v>46</c:v>
                </c:pt>
                <c:pt idx="36">
                  <c:v>47</c:v>
                </c:pt>
                <c:pt idx="37">
                  <c:v>48</c:v>
                </c:pt>
                <c:pt idx="38">
                  <c:v>49</c:v>
                </c:pt>
                <c:pt idx="39">
                  <c:v>50</c:v>
                </c:pt>
                <c:pt idx="40">
                  <c:v>51</c:v>
                </c:pt>
                <c:pt idx="41">
                  <c:v>52</c:v>
                </c:pt>
                <c:pt idx="42">
                  <c:v>53</c:v>
                </c:pt>
                <c:pt idx="43">
                  <c:v>54</c:v>
                </c:pt>
                <c:pt idx="44">
                  <c:v>55</c:v>
                </c:pt>
                <c:pt idx="45">
                  <c:v>56</c:v>
                </c:pt>
                <c:pt idx="46">
                  <c:v>57</c:v>
                </c:pt>
                <c:pt idx="47">
                  <c:v>58</c:v>
                </c:pt>
                <c:pt idx="48">
                  <c:v>59</c:v>
                </c:pt>
                <c:pt idx="49">
                  <c:v>60</c:v>
                </c:pt>
                <c:pt idx="50">
                  <c:v>61</c:v>
                </c:pt>
                <c:pt idx="51">
                  <c:v>62</c:v>
                </c:pt>
                <c:pt idx="52">
                  <c:v>63</c:v>
                </c:pt>
                <c:pt idx="53">
                  <c:v>64</c:v>
                </c:pt>
                <c:pt idx="54">
                  <c:v>65</c:v>
                </c:pt>
                <c:pt idx="55">
                  <c:v>66</c:v>
                </c:pt>
                <c:pt idx="56">
                  <c:v>67</c:v>
                </c:pt>
                <c:pt idx="57">
                  <c:v>68</c:v>
                </c:pt>
                <c:pt idx="58">
                  <c:v>69</c:v>
                </c:pt>
                <c:pt idx="59">
                  <c:v>70</c:v>
                </c:pt>
                <c:pt idx="60">
                  <c:v>71</c:v>
                </c:pt>
                <c:pt idx="61">
                  <c:v>72</c:v>
                </c:pt>
                <c:pt idx="62">
                  <c:v>73</c:v>
                </c:pt>
                <c:pt idx="63">
                  <c:v>74</c:v>
                </c:pt>
                <c:pt idx="64">
                  <c:v>75</c:v>
                </c:pt>
                <c:pt idx="65">
                  <c:v>76</c:v>
                </c:pt>
                <c:pt idx="66">
                  <c:v>77</c:v>
                </c:pt>
                <c:pt idx="67">
                  <c:v>78</c:v>
                </c:pt>
                <c:pt idx="68">
                  <c:v>79</c:v>
                </c:pt>
                <c:pt idx="69">
                  <c:v>80</c:v>
                </c:pt>
                <c:pt idx="70">
                  <c:v>81</c:v>
                </c:pt>
                <c:pt idx="71">
                  <c:v>82</c:v>
                </c:pt>
                <c:pt idx="72">
                  <c:v>83</c:v>
                </c:pt>
                <c:pt idx="73">
                  <c:v>84</c:v>
                </c:pt>
                <c:pt idx="74">
                  <c:v>85</c:v>
                </c:pt>
                <c:pt idx="75">
                  <c:v>86</c:v>
                </c:pt>
                <c:pt idx="76">
                  <c:v>87</c:v>
                </c:pt>
                <c:pt idx="77">
                  <c:v>88</c:v>
                </c:pt>
                <c:pt idx="78">
                  <c:v>89</c:v>
                </c:pt>
                <c:pt idx="79">
                  <c:v>90</c:v>
                </c:pt>
                <c:pt idx="80">
                  <c:v>91</c:v>
                </c:pt>
                <c:pt idx="81">
                  <c:v>92</c:v>
                </c:pt>
              </c:numCache>
            </c:numRef>
          </c:xVal>
          <c:yVal>
            <c:numRef>
              <c:f>'Data Q2'!$M$11:$M$92</c:f>
              <c:numCache>
                <c:formatCode>General</c:formatCode>
                <c:ptCount val="82"/>
                <c:pt idx="0">
                  <c:v>2.5</c:v>
                </c:pt>
                <c:pt idx="1">
                  <c:v>2.5</c:v>
                </c:pt>
                <c:pt idx="2">
                  <c:v>2.5</c:v>
                </c:pt>
                <c:pt idx="3">
                  <c:v>2.5</c:v>
                </c:pt>
                <c:pt idx="4">
                  <c:v>2.5</c:v>
                </c:pt>
                <c:pt idx="5">
                  <c:v>2.5</c:v>
                </c:pt>
                <c:pt idx="6">
                  <c:v>5</c:v>
                </c:pt>
                <c:pt idx="7">
                  <c:v>5</c:v>
                </c:pt>
                <c:pt idx="8">
                  <c:v>5</c:v>
                </c:pt>
                <c:pt idx="9">
                  <c:v>5</c:v>
                </c:pt>
                <c:pt idx="10">
                  <c:v>5</c:v>
                </c:pt>
                <c:pt idx="11">
                  <c:v>5</c:v>
                </c:pt>
                <c:pt idx="12">
                  <c:v>5</c:v>
                </c:pt>
                <c:pt idx="13">
                  <c:v>5</c:v>
                </c:pt>
                <c:pt idx="14">
                  <c:v>7.5</c:v>
                </c:pt>
                <c:pt idx="15">
                  <c:v>7.5</c:v>
                </c:pt>
                <c:pt idx="16">
                  <c:v>10</c:v>
                </c:pt>
                <c:pt idx="17">
                  <c:v>10</c:v>
                </c:pt>
                <c:pt idx="18">
                  <c:v>10</c:v>
                </c:pt>
                <c:pt idx="19">
                  <c:v>10</c:v>
                </c:pt>
                <c:pt idx="20">
                  <c:v>12.5</c:v>
                </c:pt>
                <c:pt idx="21">
                  <c:v>12.5</c:v>
                </c:pt>
                <c:pt idx="22">
                  <c:v>12.5</c:v>
                </c:pt>
                <c:pt idx="23">
                  <c:v>15</c:v>
                </c:pt>
                <c:pt idx="24">
                  <c:v>15</c:v>
                </c:pt>
                <c:pt idx="25">
                  <c:v>15</c:v>
                </c:pt>
                <c:pt idx="26">
                  <c:v>15</c:v>
                </c:pt>
                <c:pt idx="27">
                  <c:v>15</c:v>
                </c:pt>
                <c:pt idx="28">
                  <c:v>17.5</c:v>
                </c:pt>
                <c:pt idx="29">
                  <c:v>17.5</c:v>
                </c:pt>
                <c:pt idx="30">
                  <c:v>20</c:v>
                </c:pt>
                <c:pt idx="31">
                  <c:v>20</c:v>
                </c:pt>
                <c:pt idx="32">
                  <c:v>22.5</c:v>
                </c:pt>
                <c:pt idx="33">
                  <c:v>22.5</c:v>
                </c:pt>
                <c:pt idx="34">
                  <c:v>22.5</c:v>
                </c:pt>
                <c:pt idx="35">
                  <c:v>25</c:v>
                </c:pt>
                <c:pt idx="36">
                  <c:v>27.500000000000004</c:v>
                </c:pt>
                <c:pt idx="37">
                  <c:v>30</c:v>
                </c:pt>
                <c:pt idx="38">
                  <c:v>32.5</c:v>
                </c:pt>
                <c:pt idx="39">
                  <c:v>32.5</c:v>
                </c:pt>
                <c:pt idx="40">
                  <c:v>35</c:v>
                </c:pt>
                <c:pt idx="41">
                  <c:v>37.5</c:v>
                </c:pt>
                <c:pt idx="42">
                  <c:v>40</c:v>
                </c:pt>
                <c:pt idx="43">
                  <c:v>42.5</c:v>
                </c:pt>
                <c:pt idx="44">
                  <c:v>47.5</c:v>
                </c:pt>
                <c:pt idx="45">
                  <c:v>47.5</c:v>
                </c:pt>
                <c:pt idx="46">
                  <c:v>47.5</c:v>
                </c:pt>
                <c:pt idx="47">
                  <c:v>52.5</c:v>
                </c:pt>
                <c:pt idx="48">
                  <c:v>55.000000000000007</c:v>
                </c:pt>
                <c:pt idx="49">
                  <c:v>57.499999999999993</c:v>
                </c:pt>
                <c:pt idx="50">
                  <c:v>57.499999999999993</c:v>
                </c:pt>
                <c:pt idx="51">
                  <c:v>60</c:v>
                </c:pt>
                <c:pt idx="52">
                  <c:v>62.5</c:v>
                </c:pt>
                <c:pt idx="53">
                  <c:v>65</c:v>
                </c:pt>
                <c:pt idx="54">
                  <c:v>67.5</c:v>
                </c:pt>
                <c:pt idx="55">
                  <c:v>72.5</c:v>
                </c:pt>
                <c:pt idx="56">
                  <c:v>75</c:v>
                </c:pt>
                <c:pt idx="57">
                  <c:v>77.5</c:v>
                </c:pt>
                <c:pt idx="58">
                  <c:v>80</c:v>
                </c:pt>
                <c:pt idx="59">
                  <c:v>80</c:v>
                </c:pt>
                <c:pt idx="60">
                  <c:v>82.5</c:v>
                </c:pt>
                <c:pt idx="61">
                  <c:v>82.5</c:v>
                </c:pt>
                <c:pt idx="62">
                  <c:v>85</c:v>
                </c:pt>
                <c:pt idx="63">
                  <c:v>85</c:v>
                </c:pt>
                <c:pt idx="64">
                  <c:v>87.5</c:v>
                </c:pt>
                <c:pt idx="65">
                  <c:v>87.5</c:v>
                </c:pt>
                <c:pt idx="66">
                  <c:v>87.5</c:v>
                </c:pt>
                <c:pt idx="67">
                  <c:v>90</c:v>
                </c:pt>
                <c:pt idx="68">
                  <c:v>90</c:v>
                </c:pt>
                <c:pt idx="69">
                  <c:v>90</c:v>
                </c:pt>
                <c:pt idx="70">
                  <c:v>92.5</c:v>
                </c:pt>
                <c:pt idx="71">
                  <c:v>92.5</c:v>
                </c:pt>
                <c:pt idx="72">
                  <c:v>92.5</c:v>
                </c:pt>
                <c:pt idx="73">
                  <c:v>92.5</c:v>
                </c:pt>
                <c:pt idx="74">
                  <c:v>92.5</c:v>
                </c:pt>
                <c:pt idx="75">
                  <c:v>92.5</c:v>
                </c:pt>
                <c:pt idx="76">
                  <c:v>95</c:v>
                </c:pt>
                <c:pt idx="77">
                  <c:v>95</c:v>
                </c:pt>
                <c:pt idx="78">
                  <c:v>95</c:v>
                </c:pt>
                <c:pt idx="79">
                  <c:v>95</c:v>
                </c:pt>
                <c:pt idx="80">
                  <c:v>97.5</c:v>
                </c:pt>
                <c:pt idx="81">
                  <c:v>100</c:v>
                </c:pt>
              </c:numCache>
            </c:numRef>
          </c:yVal>
          <c:smooth val="1"/>
          <c:extLst>
            <c:ext xmlns:c16="http://schemas.microsoft.com/office/drawing/2014/chart" uri="{C3380CC4-5D6E-409C-BE32-E72D297353CC}">
              <c16:uniqueId val="{00000000-D2EE-9A44-A39F-B33C399FAF92}"/>
            </c:ext>
          </c:extLst>
        </c:ser>
        <c:ser>
          <c:idx val="1"/>
          <c:order val="1"/>
          <c:tx>
            <c:v>Data Set 2</c:v>
          </c:tx>
          <c:spPr>
            <a:ln w="19050" cap="rnd">
              <a:solidFill>
                <a:schemeClr val="accent2"/>
              </a:solidFill>
              <a:round/>
            </a:ln>
            <a:effectLst/>
          </c:spPr>
          <c:marker>
            <c:symbol val="none"/>
          </c:marker>
          <c:xVal>
            <c:numRef>
              <c:f>'Data Q2'!$R$11:$R$76</c:f>
              <c:numCache>
                <c:formatCode>General</c:formatCode>
                <c:ptCount val="66"/>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75</c:v>
                </c:pt>
                <c:pt idx="51">
                  <c:v>76</c:v>
                </c:pt>
                <c:pt idx="52">
                  <c:v>77</c:v>
                </c:pt>
                <c:pt idx="53">
                  <c:v>78</c:v>
                </c:pt>
                <c:pt idx="54">
                  <c:v>79</c:v>
                </c:pt>
                <c:pt idx="55">
                  <c:v>80</c:v>
                </c:pt>
                <c:pt idx="56">
                  <c:v>81</c:v>
                </c:pt>
                <c:pt idx="57">
                  <c:v>82</c:v>
                </c:pt>
                <c:pt idx="58">
                  <c:v>83</c:v>
                </c:pt>
                <c:pt idx="59">
                  <c:v>84</c:v>
                </c:pt>
                <c:pt idx="60">
                  <c:v>85</c:v>
                </c:pt>
                <c:pt idx="61">
                  <c:v>86</c:v>
                </c:pt>
                <c:pt idx="62">
                  <c:v>87</c:v>
                </c:pt>
                <c:pt idx="63">
                  <c:v>88</c:v>
                </c:pt>
                <c:pt idx="64">
                  <c:v>89</c:v>
                </c:pt>
                <c:pt idx="65">
                  <c:v>90</c:v>
                </c:pt>
              </c:numCache>
            </c:numRef>
          </c:xVal>
          <c:yVal>
            <c:numRef>
              <c:f>'Data Q2'!$V$11:$V$76</c:f>
              <c:numCache>
                <c:formatCode>General</c:formatCode>
                <c:ptCount val="66"/>
                <c:pt idx="0">
                  <c:v>2</c:v>
                </c:pt>
                <c:pt idx="1">
                  <c:v>2</c:v>
                </c:pt>
                <c:pt idx="2">
                  <c:v>4</c:v>
                </c:pt>
                <c:pt idx="3">
                  <c:v>4</c:v>
                </c:pt>
                <c:pt idx="4">
                  <c:v>4</c:v>
                </c:pt>
                <c:pt idx="5">
                  <c:v>4</c:v>
                </c:pt>
                <c:pt idx="6">
                  <c:v>6</c:v>
                </c:pt>
                <c:pt idx="7">
                  <c:v>6</c:v>
                </c:pt>
                <c:pt idx="8">
                  <c:v>6</c:v>
                </c:pt>
                <c:pt idx="9">
                  <c:v>6</c:v>
                </c:pt>
                <c:pt idx="10">
                  <c:v>8</c:v>
                </c:pt>
                <c:pt idx="11">
                  <c:v>10</c:v>
                </c:pt>
                <c:pt idx="12">
                  <c:v>12</c:v>
                </c:pt>
                <c:pt idx="13">
                  <c:v>14.000000000000002</c:v>
                </c:pt>
                <c:pt idx="14">
                  <c:v>18</c:v>
                </c:pt>
                <c:pt idx="15">
                  <c:v>24</c:v>
                </c:pt>
                <c:pt idx="16">
                  <c:v>30</c:v>
                </c:pt>
                <c:pt idx="17">
                  <c:v>36</c:v>
                </c:pt>
                <c:pt idx="18">
                  <c:v>38</c:v>
                </c:pt>
                <c:pt idx="19">
                  <c:v>42</c:v>
                </c:pt>
                <c:pt idx="20">
                  <c:v>44</c:v>
                </c:pt>
                <c:pt idx="21">
                  <c:v>46</c:v>
                </c:pt>
                <c:pt idx="22">
                  <c:v>46</c:v>
                </c:pt>
                <c:pt idx="23">
                  <c:v>46</c:v>
                </c:pt>
                <c:pt idx="24">
                  <c:v>48</c:v>
                </c:pt>
                <c:pt idx="25">
                  <c:v>48</c:v>
                </c:pt>
                <c:pt idx="26">
                  <c:v>50</c:v>
                </c:pt>
                <c:pt idx="27">
                  <c:v>50</c:v>
                </c:pt>
                <c:pt idx="28">
                  <c:v>50</c:v>
                </c:pt>
                <c:pt idx="29">
                  <c:v>50</c:v>
                </c:pt>
                <c:pt idx="30">
                  <c:v>50</c:v>
                </c:pt>
                <c:pt idx="31">
                  <c:v>50</c:v>
                </c:pt>
                <c:pt idx="32">
                  <c:v>50</c:v>
                </c:pt>
                <c:pt idx="33">
                  <c:v>50</c:v>
                </c:pt>
                <c:pt idx="34">
                  <c:v>50</c:v>
                </c:pt>
                <c:pt idx="35">
                  <c:v>50</c:v>
                </c:pt>
                <c:pt idx="36">
                  <c:v>50</c:v>
                </c:pt>
                <c:pt idx="37">
                  <c:v>50</c:v>
                </c:pt>
                <c:pt idx="38">
                  <c:v>50</c:v>
                </c:pt>
                <c:pt idx="39">
                  <c:v>50</c:v>
                </c:pt>
                <c:pt idx="40">
                  <c:v>50</c:v>
                </c:pt>
                <c:pt idx="41">
                  <c:v>50</c:v>
                </c:pt>
                <c:pt idx="42">
                  <c:v>50</c:v>
                </c:pt>
                <c:pt idx="43">
                  <c:v>50</c:v>
                </c:pt>
                <c:pt idx="44">
                  <c:v>50</c:v>
                </c:pt>
                <c:pt idx="45">
                  <c:v>52</c:v>
                </c:pt>
                <c:pt idx="46">
                  <c:v>54</c:v>
                </c:pt>
                <c:pt idx="47">
                  <c:v>54</c:v>
                </c:pt>
                <c:pt idx="48">
                  <c:v>56.000000000000007</c:v>
                </c:pt>
                <c:pt idx="49">
                  <c:v>56.000000000000007</c:v>
                </c:pt>
                <c:pt idx="50">
                  <c:v>56.000000000000007</c:v>
                </c:pt>
                <c:pt idx="51">
                  <c:v>57.999999999999993</c:v>
                </c:pt>
                <c:pt idx="52">
                  <c:v>62</c:v>
                </c:pt>
                <c:pt idx="53">
                  <c:v>72</c:v>
                </c:pt>
                <c:pt idx="54">
                  <c:v>76</c:v>
                </c:pt>
                <c:pt idx="55">
                  <c:v>82</c:v>
                </c:pt>
                <c:pt idx="56">
                  <c:v>90</c:v>
                </c:pt>
                <c:pt idx="57">
                  <c:v>92</c:v>
                </c:pt>
                <c:pt idx="58">
                  <c:v>92</c:v>
                </c:pt>
                <c:pt idx="59">
                  <c:v>98</c:v>
                </c:pt>
                <c:pt idx="60">
                  <c:v>98</c:v>
                </c:pt>
                <c:pt idx="61">
                  <c:v>98</c:v>
                </c:pt>
                <c:pt idx="62">
                  <c:v>98</c:v>
                </c:pt>
                <c:pt idx="63">
                  <c:v>98</c:v>
                </c:pt>
                <c:pt idx="64">
                  <c:v>98</c:v>
                </c:pt>
                <c:pt idx="65">
                  <c:v>100</c:v>
                </c:pt>
              </c:numCache>
            </c:numRef>
          </c:yVal>
          <c:smooth val="1"/>
          <c:extLst>
            <c:ext xmlns:c16="http://schemas.microsoft.com/office/drawing/2014/chart" uri="{C3380CC4-5D6E-409C-BE32-E72D297353CC}">
              <c16:uniqueId val="{00000001-D2EE-9A44-A39F-B33C399FAF92}"/>
            </c:ext>
          </c:extLst>
        </c:ser>
        <c:dLbls>
          <c:showLegendKey val="0"/>
          <c:showVal val="0"/>
          <c:showCatName val="0"/>
          <c:showSerName val="0"/>
          <c:showPercent val="0"/>
          <c:showBubbleSize val="0"/>
        </c:dLbls>
        <c:axId val="991746879"/>
        <c:axId val="990949983"/>
      </c:scatterChart>
      <c:valAx>
        <c:axId val="99174687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Data</a:t>
                </a:r>
                <a:r>
                  <a:rPr lang="en-GB" baseline="0"/>
                  <a:t> Set Values</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0949983"/>
        <c:crosses val="autoZero"/>
        <c:crossBetween val="midCat"/>
      </c:valAx>
      <c:valAx>
        <c:axId val="990949983"/>
        <c:scaling>
          <c:orientation val="minMax"/>
          <c:max val="1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Relative Cumulative Frequency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174687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8</xdr:col>
      <xdr:colOff>364068</xdr:colOff>
      <xdr:row>0</xdr:row>
      <xdr:rowOff>59266</xdr:rowOff>
    </xdr:from>
    <xdr:to>
      <xdr:col>15</xdr:col>
      <xdr:colOff>16932</xdr:colOff>
      <xdr:row>7</xdr:row>
      <xdr:rowOff>67732</xdr:rowOff>
    </xdr:to>
    <xdr:sp macro="" textlink="">
      <xdr:nvSpPr>
        <xdr:cNvPr id="2" name="TextBox 1">
          <a:extLst>
            <a:ext uri="{FF2B5EF4-FFF2-40B4-BE49-F238E27FC236}">
              <a16:creationId xmlns:a16="http://schemas.microsoft.com/office/drawing/2014/main" id="{64CA0079-F86A-2605-1B50-D74926455E09}"/>
            </a:ext>
          </a:extLst>
        </xdr:cNvPr>
        <xdr:cNvSpPr txBox="1"/>
      </xdr:nvSpPr>
      <xdr:spPr>
        <a:xfrm>
          <a:off x="7001935" y="59266"/>
          <a:ext cx="5698064" cy="14647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We can see from the data that the mean and median values are larger</a:t>
          </a:r>
          <a:r>
            <a:rPr lang="en-GB" sz="1100" baseline="0"/>
            <a:t> in data set 2. The SD is also larger for data set two, which means there is more variation in the data. The larger spread within data set 2 is also confirmed with the larger IQR.</a:t>
          </a:r>
        </a:p>
        <a:p>
          <a:endParaRPr lang="en-GB" sz="1100" baseline="0"/>
        </a:p>
        <a:p>
          <a:r>
            <a:rPr lang="en-GB" sz="1100" baseline="0"/>
            <a:t>It is difficult to compare data just by looking at figures, so sometimes it is helpful to construct frequency tables and plot the data to gain visual insight. We will plot bar charts and cumulative frequency charts for the two sets of data. The charts can be found from column X onwards.</a:t>
          </a:r>
          <a:endParaRPr lang="en-GB" sz="1100"/>
        </a:p>
      </xdr:txBody>
    </xdr:sp>
    <xdr:clientData/>
  </xdr:twoCellAnchor>
  <xdr:twoCellAnchor>
    <xdr:from>
      <xdr:col>13</xdr:col>
      <xdr:colOff>287866</xdr:colOff>
      <xdr:row>9</xdr:row>
      <xdr:rowOff>25401</xdr:rowOff>
    </xdr:from>
    <xdr:to>
      <xdr:col>16</xdr:col>
      <xdr:colOff>567265</xdr:colOff>
      <xdr:row>17</xdr:row>
      <xdr:rowOff>25401</xdr:rowOff>
    </xdr:to>
    <xdr:sp macro="" textlink="">
      <xdr:nvSpPr>
        <xdr:cNvPr id="3" name="TextBox 2">
          <a:extLst>
            <a:ext uri="{FF2B5EF4-FFF2-40B4-BE49-F238E27FC236}">
              <a16:creationId xmlns:a16="http://schemas.microsoft.com/office/drawing/2014/main" id="{C76E6F7F-0AB5-9D86-C0C8-80860FE913CF}"/>
            </a:ext>
          </a:extLst>
        </xdr:cNvPr>
        <xdr:cNvSpPr txBox="1"/>
      </xdr:nvSpPr>
      <xdr:spPr>
        <a:xfrm>
          <a:off x="11523133" y="1888068"/>
          <a:ext cx="2768599" cy="1625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Note, we can also determine the mean and median by this method too.</a:t>
          </a:r>
        </a:p>
        <a:p>
          <a:endParaRPr lang="en-GB" sz="1100"/>
        </a:p>
        <a:p>
          <a:r>
            <a:rPr lang="en-GB" sz="1100"/>
            <a:t>We can also see the modal value with more clarity.</a:t>
          </a:r>
          <a:r>
            <a:rPr lang="en-GB" sz="1100" baseline="0"/>
            <a:t> In data set 1, there are three modes: 55, 58 and 66. In data set 2 there is one mode: 78.</a:t>
          </a:r>
        </a:p>
        <a:p>
          <a:endParaRPr lang="en-GB" sz="1100"/>
        </a:p>
      </xdr:txBody>
    </xdr:sp>
    <xdr:clientData/>
  </xdr:twoCellAnchor>
  <xdr:twoCellAnchor>
    <xdr:from>
      <xdr:col>23</xdr:col>
      <xdr:colOff>55033</xdr:colOff>
      <xdr:row>2</xdr:row>
      <xdr:rowOff>194733</xdr:rowOff>
    </xdr:from>
    <xdr:to>
      <xdr:col>31</xdr:col>
      <xdr:colOff>0</xdr:colOff>
      <xdr:row>16</xdr:row>
      <xdr:rowOff>160867</xdr:rowOff>
    </xdr:to>
    <xdr:graphicFrame macro="">
      <xdr:nvGraphicFramePr>
        <xdr:cNvPr id="9" name="Chart 8">
          <a:extLst>
            <a:ext uri="{FF2B5EF4-FFF2-40B4-BE49-F238E27FC236}">
              <a16:creationId xmlns:a16="http://schemas.microsoft.com/office/drawing/2014/main" id="{1219EA3C-FF32-6940-A93E-F88AFFD033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804333</xdr:colOff>
      <xdr:row>19</xdr:row>
      <xdr:rowOff>16933</xdr:rowOff>
    </xdr:from>
    <xdr:to>
      <xdr:col>30</xdr:col>
      <xdr:colOff>821267</xdr:colOff>
      <xdr:row>32</xdr:row>
      <xdr:rowOff>186266</xdr:rowOff>
    </xdr:to>
    <xdr:graphicFrame macro="">
      <xdr:nvGraphicFramePr>
        <xdr:cNvPr id="10" name="Chart 9">
          <a:extLst>
            <a:ext uri="{FF2B5EF4-FFF2-40B4-BE49-F238E27FC236}">
              <a16:creationId xmlns:a16="http://schemas.microsoft.com/office/drawing/2014/main" id="{50CF2A35-3F6D-95FE-3171-41E0AB7F8C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31</xdr:col>
      <xdr:colOff>50799</xdr:colOff>
      <xdr:row>13</xdr:row>
      <xdr:rowOff>8467</xdr:rowOff>
    </xdr:from>
    <xdr:to>
      <xdr:col>35</xdr:col>
      <xdr:colOff>194733</xdr:colOff>
      <xdr:row>22</xdr:row>
      <xdr:rowOff>194733</xdr:rowOff>
    </xdr:to>
    <xdr:sp macro="" textlink="">
      <xdr:nvSpPr>
        <xdr:cNvPr id="11" name="TextBox 10">
          <a:extLst>
            <a:ext uri="{FF2B5EF4-FFF2-40B4-BE49-F238E27FC236}">
              <a16:creationId xmlns:a16="http://schemas.microsoft.com/office/drawing/2014/main" id="{4E9F5661-C639-4FC8-6D13-0AF5F8EE8D2E}"/>
            </a:ext>
          </a:extLst>
        </xdr:cNvPr>
        <xdr:cNvSpPr txBox="1"/>
      </xdr:nvSpPr>
      <xdr:spPr>
        <a:xfrm>
          <a:off x="26246666" y="2683934"/>
          <a:ext cx="3462867" cy="20150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Visually these data sets are interesting:</a:t>
          </a:r>
          <a:r>
            <a:rPr lang="en-GB" sz="1100" baseline="0"/>
            <a:t> in data set 1 we can see that the frequencies are either 0, 1 or 2. There are a number of values with zero frequency and these are fairly evenly spread out, although there are more data values at the lower end of the set with zero frequency (i.e. between 11 and 39). In data set 2, the spread (range) of values is smaller. We can see a large gap (between 51 and 69) were the frequency of the values os zero. We don't have a context for these questions, so we cannot cooment on what this means.</a:t>
          </a:r>
          <a:endParaRPr lang="en-GB" sz="1100"/>
        </a:p>
      </xdr:txBody>
    </xdr:sp>
    <xdr:clientData/>
  </xdr:twoCellAnchor>
  <xdr:twoCellAnchor>
    <xdr:from>
      <xdr:col>23</xdr:col>
      <xdr:colOff>42333</xdr:colOff>
      <xdr:row>35</xdr:row>
      <xdr:rowOff>16931</xdr:rowOff>
    </xdr:from>
    <xdr:to>
      <xdr:col>30</xdr:col>
      <xdr:colOff>829733</xdr:colOff>
      <xdr:row>51</xdr:row>
      <xdr:rowOff>16932</xdr:rowOff>
    </xdr:to>
    <xdr:graphicFrame macro="">
      <xdr:nvGraphicFramePr>
        <xdr:cNvPr id="12" name="Chart 11">
          <a:extLst>
            <a:ext uri="{FF2B5EF4-FFF2-40B4-BE49-F238E27FC236}">
              <a16:creationId xmlns:a16="http://schemas.microsoft.com/office/drawing/2014/main" id="{839A8FF3-5054-DF3F-B13C-8B95EE79A1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23</xdr:col>
      <xdr:colOff>33867</xdr:colOff>
      <xdr:row>53</xdr:row>
      <xdr:rowOff>8468</xdr:rowOff>
    </xdr:from>
    <xdr:to>
      <xdr:col>31</xdr:col>
      <xdr:colOff>50800</xdr:colOff>
      <xdr:row>69</xdr:row>
      <xdr:rowOff>1</xdr:rowOff>
    </xdr:to>
    <xdr:graphicFrame macro="">
      <xdr:nvGraphicFramePr>
        <xdr:cNvPr id="13" name="Chart 12">
          <a:extLst>
            <a:ext uri="{FF2B5EF4-FFF2-40B4-BE49-F238E27FC236}">
              <a16:creationId xmlns:a16="http://schemas.microsoft.com/office/drawing/2014/main" id="{72F8A123-88C1-B7EA-77D0-39B8D6699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22</xdr:col>
      <xdr:colOff>821267</xdr:colOff>
      <xdr:row>70</xdr:row>
      <xdr:rowOff>16934</xdr:rowOff>
    </xdr:from>
    <xdr:to>
      <xdr:col>30</xdr:col>
      <xdr:colOff>804334</xdr:colOff>
      <xdr:row>86</xdr:row>
      <xdr:rowOff>194733</xdr:rowOff>
    </xdr:to>
    <xdr:graphicFrame macro="">
      <xdr:nvGraphicFramePr>
        <xdr:cNvPr id="16" name="Chart 15">
          <a:extLst>
            <a:ext uri="{FF2B5EF4-FFF2-40B4-BE49-F238E27FC236}">
              <a16:creationId xmlns:a16="http://schemas.microsoft.com/office/drawing/2014/main" id="{F5B48277-44C2-AF89-A535-D7E461EC86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31</xdr:col>
      <xdr:colOff>313267</xdr:colOff>
      <xdr:row>65</xdr:row>
      <xdr:rowOff>93134</xdr:rowOff>
    </xdr:from>
    <xdr:to>
      <xdr:col>35</xdr:col>
      <xdr:colOff>753534</xdr:colOff>
      <xdr:row>72</xdr:row>
      <xdr:rowOff>127000</xdr:rowOff>
    </xdr:to>
    <xdr:sp macro="" textlink="">
      <xdr:nvSpPr>
        <xdr:cNvPr id="17" name="TextBox 16">
          <a:extLst>
            <a:ext uri="{FF2B5EF4-FFF2-40B4-BE49-F238E27FC236}">
              <a16:creationId xmlns:a16="http://schemas.microsoft.com/office/drawing/2014/main" id="{CD8E2312-1779-D961-55EE-5EC58E79E051}"/>
            </a:ext>
          </a:extLst>
        </xdr:cNvPr>
        <xdr:cNvSpPr txBox="1"/>
      </xdr:nvSpPr>
      <xdr:spPr>
        <a:xfrm>
          <a:off x="26932467" y="13368867"/>
          <a:ext cx="3759200" cy="14562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Comparing the relative</a:t>
          </a:r>
          <a:r>
            <a:rPr lang="en-GB" sz="1100" baseline="0"/>
            <a:t> cumulative frequencies of both data sets, we can see that data set 1 is evenly distributed and there is a steady increase of frequencies. Whereas in data set 2 there is intially (between the values of 25 and 45) a sharp increase in the frequency of values in that data range, then there is a flattening of the curve (indicating that there are no data values in the range of 45 to 69), then there is another sharp increase.</a:t>
          </a:r>
          <a:endParaRPr lang="en-GB"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REM_Tutorial23DataQ1_Solu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Q1"/>
    </sheetNames>
    <sheetDataSet>
      <sheetData sheetId="0">
        <row r="2">
          <cell r="B2">
            <v>59</v>
          </cell>
        </row>
        <row r="3">
          <cell r="B3">
            <v>11</v>
          </cell>
        </row>
        <row r="4">
          <cell r="B4">
            <v>81</v>
          </cell>
        </row>
        <row r="5">
          <cell r="B5">
            <v>41</v>
          </cell>
        </row>
        <row r="6">
          <cell r="B6">
            <v>67</v>
          </cell>
        </row>
        <row r="7">
          <cell r="B7">
            <v>27</v>
          </cell>
        </row>
        <row r="8">
          <cell r="B8">
            <v>53</v>
          </cell>
        </row>
        <row r="9">
          <cell r="B9">
            <v>17</v>
          </cell>
        </row>
        <row r="10">
          <cell r="B10">
            <v>55</v>
          </cell>
        </row>
        <row r="11">
          <cell r="B11">
            <v>34</v>
          </cell>
        </row>
        <row r="12">
          <cell r="B12">
            <v>39</v>
          </cell>
        </row>
        <row r="13">
          <cell r="B13">
            <v>65</v>
          </cell>
        </row>
        <row r="14">
          <cell r="B14">
            <v>71</v>
          </cell>
        </row>
        <row r="15">
          <cell r="B15">
            <v>52</v>
          </cell>
        </row>
        <row r="16">
          <cell r="B16">
            <v>68</v>
          </cell>
        </row>
        <row r="17">
          <cell r="B17">
            <v>64</v>
          </cell>
        </row>
        <row r="18">
          <cell r="B18">
            <v>47</v>
          </cell>
        </row>
        <row r="19">
          <cell r="B19">
            <v>55</v>
          </cell>
        </row>
        <row r="20">
          <cell r="B20">
            <v>58</v>
          </cell>
        </row>
        <row r="21">
          <cell r="B21">
            <v>49</v>
          </cell>
        </row>
        <row r="22">
          <cell r="B22">
            <v>66</v>
          </cell>
        </row>
        <row r="23">
          <cell r="B23">
            <v>43</v>
          </cell>
        </row>
        <row r="24">
          <cell r="B24">
            <v>75</v>
          </cell>
        </row>
        <row r="25">
          <cell r="B25">
            <v>60</v>
          </cell>
        </row>
        <row r="26">
          <cell r="B26">
            <v>54</v>
          </cell>
        </row>
        <row r="27">
          <cell r="B27">
            <v>63</v>
          </cell>
        </row>
        <row r="28">
          <cell r="B28">
            <v>91</v>
          </cell>
        </row>
        <row r="29">
          <cell r="B29">
            <v>25</v>
          </cell>
        </row>
        <row r="30">
          <cell r="B30">
            <v>46</v>
          </cell>
        </row>
        <row r="31">
          <cell r="B31">
            <v>69</v>
          </cell>
        </row>
        <row r="32">
          <cell r="B32">
            <v>87</v>
          </cell>
        </row>
        <row r="33">
          <cell r="B33">
            <v>31</v>
          </cell>
        </row>
        <row r="34">
          <cell r="B34">
            <v>66</v>
          </cell>
        </row>
        <row r="35">
          <cell r="B35">
            <v>92</v>
          </cell>
        </row>
        <row r="36">
          <cell r="B36">
            <v>78</v>
          </cell>
        </row>
        <row r="37">
          <cell r="B37">
            <v>48</v>
          </cell>
        </row>
        <row r="38">
          <cell r="B38">
            <v>58</v>
          </cell>
        </row>
        <row r="39">
          <cell r="B39">
            <v>62</v>
          </cell>
        </row>
        <row r="40">
          <cell r="B40">
            <v>73</v>
          </cell>
        </row>
        <row r="41">
          <cell r="B41">
            <v>51</v>
          </cell>
        </row>
      </sheetData>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7EC93-7002-6541-B051-D586044B079E}">
  <dimension ref="A1:V95"/>
  <sheetViews>
    <sheetView zoomScale="110" zoomScaleNormal="110" workbookViewId="0">
      <selection activeCell="T16" sqref="T16"/>
    </sheetView>
  </sheetViews>
  <sheetFormatPr baseColWidth="10" defaultRowHeight="16" x14ac:dyDescent="0.2"/>
  <cols>
    <col min="11" max="11" width="14" bestFit="1" customWidth="1"/>
    <col min="13" max="13" width="13.6640625" bestFit="1" customWidth="1"/>
    <col min="18" max="18" width="14" bestFit="1" customWidth="1"/>
    <col min="22" max="22" width="13.6640625" bestFit="1" customWidth="1"/>
  </cols>
  <sheetData>
    <row r="1" spans="1:22" ht="17" thickBot="1" x14ac:dyDescent="0.25">
      <c r="A1" s="13" t="s">
        <v>0</v>
      </c>
      <c r="B1" s="14" t="s">
        <v>1</v>
      </c>
      <c r="C1" s="14" t="s">
        <v>2</v>
      </c>
      <c r="D1" s="15" t="s">
        <v>3</v>
      </c>
      <c r="F1" s="4" t="s">
        <v>5</v>
      </c>
      <c r="G1" s="5">
        <f>AVERAGE(B2:B51)</f>
        <v>59.56</v>
      </c>
      <c r="I1" t="s">
        <v>14</v>
      </c>
    </row>
    <row r="2" spans="1:22" x14ac:dyDescent="0.2">
      <c r="A2" s="10"/>
      <c r="B2" s="11">
        <v>40</v>
      </c>
      <c r="C2" s="11">
        <f>B2-$B$54</f>
        <v>-19.560000000000002</v>
      </c>
      <c r="D2" s="12">
        <f>C2^2</f>
        <v>382.59360000000009</v>
      </c>
      <c r="F2" s="6" t="s">
        <v>8</v>
      </c>
      <c r="G2" s="7">
        <f>MEDIAN(B2:B51)</f>
        <v>60.5</v>
      </c>
    </row>
    <row r="3" spans="1:22" x14ac:dyDescent="0.2">
      <c r="A3" s="6"/>
      <c r="B3" s="3">
        <v>71</v>
      </c>
      <c r="C3" s="3">
        <f t="shared" ref="C3:C51" si="0">B3-$B$54</f>
        <v>11.439999999999998</v>
      </c>
      <c r="D3" s="7">
        <f t="shared" ref="D3:D51" si="1">C3^2</f>
        <v>130.87359999999995</v>
      </c>
      <c r="F3" s="6" t="s">
        <v>9</v>
      </c>
      <c r="G3" s="7">
        <f>ROUND(_xlfn.STDEV.P(B2:B51),2)</f>
        <v>20.28</v>
      </c>
    </row>
    <row r="4" spans="1:22" x14ac:dyDescent="0.2">
      <c r="A4" s="6"/>
      <c r="B4" s="3">
        <v>45</v>
      </c>
      <c r="C4" s="3">
        <f t="shared" si="0"/>
        <v>-14.560000000000002</v>
      </c>
      <c r="D4" s="7">
        <f t="shared" si="1"/>
        <v>211.99360000000007</v>
      </c>
      <c r="F4" s="6" t="s">
        <v>10</v>
      </c>
      <c r="G4" s="7">
        <f>ROUND(_xlfn.STDEV.S(B2:B51),2)</f>
        <v>20.49</v>
      </c>
    </row>
    <row r="5" spans="1:22" x14ac:dyDescent="0.2">
      <c r="A5" s="6"/>
      <c r="B5" s="3">
        <v>78</v>
      </c>
      <c r="C5" s="3">
        <f t="shared" si="0"/>
        <v>18.439999999999998</v>
      </c>
      <c r="D5" s="7">
        <f t="shared" si="1"/>
        <v>340.03359999999992</v>
      </c>
      <c r="F5" s="6" t="s">
        <v>11</v>
      </c>
      <c r="G5" s="7">
        <f>_xlfn.QUARTILE.EXC(B2:B51,1)</f>
        <v>40.75</v>
      </c>
    </row>
    <row r="6" spans="1:22" x14ac:dyDescent="0.2">
      <c r="A6" s="6"/>
      <c r="B6" s="3">
        <v>37</v>
      </c>
      <c r="C6" s="3">
        <f t="shared" si="0"/>
        <v>-22.560000000000002</v>
      </c>
      <c r="D6" s="7">
        <f t="shared" si="1"/>
        <v>508.95360000000011</v>
      </c>
      <c r="F6" s="6" t="s">
        <v>12</v>
      </c>
      <c r="G6" s="7">
        <f>_xlfn.QUARTILE.EXC(B2:B51,3)</f>
        <v>79.25</v>
      </c>
    </row>
    <row r="7" spans="1:22" ht="17" thickBot="1" x14ac:dyDescent="0.25">
      <c r="A7" s="6"/>
      <c r="B7" s="3">
        <v>79</v>
      </c>
      <c r="C7" s="3">
        <f t="shared" si="0"/>
        <v>19.439999999999998</v>
      </c>
      <c r="D7" s="7">
        <f t="shared" si="1"/>
        <v>377.91359999999992</v>
      </c>
      <c r="F7" s="8" t="s">
        <v>13</v>
      </c>
      <c r="G7" s="9">
        <f>G6-G5</f>
        <v>38.5</v>
      </c>
    </row>
    <row r="8" spans="1:22" x14ac:dyDescent="0.2">
      <c r="A8" s="6"/>
      <c r="B8" s="3">
        <v>42</v>
      </c>
      <c r="C8" s="3">
        <f t="shared" si="0"/>
        <v>-17.560000000000002</v>
      </c>
      <c r="D8" s="7">
        <f t="shared" si="1"/>
        <v>308.35360000000009</v>
      </c>
    </row>
    <row r="9" spans="1:22" x14ac:dyDescent="0.2">
      <c r="A9" s="6"/>
      <c r="B9" s="3">
        <v>38</v>
      </c>
      <c r="C9" s="3">
        <f t="shared" si="0"/>
        <v>-21.560000000000002</v>
      </c>
      <c r="D9" s="7">
        <f t="shared" si="1"/>
        <v>464.8336000000001</v>
      </c>
      <c r="I9" t="s">
        <v>15</v>
      </c>
      <c r="R9" t="s">
        <v>19</v>
      </c>
    </row>
    <row r="10" spans="1:22" x14ac:dyDescent="0.2">
      <c r="A10" s="6"/>
      <c r="B10" s="3">
        <v>78</v>
      </c>
      <c r="C10" s="3">
        <f t="shared" si="0"/>
        <v>18.439999999999998</v>
      </c>
      <c r="D10" s="7">
        <f t="shared" si="1"/>
        <v>340.03359999999992</v>
      </c>
      <c r="I10" t="s">
        <v>1</v>
      </c>
      <c r="J10" t="s">
        <v>17</v>
      </c>
      <c r="K10" t="s">
        <v>16</v>
      </c>
      <c r="L10" t="s">
        <v>18</v>
      </c>
      <c r="M10" t="s">
        <v>20</v>
      </c>
      <c r="R10" t="s">
        <v>1</v>
      </c>
      <c r="S10" t="s">
        <v>17</v>
      </c>
      <c r="T10" t="s">
        <v>16</v>
      </c>
      <c r="U10" t="s">
        <v>18</v>
      </c>
      <c r="V10" t="s">
        <v>20</v>
      </c>
    </row>
    <row r="11" spans="1:22" x14ac:dyDescent="0.2">
      <c r="A11" s="6"/>
      <c r="B11" s="3">
        <v>40</v>
      </c>
      <c r="C11" s="3">
        <f t="shared" si="0"/>
        <v>-19.560000000000002</v>
      </c>
      <c r="D11" s="7">
        <f t="shared" si="1"/>
        <v>382.59360000000009</v>
      </c>
      <c r="I11">
        <v>11</v>
      </c>
      <c r="J11">
        <f t="array" ref="J11:J92">FREQUENCY('[1]Data Q1'!$B$2:$B$41,I11:I92)</f>
        <v>1</v>
      </c>
      <c r="K11">
        <f>SUM($J$11:J11)</f>
        <v>1</v>
      </c>
      <c r="L11">
        <f>I11*J11</f>
        <v>11</v>
      </c>
      <c r="M11">
        <f>(K11/$K$92)*100</f>
        <v>2.5</v>
      </c>
      <c r="R11">
        <v>25</v>
      </c>
      <c r="S11">
        <f t="array" ref="S11:S76">FREQUENCY(B2:B51,R11:R76)</f>
        <v>1</v>
      </c>
      <c r="T11">
        <f>SUM($S$11:S11)</f>
        <v>1</v>
      </c>
      <c r="U11">
        <f>R11*S11</f>
        <v>25</v>
      </c>
      <c r="V11">
        <f>(T11/$T$76)*100</f>
        <v>2</v>
      </c>
    </row>
    <row r="12" spans="1:22" x14ac:dyDescent="0.2">
      <c r="A12" s="6"/>
      <c r="B12" s="3">
        <v>81</v>
      </c>
      <c r="C12" s="3">
        <f t="shared" si="0"/>
        <v>21.439999999999998</v>
      </c>
      <c r="D12" s="7">
        <f t="shared" si="1"/>
        <v>459.67359999999991</v>
      </c>
      <c r="I12">
        <v>12</v>
      </c>
      <c r="J12">
        <v>0</v>
      </c>
      <c r="K12">
        <f>SUM($J$11:J12)</f>
        <v>1</v>
      </c>
      <c r="L12">
        <f t="shared" ref="L12:L75" si="2">I12*J12</f>
        <v>0</v>
      </c>
      <c r="M12">
        <f t="shared" ref="M12:M75" si="3">(K12/$K$92)*100</f>
        <v>2.5</v>
      </c>
      <c r="R12">
        <v>26</v>
      </c>
      <c r="S12">
        <v>0</v>
      </c>
      <c r="T12">
        <f>SUM($S$11:S12)</f>
        <v>1</v>
      </c>
      <c r="U12">
        <f t="shared" ref="U12:U75" si="4">R12*S12</f>
        <v>0</v>
      </c>
      <c r="V12">
        <f t="shared" ref="V12:V75" si="5">(T12/$T$76)*100</f>
        <v>2</v>
      </c>
    </row>
    <row r="13" spans="1:22" x14ac:dyDescent="0.2">
      <c r="A13" s="6"/>
      <c r="B13" s="3">
        <v>84</v>
      </c>
      <c r="C13" s="3">
        <f t="shared" si="0"/>
        <v>24.439999999999998</v>
      </c>
      <c r="D13" s="7">
        <f t="shared" si="1"/>
        <v>597.31359999999984</v>
      </c>
      <c r="I13">
        <v>13</v>
      </c>
      <c r="J13">
        <v>0</v>
      </c>
      <c r="K13">
        <f>SUM($J$11:J13)</f>
        <v>1</v>
      </c>
      <c r="L13">
        <f t="shared" si="2"/>
        <v>0</v>
      </c>
      <c r="M13">
        <f t="shared" si="3"/>
        <v>2.5</v>
      </c>
      <c r="R13">
        <v>27</v>
      </c>
      <c r="S13">
        <v>1</v>
      </c>
      <c r="T13">
        <f>SUM($S$11:S13)</f>
        <v>2</v>
      </c>
      <c r="U13">
        <f t="shared" si="4"/>
        <v>27</v>
      </c>
      <c r="V13">
        <f t="shared" si="5"/>
        <v>4</v>
      </c>
    </row>
    <row r="14" spans="1:22" x14ac:dyDescent="0.2">
      <c r="A14" s="6"/>
      <c r="B14" s="3">
        <v>27</v>
      </c>
      <c r="C14" s="3">
        <f t="shared" si="0"/>
        <v>-32.56</v>
      </c>
      <c r="D14" s="7">
        <f t="shared" si="1"/>
        <v>1060.1536000000001</v>
      </c>
      <c r="I14">
        <v>14</v>
      </c>
      <c r="J14">
        <v>0</v>
      </c>
      <c r="K14">
        <f>SUM($J$11:J14)</f>
        <v>1</v>
      </c>
      <c r="L14">
        <f t="shared" si="2"/>
        <v>0</v>
      </c>
      <c r="M14">
        <f t="shared" si="3"/>
        <v>2.5</v>
      </c>
      <c r="R14">
        <v>28</v>
      </c>
      <c r="S14">
        <v>0</v>
      </c>
      <c r="T14">
        <f>SUM($S$11:S14)</f>
        <v>2</v>
      </c>
      <c r="U14">
        <f t="shared" si="4"/>
        <v>0</v>
      </c>
      <c r="V14">
        <f t="shared" si="5"/>
        <v>4</v>
      </c>
    </row>
    <row r="15" spans="1:22" x14ac:dyDescent="0.2">
      <c r="A15" s="6"/>
      <c r="B15" s="3">
        <v>79</v>
      </c>
      <c r="C15" s="3">
        <f t="shared" si="0"/>
        <v>19.439999999999998</v>
      </c>
      <c r="D15" s="7">
        <f t="shared" si="1"/>
        <v>377.91359999999992</v>
      </c>
      <c r="I15">
        <v>15</v>
      </c>
      <c r="J15">
        <v>0</v>
      </c>
      <c r="K15">
        <f>SUM($J$11:J15)</f>
        <v>1</v>
      </c>
      <c r="L15">
        <f t="shared" si="2"/>
        <v>0</v>
      </c>
      <c r="M15">
        <f t="shared" si="3"/>
        <v>2.5</v>
      </c>
      <c r="R15">
        <v>29</v>
      </c>
      <c r="S15">
        <v>0</v>
      </c>
      <c r="T15">
        <f>SUM($S$11:S15)</f>
        <v>2</v>
      </c>
      <c r="U15">
        <f t="shared" si="4"/>
        <v>0</v>
      </c>
      <c r="V15">
        <f t="shared" si="5"/>
        <v>4</v>
      </c>
    </row>
    <row r="16" spans="1:22" x14ac:dyDescent="0.2">
      <c r="A16" s="6"/>
      <c r="B16" s="3">
        <v>41</v>
      </c>
      <c r="C16" s="3">
        <f t="shared" si="0"/>
        <v>-18.560000000000002</v>
      </c>
      <c r="D16" s="7">
        <f t="shared" si="1"/>
        <v>344.47360000000009</v>
      </c>
      <c r="I16">
        <v>16</v>
      </c>
      <c r="J16">
        <v>0</v>
      </c>
      <c r="K16">
        <f>SUM($J$11:J16)</f>
        <v>1</v>
      </c>
      <c r="L16">
        <f t="shared" si="2"/>
        <v>0</v>
      </c>
      <c r="M16">
        <f t="shared" si="3"/>
        <v>2.5</v>
      </c>
      <c r="R16">
        <v>30</v>
      </c>
      <c r="S16">
        <v>0</v>
      </c>
      <c r="T16">
        <f>SUM($S$11:S16)</f>
        <v>2</v>
      </c>
      <c r="U16">
        <f t="shared" si="4"/>
        <v>0</v>
      </c>
      <c r="V16">
        <f t="shared" si="5"/>
        <v>4</v>
      </c>
    </row>
    <row r="17" spans="1:22" x14ac:dyDescent="0.2">
      <c r="A17" s="6"/>
      <c r="B17" s="3">
        <v>81</v>
      </c>
      <c r="C17" s="3">
        <f t="shared" si="0"/>
        <v>21.439999999999998</v>
      </c>
      <c r="D17" s="7">
        <f t="shared" si="1"/>
        <v>459.67359999999991</v>
      </c>
      <c r="I17">
        <v>17</v>
      </c>
      <c r="J17">
        <v>1</v>
      </c>
      <c r="K17">
        <f>SUM($J$11:J17)</f>
        <v>2</v>
      </c>
      <c r="L17">
        <f t="shared" si="2"/>
        <v>17</v>
      </c>
      <c r="M17">
        <f t="shared" si="3"/>
        <v>5</v>
      </c>
      <c r="R17">
        <v>31</v>
      </c>
      <c r="S17">
        <v>1</v>
      </c>
      <c r="T17">
        <f>SUM($S$11:S17)</f>
        <v>3</v>
      </c>
      <c r="U17">
        <f t="shared" si="4"/>
        <v>31</v>
      </c>
      <c r="V17">
        <f t="shared" si="5"/>
        <v>6</v>
      </c>
    </row>
    <row r="18" spans="1:22" x14ac:dyDescent="0.2">
      <c r="A18" s="6"/>
      <c r="B18" s="3">
        <v>39</v>
      </c>
      <c r="C18" s="3">
        <f t="shared" si="0"/>
        <v>-20.560000000000002</v>
      </c>
      <c r="D18" s="7">
        <f t="shared" si="1"/>
        <v>422.7136000000001</v>
      </c>
      <c r="I18">
        <v>18</v>
      </c>
      <c r="J18">
        <v>0</v>
      </c>
      <c r="K18">
        <f>SUM($J$11:J18)</f>
        <v>2</v>
      </c>
      <c r="L18">
        <f t="shared" si="2"/>
        <v>0</v>
      </c>
      <c r="M18">
        <f t="shared" si="3"/>
        <v>5</v>
      </c>
      <c r="R18">
        <v>32</v>
      </c>
      <c r="S18">
        <v>0</v>
      </c>
      <c r="T18">
        <f>SUM($S$11:S18)</f>
        <v>3</v>
      </c>
      <c r="U18">
        <f t="shared" si="4"/>
        <v>0</v>
      </c>
      <c r="V18">
        <f t="shared" si="5"/>
        <v>6</v>
      </c>
    </row>
    <row r="19" spans="1:22" x14ac:dyDescent="0.2">
      <c r="A19" s="6"/>
      <c r="B19" s="3">
        <v>90</v>
      </c>
      <c r="C19" s="3">
        <f t="shared" si="0"/>
        <v>30.439999999999998</v>
      </c>
      <c r="D19" s="7">
        <f t="shared" si="1"/>
        <v>926.59359999999981</v>
      </c>
      <c r="I19">
        <v>19</v>
      </c>
      <c r="J19">
        <v>0</v>
      </c>
      <c r="K19">
        <f>SUM($J$11:J19)</f>
        <v>2</v>
      </c>
      <c r="L19">
        <f t="shared" si="2"/>
        <v>0</v>
      </c>
      <c r="M19">
        <f t="shared" si="3"/>
        <v>5</v>
      </c>
      <c r="R19">
        <v>33</v>
      </c>
      <c r="S19">
        <v>0</v>
      </c>
      <c r="T19">
        <f>SUM($S$11:S19)</f>
        <v>3</v>
      </c>
      <c r="U19">
        <f t="shared" si="4"/>
        <v>0</v>
      </c>
      <c r="V19">
        <f t="shared" si="5"/>
        <v>6</v>
      </c>
    </row>
    <row r="20" spans="1:22" x14ac:dyDescent="0.2">
      <c r="A20" s="6"/>
      <c r="B20" s="3">
        <v>41</v>
      </c>
      <c r="C20" s="3">
        <f t="shared" si="0"/>
        <v>-18.560000000000002</v>
      </c>
      <c r="D20" s="7">
        <f t="shared" si="1"/>
        <v>344.47360000000009</v>
      </c>
      <c r="I20">
        <v>20</v>
      </c>
      <c r="J20">
        <v>0</v>
      </c>
      <c r="K20">
        <f>SUM($J$11:J20)</f>
        <v>2</v>
      </c>
      <c r="L20">
        <f t="shared" si="2"/>
        <v>0</v>
      </c>
      <c r="M20">
        <f t="shared" si="3"/>
        <v>5</v>
      </c>
      <c r="R20">
        <v>34</v>
      </c>
      <c r="S20">
        <v>0</v>
      </c>
      <c r="T20">
        <f>SUM($S$11:S20)</f>
        <v>3</v>
      </c>
      <c r="U20">
        <f t="shared" si="4"/>
        <v>0</v>
      </c>
      <c r="V20">
        <f t="shared" si="5"/>
        <v>6</v>
      </c>
    </row>
    <row r="21" spans="1:22" x14ac:dyDescent="0.2">
      <c r="A21" s="6"/>
      <c r="B21" s="3">
        <v>80</v>
      </c>
      <c r="C21" s="3">
        <f t="shared" si="0"/>
        <v>20.439999999999998</v>
      </c>
      <c r="D21" s="7">
        <f t="shared" si="1"/>
        <v>417.79359999999991</v>
      </c>
      <c r="I21">
        <v>21</v>
      </c>
      <c r="J21">
        <v>0</v>
      </c>
      <c r="K21">
        <f>SUM($J$11:J21)</f>
        <v>2</v>
      </c>
      <c r="L21">
        <f t="shared" si="2"/>
        <v>0</v>
      </c>
      <c r="M21">
        <f t="shared" si="3"/>
        <v>5</v>
      </c>
      <c r="R21">
        <v>35</v>
      </c>
      <c r="S21">
        <v>1</v>
      </c>
      <c r="T21">
        <f>SUM($S$11:S21)</f>
        <v>4</v>
      </c>
      <c r="U21">
        <f t="shared" si="4"/>
        <v>35</v>
      </c>
      <c r="V21">
        <f t="shared" si="5"/>
        <v>8</v>
      </c>
    </row>
    <row r="22" spans="1:22" x14ac:dyDescent="0.2">
      <c r="A22" s="6"/>
      <c r="B22" s="3">
        <v>78</v>
      </c>
      <c r="C22" s="3">
        <f t="shared" si="0"/>
        <v>18.439999999999998</v>
      </c>
      <c r="D22" s="7">
        <f t="shared" si="1"/>
        <v>340.03359999999992</v>
      </c>
      <c r="I22">
        <v>22</v>
      </c>
      <c r="J22">
        <v>0</v>
      </c>
      <c r="K22">
        <f>SUM($J$11:J22)</f>
        <v>2</v>
      </c>
      <c r="L22">
        <f t="shared" si="2"/>
        <v>0</v>
      </c>
      <c r="M22">
        <f t="shared" si="3"/>
        <v>5</v>
      </c>
      <c r="R22">
        <v>36</v>
      </c>
      <c r="S22">
        <v>1</v>
      </c>
      <c r="T22">
        <f>SUM($S$11:S22)</f>
        <v>5</v>
      </c>
      <c r="U22">
        <f t="shared" si="4"/>
        <v>36</v>
      </c>
      <c r="V22">
        <f t="shared" si="5"/>
        <v>10</v>
      </c>
    </row>
    <row r="23" spans="1:22" x14ac:dyDescent="0.2">
      <c r="A23" s="6"/>
      <c r="B23" s="3">
        <v>42</v>
      </c>
      <c r="C23" s="3">
        <f t="shared" si="0"/>
        <v>-17.560000000000002</v>
      </c>
      <c r="D23" s="7">
        <f t="shared" si="1"/>
        <v>308.35360000000009</v>
      </c>
      <c r="I23">
        <v>23</v>
      </c>
      <c r="J23">
        <v>0</v>
      </c>
      <c r="K23">
        <f>SUM($J$11:J23)</f>
        <v>2</v>
      </c>
      <c r="L23">
        <f t="shared" si="2"/>
        <v>0</v>
      </c>
      <c r="M23">
        <f t="shared" si="3"/>
        <v>5</v>
      </c>
      <c r="R23">
        <v>37</v>
      </c>
      <c r="S23">
        <v>1</v>
      </c>
      <c r="T23">
        <f>SUM($S$11:S23)</f>
        <v>6</v>
      </c>
      <c r="U23">
        <f t="shared" si="4"/>
        <v>37</v>
      </c>
      <c r="V23">
        <f t="shared" si="5"/>
        <v>12</v>
      </c>
    </row>
    <row r="24" spans="1:22" x14ac:dyDescent="0.2">
      <c r="A24" s="6"/>
      <c r="B24" s="3">
        <v>76</v>
      </c>
      <c r="C24" s="3">
        <f t="shared" si="0"/>
        <v>16.439999999999998</v>
      </c>
      <c r="D24" s="7">
        <f t="shared" si="1"/>
        <v>270.27359999999993</v>
      </c>
      <c r="I24">
        <v>24</v>
      </c>
      <c r="J24">
        <v>0</v>
      </c>
      <c r="K24">
        <f>SUM($J$11:J24)</f>
        <v>2</v>
      </c>
      <c r="L24">
        <f t="shared" si="2"/>
        <v>0</v>
      </c>
      <c r="M24">
        <f t="shared" si="3"/>
        <v>5</v>
      </c>
      <c r="R24">
        <v>38</v>
      </c>
      <c r="S24">
        <v>1</v>
      </c>
      <c r="T24">
        <f>SUM($S$11:S24)</f>
        <v>7</v>
      </c>
      <c r="U24">
        <f t="shared" si="4"/>
        <v>38</v>
      </c>
      <c r="V24">
        <f t="shared" si="5"/>
        <v>14.000000000000002</v>
      </c>
    </row>
    <row r="25" spans="1:22" x14ac:dyDescent="0.2">
      <c r="A25" s="6"/>
      <c r="B25" s="3">
        <v>44</v>
      </c>
      <c r="C25" s="3">
        <f t="shared" si="0"/>
        <v>-15.560000000000002</v>
      </c>
      <c r="D25" s="7">
        <f t="shared" si="1"/>
        <v>242.11360000000008</v>
      </c>
      <c r="I25">
        <v>25</v>
      </c>
      <c r="J25">
        <v>1</v>
      </c>
      <c r="K25">
        <f>SUM($J$11:J25)</f>
        <v>3</v>
      </c>
      <c r="L25">
        <f t="shared" si="2"/>
        <v>25</v>
      </c>
      <c r="M25">
        <f t="shared" si="3"/>
        <v>7.5</v>
      </c>
      <c r="R25">
        <v>39</v>
      </c>
      <c r="S25">
        <v>2</v>
      </c>
      <c r="T25">
        <f>SUM($S$11:S25)</f>
        <v>9</v>
      </c>
      <c r="U25">
        <f t="shared" si="4"/>
        <v>78</v>
      </c>
      <c r="V25">
        <f t="shared" si="5"/>
        <v>18</v>
      </c>
    </row>
    <row r="26" spans="1:22" x14ac:dyDescent="0.2">
      <c r="A26" s="6"/>
      <c r="B26" s="3">
        <v>81</v>
      </c>
      <c r="C26" s="3">
        <f t="shared" si="0"/>
        <v>21.439999999999998</v>
      </c>
      <c r="D26" s="7">
        <f t="shared" si="1"/>
        <v>459.67359999999991</v>
      </c>
      <c r="I26">
        <v>26</v>
      </c>
      <c r="J26">
        <v>0</v>
      </c>
      <c r="K26">
        <f>SUM($J$11:J26)</f>
        <v>3</v>
      </c>
      <c r="L26">
        <f t="shared" si="2"/>
        <v>0</v>
      </c>
      <c r="M26">
        <f t="shared" si="3"/>
        <v>7.5</v>
      </c>
      <c r="R26">
        <v>40</v>
      </c>
      <c r="S26">
        <v>3</v>
      </c>
      <c r="T26">
        <f>SUM($S$11:S26)</f>
        <v>12</v>
      </c>
      <c r="U26">
        <f t="shared" si="4"/>
        <v>120</v>
      </c>
      <c r="V26">
        <f t="shared" si="5"/>
        <v>24</v>
      </c>
    </row>
    <row r="27" spans="1:22" x14ac:dyDescent="0.2">
      <c r="A27" s="6"/>
      <c r="B27" s="3">
        <v>25</v>
      </c>
      <c r="C27" s="3">
        <f t="shared" si="0"/>
        <v>-34.56</v>
      </c>
      <c r="D27" s="7">
        <f t="shared" si="1"/>
        <v>1194.3936000000001</v>
      </c>
      <c r="I27">
        <v>27</v>
      </c>
      <c r="J27">
        <v>1</v>
      </c>
      <c r="K27">
        <f>SUM($J$11:J27)</f>
        <v>4</v>
      </c>
      <c r="L27">
        <f t="shared" si="2"/>
        <v>27</v>
      </c>
      <c r="M27">
        <f t="shared" si="3"/>
        <v>10</v>
      </c>
      <c r="R27">
        <v>41</v>
      </c>
      <c r="S27">
        <v>3</v>
      </c>
      <c r="T27">
        <f>SUM($S$11:S27)</f>
        <v>15</v>
      </c>
      <c r="U27">
        <f t="shared" si="4"/>
        <v>123</v>
      </c>
      <c r="V27">
        <f t="shared" si="5"/>
        <v>30</v>
      </c>
    </row>
    <row r="28" spans="1:22" x14ac:dyDescent="0.2">
      <c r="A28" s="6"/>
      <c r="B28" s="3">
        <v>77</v>
      </c>
      <c r="C28" s="3">
        <f t="shared" si="0"/>
        <v>17.439999999999998</v>
      </c>
      <c r="D28" s="7">
        <f t="shared" si="1"/>
        <v>304.15359999999993</v>
      </c>
      <c r="I28">
        <v>28</v>
      </c>
      <c r="J28">
        <v>0</v>
      </c>
      <c r="K28">
        <f>SUM($J$11:J28)</f>
        <v>4</v>
      </c>
      <c r="L28">
        <f t="shared" si="2"/>
        <v>0</v>
      </c>
      <c r="M28">
        <f t="shared" si="3"/>
        <v>10</v>
      </c>
      <c r="R28">
        <v>42</v>
      </c>
      <c r="S28">
        <v>3</v>
      </c>
      <c r="T28">
        <f>SUM($S$11:S28)</f>
        <v>18</v>
      </c>
      <c r="U28">
        <f t="shared" si="4"/>
        <v>126</v>
      </c>
      <c r="V28">
        <f t="shared" si="5"/>
        <v>36</v>
      </c>
    </row>
    <row r="29" spans="1:22" x14ac:dyDescent="0.2">
      <c r="A29" s="6"/>
      <c r="B29" s="3">
        <v>49</v>
      </c>
      <c r="C29" s="3">
        <f t="shared" si="0"/>
        <v>-10.560000000000002</v>
      </c>
      <c r="D29" s="7">
        <f t="shared" si="1"/>
        <v>111.51360000000005</v>
      </c>
      <c r="I29">
        <v>29</v>
      </c>
      <c r="J29">
        <v>0</v>
      </c>
      <c r="K29">
        <f>SUM($J$11:J29)</f>
        <v>4</v>
      </c>
      <c r="L29">
        <f t="shared" si="2"/>
        <v>0</v>
      </c>
      <c r="M29">
        <f t="shared" si="3"/>
        <v>10</v>
      </c>
      <c r="R29">
        <v>43</v>
      </c>
      <c r="S29">
        <v>1</v>
      </c>
      <c r="T29">
        <f>SUM($S$11:S29)</f>
        <v>19</v>
      </c>
      <c r="U29">
        <f t="shared" si="4"/>
        <v>43</v>
      </c>
      <c r="V29">
        <f t="shared" si="5"/>
        <v>38</v>
      </c>
    </row>
    <row r="30" spans="1:22" x14ac:dyDescent="0.2">
      <c r="A30" s="6"/>
      <c r="B30" s="3">
        <v>70</v>
      </c>
      <c r="C30" s="3">
        <f t="shared" si="0"/>
        <v>10.439999999999998</v>
      </c>
      <c r="D30" s="7">
        <f t="shared" si="1"/>
        <v>108.99359999999996</v>
      </c>
      <c r="I30">
        <v>30</v>
      </c>
      <c r="J30">
        <v>0</v>
      </c>
      <c r="K30">
        <f>SUM($J$11:J30)</f>
        <v>4</v>
      </c>
      <c r="L30">
        <f t="shared" si="2"/>
        <v>0</v>
      </c>
      <c r="M30">
        <f t="shared" si="3"/>
        <v>10</v>
      </c>
      <c r="R30">
        <v>44</v>
      </c>
      <c r="S30">
        <v>2</v>
      </c>
      <c r="T30">
        <f>SUM($S$11:S30)</f>
        <v>21</v>
      </c>
      <c r="U30">
        <f t="shared" si="4"/>
        <v>88</v>
      </c>
      <c r="V30">
        <f t="shared" si="5"/>
        <v>42</v>
      </c>
    </row>
    <row r="31" spans="1:22" x14ac:dyDescent="0.2">
      <c r="A31" s="6"/>
      <c r="B31" s="3">
        <v>31</v>
      </c>
      <c r="C31" s="3">
        <f t="shared" si="0"/>
        <v>-28.560000000000002</v>
      </c>
      <c r="D31" s="7">
        <f t="shared" si="1"/>
        <v>815.67360000000008</v>
      </c>
      <c r="I31">
        <v>31</v>
      </c>
      <c r="J31">
        <v>1</v>
      </c>
      <c r="K31">
        <f>SUM($J$11:J31)</f>
        <v>5</v>
      </c>
      <c r="L31">
        <f t="shared" si="2"/>
        <v>31</v>
      </c>
      <c r="M31">
        <f t="shared" si="3"/>
        <v>12.5</v>
      </c>
      <c r="R31">
        <v>45</v>
      </c>
      <c r="S31">
        <v>1</v>
      </c>
      <c r="T31">
        <f>SUM($S$11:S31)</f>
        <v>22</v>
      </c>
      <c r="U31">
        <f t="shared" si="4"/>
        <v>45</v>
      </c>
      <c r="V31">
        <f t="shared" si="5"/>
        <v>44</v>
      </c>
    </row>
    <row r="32" spans="1:22" x14ac:dyDescent="0.2">
      <c r="A32" s="6"/>
      <c r="B32" s="3">
        <v>82</v>
      </c>
      <c r="C32" s="3">
        <f t="shared" si="0"/>
        <v>22.439999999999998</v>
      </c>
      <c r="D32" s="7">
        <f t="shared" si="1"/>
        <v>503.5535999999999</v>
      </c>
      <c r="I32">
        <v>32</v>
      </c>
      <c r="J32">
        <v>0</v>
      </c>
      <c r="K32">
        <f>SUM($J$11:J32)</f>
        <v>5</v>
      </c>
      <c r="L32">
        <f t="shared" si="2"/>
        <v>0</v>
      </c>
      <c r="M32">
        <f t="shared" si="3"/>
        <v>12.5</v>
      </c>
      <c r="R32">
        <v>46</v>
      </c>
      <c r="S32">
        <v>1</v>
      </c>
      <c r="T32">
        <f>SUM($S$11:S32)</f>
        <v>23</v>
      </c>
      <c r="U32">
        <f t="shared" si="4"/>
        <v>46</v>
      </c>
      <c r="V32">
        <f t="shared" si="5"/>
        <v>46</v>
      </c>
    </row>
    <row r="33" spans="1:22" x14ac:dyDescent="0.2">
      <c r="A33" s="6"/>
      <c r="B33" s="3">
        <v>42</v>
      </c>
      <c r="C33" s="3">
        <f t="shared" si="0"/>
        <v>-17.560000000000002</v>
      </c>
      <c r="D33" s="7">
        <f t="shared" si="1"/>
        <v>308.35360000000009</v>
      </c>
      <c r="I33">
        <v>33</v>
      </c>
      <c r="J33">
        <v>0</v>
      </c>
      <c r="K33">
        <f>SUM($J$11:J33)</f>
        <v>5</v>
      </c>
      <c r="L33">
        <f t="shared" si="2"/>
        <v>0</v>
      </c>
      <c r="M33">
        <f t="shared" si="3"/>
        <v>12.5</v>
      </c>
      <c r="R33">
        <v>47</v>
      </c>
      <c r="S33">
        <v>0</v>
      </c>
      <c r="T33">
        <f>SUM($S$11:S33)</f>
        <v>23</v>
      </c>
      <c r="U33">
        <f t="shared" si="4"/>
        <v>0</v>
      </c>
      <c r="V33">
        <f t="shared" si="5"/>
        <v>46</v>
      </c>
    </row>
    <row r="34" spans="1:22" x14ac:dyDescent="0.2">
      <c r="A34" s="6"/>
      <c r="B34" s="3">
        <v>84</v>
      </c>
      <c r="C34" s="3">
        <f t="shared" si="0"/>
        <v>24.439999999999998</v>
      </c>
      <c r="D34" s="7">
        <f t="shared" si="1"/>
        <v>597.31359999999984</v>
      </c>
      <c r="I34">
        <v>34</v>
      </c>
      <c r="J34">
        <v>1</v>
      </c>
      <c r="K34">
        <f>SUM($J$11:J34)</f>
        <v>6</v>
      </c>
      <c r="L34">
        <f t="shared" si="2"/>
        <v>34</v>
      </c>
      <c r="M34">
        <f t="shared" si="3"/>
        <v>15</v>
      </c>
      <c r="R34">
        <v>48</v>
      </c>
      <c r="S34">
        <v>0</v>
      </c>
      <c r="T34">
        <f>SUM($S$11:S34)</f>
        <v>23</v>
      </c>
      <c r="U34">
        <f t="shared" si="4"/>
        <v>0</v>
      </c>
      <c r="V34">
        <f t="shared" si="5"/>
        <v>46</v>
      </c>
    </row>
    <row r="35" spans="1:22" x14ac:dyDescent="0.2">
      <c r="A35" s="6"/>
      <c r="B35" s="3">
        <v>36</v>
      </c>
      <c r="C35" s="3">
        <f t="shared" si="0"/>
        <v>-23.560000000000002</v>
      </c>
      <c r="D35" s="7">
        <f t="shared" si="1"/>
        <v>555.07360000000006</v>
      </c>
      <c r="I35">
        <v>35</v>
      </c>
      <c r="J35">
        <v>0</v>
      </c>
      <c r="K35">
        <f>SUM($J$11:J35)</f>
        <v>6</v>
      </c>
      <c r="L35">
        <f t="shared" si="2"/>
        <v>0</v>
      </c>
      <c r="M35">
        <f t="shared" si="3"/>
        <v>15</v>
      </c>
      <c r="R35">
        <v>49</v>
      </c>
      <c r="S35">
        <v>1</v>
      </c>
      <c r="T35">
        <f>SUM($S$11:S35)</f>
        <v>24</v>
      </c>
      <c r="U35">
        <f t="shared" si="4"/>
        <v>49</v>
      </c>
      <c r="V35">
        <f t="shared" si="5"/>
        <v>48</v>
      </c>
    </row>
    <row r="36" spans="1:22" x14ac:dyDescent="0.2">
      <c r="A36" s="6"/>
      <c r="B36" s="3">
        <v>41</v>
      </c>
      <c r="C36" s="3">
        <f t="shared" si="0"/>
        <v>-18.560000000000002</v>
      </c>
      <c r="D36" s="7">
        <f t="shared" si="1"/>
        <v>344.47360000000009</v>
      </c>
      <c r="I36">
        <v>36</v>
      </c>
      <c r="J36">
        <v>0</v>
      </c>
      <c r="K36">
        <f>SUM($J$11:J36)</f>
        <v>6</v>
      </c>
      <c r="L36">
        <f t="shared" si="2"/>
        <v>0</v>
      </c>
      <c r="M36">
        <f t="shared" si="3"/>
        <v>15</v>
      </c>
      <c r="R36">
        <v>50</v>
      </c>
      <c r="S36">
        <v>0</v>
      </c>
      <c r="T36">
        <f>SUM($S$11:S36)</f>
        <v>24</v>
      </c>
      <c r="U36">
        <f t="shared" si="4"/>
        <v>0</v>
      </c>
      <c r="V36">
        <f t="shared" si="5"/>
        <v>48</v>
      </c>
    </row>
    <row r="37" spans="1:22" x14ac:dyDescent="0.2">
      <c r="A37" s="6"/>
      <c r="B37" s="3">
        <v>51</v>
      </c>
      <c r="C37" s="3">
        <f t="shared" si="0"/>
        <v>-8.5600000000000023</v>
      </c>
      <c r="D37" s="7">
        <f t="shared" si="1"/>
        <v>73.273600000000044</v>
      </c>
      <c r="I37">
        <v>37</v>
      </c>
      <c r="J37">
        <v>0</v>
      </c>
      <c r="K37">
        <f>SUM($J$11:J37)</f>
        <v>6</v>
      </c>
      <c r="L37">
        <f t="shared" si="2"/>
        <v>0</v>
      </c>
      <c r="M37">
        <f t="shared" si="3"/>
        <v>15</v>
      </c>
      <c r="R37">
        <v>51</v>
      </c>
      <c r="S37">
        <v>1</v>
      </c>
      <c r="T37">
        <f>SUM($S$11:S37)</f>
        <v>25</v>
      </c>
      <c r="U37">
        <f t="shared" si="4"/>
        <v>51</v>
      </c>
      <c r="V37">
        <f t="shared" si="5"/>
        <v>50</v>
      </c>
    </row>
    <row r="38" spans="1:22" x14ac:dyDescent="0.2">
      <c r="A38" s="6"/>
      <c r="B38" s="3">
        <v>80</v>
      </c>
      <c r="C38" s="3">
        <f t="shared" si="0"/>
        <v>20.439999999999998</v>
      </c>
      <c r="D38" s="7">
        <f t="shared" si="1"/>
        <v>417.79359999999991</v>
      </c>
      <c r="I38">
        <v>38</v>
      </c>
      <c r="J38">
        <v>0</v>
      </c>
      <c r="K38">
        <f>SUM($J$11:J38)</f>
        <v>6</v>
      </c>
      <c r="L38">
        <f t="shared" si="2"/>
        <v>0</v>
      </c>
      <c r="M38">
        <f t="shared" si="3"/>
        <v>15</v>
      </c>
      <c r="R38">
        <v>52</v>
      </c>
      <c r="S38">
        <v>0</v>
      </c>
      <c r="T38">
        <f>SUM($S$11:S38)</f>
        <v>25</v>
      </c>
      <c r="U38">
        <f t="shared" si="4"/>
        <v>0</v>
      </c>
      <c r="V38">
        <f t="shared" si="5"/>
        <v>50</v>
      </c>
    </row>
    <row r="39" spans="1:22" x14ac:dyDescent="0.2">
      <c r="A39" s="6"/>
      <c r="B39" s="3">
        <v>77</v>
      </c>
      <c r="C39" s="3">
        <f t="shared" si="0"/>
        <v>17.439999999999998</v>
      </c>
      <c r="D39" s="7">
        <f t="shared" si="1"/>
        <v>304.15359999999993</v>
      </c>
      <c r="I39">
        <v>39</v>
      </c>
      <c r="J39">
        <v>1</v>
      </c>
      <c r="K39">
        <f>SUM($J$11:J39)</f>
        <v>7</v>
      </c>
      <c r="L39">
        <f t="shared" si="2"/>
        <v>39</v>
      </c>
      <c r="M39">
        <f t="shared" si="3"/>
        <v>17.5</v>
      </c>
      <c r="R39">
        <v>53</v>
      </c>
      <c r="S39">
        <v>0</v>
      </c>
      <c r="T39">
        <f>SUM($S$11:S39)</f>
        <v>25</v>
      </c>
      <c r="U39">
        <f t="shared" si="4"/>
        <v>0</v>
      </c>
      <c r="V39">
        <f t="shared" si="5"/>
        <v>50</v>
      </c>
    </row>
    <row r="40" spans="1:22" x14ac:dyDescent="0.2">
      <c r="A40" s="6"/>
      <c r="B40" s="3">
        <v>39</v>
      </c>
      <c r="C40" s="3">
        <f t="shared" si="0"/>
        <v>-20.560000000000002</v>
      </c>
      <c r="D40" s="7">
        <f t="shared" si="1"/>
        <v>422.7136000000001</v>
      </c>
      <c r="I40">
        <v>40</v>
      </c>
      <c r="J40">
        <v>0</v>
      </c>
      <c r="K40">
        <f>SUM($J$11:J40)</f>
        <v>7</v>
      </c>
      <c r="L40">
        <f t="shared" si="2"/>
        <v>0</v>
      </c>
      <c r="M40">
        <f t="shared" si="3"/>
        <v>17.5</v>
      </c>
      <c r="R40">
        <v>54</v>
      </c>
      <c r="S40">
        <v>0</v>
      </c>
      <c r="T40">
        <f>SUM($S$11:S40)</f>
        <v>25</v>
      </c>
      <c r="U40">
        <f t="shared" si="4"/>
        <v>0</v>
      </c>
      <c r="V40">
        <f t="shared" si="5"/>
        <v>50</v>
      </c>
    </row>
    <row r="41" spans="1:22" x14ac:dyDescent="0.2">
      <c r="A41" s="6"/>
      <c r="B41" s="3">
        <v>43</v>
      </c>
      <c r="C41" s="3">
        <f t="shared" si="0"/>
        <v>-16.560000000000002</v>
      </c>
      <c r="D41" s="7">
        <f t="shared" si="1"/>
        <v>274.23360000000008</v>
      </c>
      <c r="I41">
        <v>41</v>
      </c>
      <c r="J41">
        <v>1</v>
      </c>
      <c r="K41">
        <f>SUM($J$11:J41)</f>
        <v>8</v>
      </c>
      <c r="L41">
        <f t="shared" si="2"/>
        <v>41</v>
      </c>
      <c r="M41">
        <f t="shared" si="3"/>
        <v>20</v>
      </c>
      <c r="R41">
        <v>55</v>
      </c>
      <c r="S41">
        <v>0</v>
      </c>
      <c r="T41">
        <f>SUM($S$11:S41)</f>
        <v>25</v>
      </c>
      <c r="U41">
        <f t="shared" si="4"/>
        <v>0</v>
      </c>
      <c r="V41">
        <f t="shared" si="5"/>
        <v>50</v>
      </c>
    </row>
    <row r="42" spans="1:22" x14ac:dyDescent="0.2">
      <c r="A42" s="6"/>
      <c r="B42" s="3">
        <v>78</v>
      </c>
      <c r="C42" s="3">
        <f t="shared" si="0"/>
        <v>18.439999999999998</v>
      </c>
      <c r="D42" s="7">
        <f t="shared" si="1"/>
        <v>340.03359999999992</v>
      </c>
      <c r="I42">
        <v>42</v>
      </c>
      <c r="J42">
        <v>0</v>
      </c>
      <c r="K42">
        <f>SUM($J$11:J42)</f>
        <v>8</v>
      </c>
      <c r="L42">
        <f t="shared" si="2"/>
        <v>0</v>
      </c>
      <c r="M42">
        <f t="shared" si="3"/>
        <v>20</v>
      </c>
      <c r="R42">
        <v>56</v>
      </c>
      <c r="S42">
        <v>0</v>
      </c>
      <c r="T42">
        <f>SUM($S$11:S42)</f>
        <v>25</v>
      </c>
      <c r="U42">
        <f t="shared" si="4"/>
        <v>0</v>
      </c>
      <c r="V42">
        <f t="shared" si="5"/>
        <v>50</v>
      </c>
    </row>
    <row r="43" spans="1:22" x14ac:dyDescent="0.2">
      <c r="A43" s="6"/>
      <c r="B43" s="3">
        <v>84</v>
      </c>
      <c r="C43" s="3">
        <f t="shared" si="0"/>
        <v>24.439999999999998</v>
      </c>
      <c r="D43" s="7">
        <f t="shared" si="1"/>
        <v>597.31359999999984</v>
      </c>
      <c r="I43">
        <v>43</v>
      </c>
      <c r="J43">
        <v>1</v>
      </c>
      <c r="K43">
        <f>SUM($J$11:J43)</f>
        <v>9</v>
      </c>
      <c r="L43">
        <f t="shared" si="2"/>
        <v>43</v>
      </c>
      <c r="M43">
        <f t="shared" si="3"/>
        <v>22.5</v>
      </c>
      <c r="R43">
        <v>57</v>
      </c>
      <c r="S43">
        <v>0</v>
      </c>
      <c r="T43">
        <f>SUM($S$11:S43)</f>
        <v>25</v>
      </c>
      <c r="U43">
        <f t="shared" si="4"/>
        <v>0</v>
      </c>
      <c r="V43">
        <f t="shared" si="5"/>
        <v>50</v>
      </c>
    </row>
    <row r="44" spans="1:22" x14ac:dyDescent="0.2">
      <c r="A44" s="6"/>
      <c r="B44" s="3">
        <v>44</v>
      </c>
      <c r="C44" s="3">
        <f t="shared" si="0"/>
        <v>-15.560000000000002</v>
      </c>
      <c r="D44" s="7">
        <f t="shared" si="1"/>
        <v>242.11360000000008</v>
      </c>
      <c r="I44">
        <v>44</v>
      </c>
      <c r="J44">
        <v>0</v>
      </c>
      <c r="K44">
        <f>SUM($J$11:J44)</f>
        <v>9</v>
      </c>
      <c r="L44">
        <f t="shared" si="2"/>
        <v>0</v>
      </c>
      <c r="M44">
        <f t="shared" si="3"/>
        <v>22.5</v>
      </c>
      <c r="R44">
        <v>58</v>
      </c>
      <c r="S44">
        <v>0</v>
      </c>
      <c r="T44">
        <f>SUM($S$11:S44)</f>
        <v>25</v>
      </c>
      <c r="U44">
        <f t="shared" si="4"/>
        <v>0</v>
      </c>
      <c r="V44">
        <f t="shared" si="5"/>
        <v>50</v>
      </c>
    </row>
    <row r="45" spans="1:22" x14ac:dyDescent="0.2">
      <c r="A45" s="6"/>
      <c r="B45" s="3">
        <v>35</v>
      </c>
      <c r="C45" s="3">
        <f t="shared" si="0"/>
        <v>-24.560000000000002</v>
      </c>
      <c r="D45" s="7">
        <f t="shared" si="1"/>
        <v>603.19360000000006</v>
      </c>
      <c r="I45">
        <v>45</v>
      </c>
      <c r="J45">
        <v>0</v>
      </c>
      <c r="K45">
        <f>SUM($J$11:J45)</f>
        <v>9</v>
      </c>
      <c r="L45">
        <f t="shared" si="2"/>
        <v>0</v>
      </c>
      <c r="M45">
        <f t="shared" si="3"/>
        <v>22.5</v>
      </c>
      <c r="R45">
        <v>59</v>
      </c>
      <c r="S45">
        <v>0</v>
      </c>
      <c r="T45">
        <f>SUM($S$11:S45)</f>
        <v>25</v>
      </c>
      <c r="U45">
        <f t="shared" si="4"/>
        <v>0</v>
      </c>
      <c r="V45">
        <f t="shared" si="5"/>
        <v>50</v>
      </c>
    </row>
    <row r="46" spans="1:22" x14ac:dyDescent="0.2">
      <c r="A46" s="6"/>
      <c r="B46" s="3">
        <v>73</v>
      </c>
      <c r="C46" s="3">
        <f t="shared" si="0"/>
        <v>13.439999999999998</v>
      </c>
      <c r="D46" s="7">
        <f t="shared" si="1"/>
        <v>180.63359999999994</v>
      </c>
      <c r="I46">
        <v>46</v>
      </c>
      <c r="J46">
        <v>1</v>
      </c>
      <c r="K46">
        <f>SUM($J$11:J46)</f>
        <v>10</v>
      </c>
      <c r="L46">
        <f t="shared" si="2"/>
        <v>46</v>
      </c>
      <c r="M46">
        <f t="shared" si="3"/>
        <v>25</v>
      </c>
      <c r="R46">
        <v>60</v>
      </c>
      <c r="S46">
        <v>0</v>
      </c>
      <c r="T46">
        <f>SUM($S$11:S46)</f>
        <v>25</v>
      </c>
      <c r="U46">
        <f t="shared" si="4"/>
        <v>0</v>
      </c>
      <c r="V46">
        <f t="shared" si="5"/>
        <v>50</v>
      </c>
    </row>
    <row r="47" spans="1:22" x14ac:dyDescent="0.2">
      <c r="A47" s="6"/>
      <c r="B47" s="3">
        <v>40</v>
      </c>
      <c r="C47" s="3">
        <f t="shared" si="0"/>
        <v>-19.560000000000002</v>
      </c>
      <c r="D47" s="7">
        <f t="shared" si="1"/>
        <v>382.59360000000009</v>
      </c>
      <c r="I47">
        <v>47</v>
      </c>
      <c r="J47">
        <v>1</v>
      </c>
      <c r="K47">
        <f>SUM($J$11:J47)</f>
        <v>11</v>
      </c>
      <c r="L47">
        <f t="shared" si="2"/>
        <v>47</v>
      </c>
      <c r="M47">
        <f t="shared" si="3"/>
        <v>27.500000000000004</v>
      </c>
      <c r="R47">
        <v>61</v>
      </c>
      <c r="S47">
        <v>0</v>
      </c>
      <c r="T47">
        <f>SUM($S$11:S47)</f>
        <v>25</v>
      </c>
      <c r="U47">
        <f t="shared" si="4"/>
        <v>0</v>
      </c>
      <c r="V47">
        <f t="shared" si="5"/>
        <v>50</v>
      </c>
    </row>
    <row r="48" spans="1:22" x14ac:dyDescent="0.2">
      <c r="A48" s="6"/>
      <c r="B48" s="3">
        <v>80</v>
      </c>
      <c r="C48" s="3">
        <f t="shared" si="0"/>
        <v>20.439999999999998</v>
      </c>
      <c r="D48" s="7">
        <f t="shared" si="1"/>
        <v>417.79359999999991</v>
      </c>
      <c r="I48">
        <v>48</v>
      </c>
      <c r="J48">
        <v>1</v>
      </c>
      <c r="K48">
        <f>SUM($J$11:J48)</f>
        <v>12</v>
      </c>
      <c r="L48">
        <f t="shared" si="2"/>
        <v>48</v>
      </c>
      <c r="M48">
        <f t="shared" si="3"/>
        <v>30</v>
      </c>
      <c r="R48">
        <v>62</v>
      </c>
      <c r="S48">
        <v>0</v>
      </c>
      <c r="T48">
        <f>SUM($S$11:S48)</f>
        <v>25</v>
      </c>
      <c r="U48">
        <f t="shared" si="4"/>
        <v>0</v>
      </c>
      <c r="V48">
        <f t="shared" si="5"/>
        <v>50</v>
      </c>
    </row>
    <row r="49" spans="1:22" x14ac:dyDescent="0.2">
      <c r="A49" s="6"/>
      <c r="B49" s="3">
        <v>78</v>
      </c>
      <c r="C49" s="3">
        <f t="shared" si="0"/>
        <v>18.439999999999998</v>
      </c>
      <c r="D49" s="7">
        <f t="shared" si="1"/>
        <v>340.03359999999992</v>
      </c>
      <c r="I49">
        <v>49</v>
      </c>
      <c r="J49">
        <v>1</v>
      </c>
      <c r="K49">
        <f>SUM($J$11:J49)</f>
        <v>13</v>
      </c>
      <c r="L49">
        <f t="shared" si="2"/>
        <v>49</v>
      </c>
      <c r="M49">
        <f t="shared" si="3"/>
        <v>32.5</v>
      </c>
      <c r="R49">
        <v>63</v>
      </c>
      <c r="S49">
        <v>0</v>
      </c>
      <c r="T49">
        <f>SUM($S$11:S49)</f>
        <v>25</v>
      </c>
      <c r="U49">
        <f t="shared" si="4"/>
        <v>0</v>
      </c>
      <c r="V49">
        <f t="shared" si="5"/>
        <v>50</v>
      </c>
    </row>
    <row r="50" spans="1:22" x14ac:dyDescent="0.2">
      <c r="A50" s="6"/>
      <c r="B50" s="3">
        <v>81</v>
      </c>
      <c r="C50" s="3">
        <f t="shared" si="0"/>
        <v>21.439999999999998</v>
      </c>
      <c r="D50" s="7">
        <f t="shared" si="1"/>
        <v>459.67359999999991</v>
      </c>
      <c r="I50">
        <v>50</v>
      </c>
      <c r="J50">
        <v>0</v>
      </c>
      <c r="K50">
        <f>SUM($J$11:J50)</f>
        <v>13</v>
      </c>
      <c r="L50">
        <f t="shared" si="2"/>
        <v>0</v>
      </c>
      <c r="M50">
        <f t="shared" si="3"/>
        <v>32.5</v>
      </c>
      <c r="R50">
        <v>64</v>
      </c>
      <c r="S50">
        <v>0</v>
      </c>
      <c r="T50">
        <f>SUM($S$11:S50)</f>
        <v>25</v>
      </c>
      <c r="U50">
        <f t="shared" si="4"/>
        <v>0</v>
      </c>
      <c r="V50">
        <f t="shared" si="5"/>
        <v>50</v>
      </c>
    </row>
    <row r="51" spans="1:22" x14ac:dyDescent="0.2">
      <c r="A51" s="6"/>
      <c r="B51" s="3">
        <v>46</v>
      </c>
      <c r="C51" s="3">
        <f t="shared" si="0"/>
        <v>-13.560000000000002</v>
      </c>
      <c r="D51" s="7">
        <f t="shared" si="1"/>
        <v>183.87360000000007</v>
      </c>
      <c r="I51">
        <v>51</v>
      </c>
      <c r="J51">
        <v>1</v>
      </c>
      <c r="K51">
        <f>SUM($J$11:J51)</f>
        <v>14</v>
      </c>
      <c r="L51">
        <f t="shared" si="2"/>
        <v>51</v>
      </c>
      <c r="M51">
        <f t="shared" si="3"/>
        <v>35</v>
      </c>
      <c r="R51">
        <v>65</v>
      </c>
      <c r="S51">
        <v>0</v>
      </c>
      <c r="T51">
        <f>SUM($S$11:S51)</f>
        <v>25</v>
      </c>
      <c r="U51">
        <f t="shared" si="4"/>
        <v>0</v>
      </c>
      <c r="V51">
        <f t="shared" si="5"/>
        <v>50</v>
      </c>
    </row>
    <row r="52" spans="1:22" ht="17" thickBot="1" x14ac:dyDescent="0.25">
      <c r="A52" s="16"/>
      <c r="B52" s="17"/>
      <c r="C52" s="17"/>
      <c r="D52" s="18"/>
      <c r="I52">
        <v>52</v>
      </c>
      <c r="J52">
        <v>1</v>
      </c>
      <c r="K52">
        <f>SUM($J$11:J52)</f>
        <v>15</v>
      </c>
      <c r="L52">
        <f t="shared" si="2"/>
        <v>52</v>
      </c>
      <c r="M52">
        <f t="shared" si="3"/>
        <v>37.5</v>
      </c>
      <c r="R52">
        <v>66</v>
      </c>
      <c r="S52">
        <v>0</v>
      </c>
      <c r="T52">
        <f>SUM($S$11:S52)</f>
        <v>25</v>
      </c>
      <c r="U52">
        <f t="shared" si="4"/>
        <v>0</v>
      </c>
      <c r="V52">
        <f t="shared" si="5"/>
        <v>50</v>
      </c>
    </row>
    <row r="53" spans="1:22" x14ac:dyDescent="0.2">
      <c r="A53" s="4" t="s">
        <v>4</v>
      </c>
      <c r="B53" s="1">
        <f>SUM(B2:B51)</f>
        <v>2978</v>
      </c>
      <c r="C53" s="1"/>
      <c r="D53" s="5">
        <f>SUM(D2:D51)</f>
        <v>20562.319999999996</v>
      </c>
      <c r="I53">
        <v>53</v>
      </c>
      <c r="J53">
        <v>1</v>
      </c>
      <c r="K53">
        <f>SUM($J$11:J53)</f>
        <v>16</v>
      </c>
      <c r="L53">
        <f t="shared" si="2"/>
        <v>53</v>
      </c>
      <c r="M53">
        <f t="shared" si="3"/>
        <v>40</v>
      </c>
      <c r="R53">
        <v>67</v>
      </c>
      <c r="S53">
        <v>0</v>
      </c>
      <c r="T53">
        <f>SUM($S$11:S53)</f>
        <v>25</v>
      </c>
      <c r="U53">
        <f t="shared" si="4"/>
        <v>0</v>
      </c>
      <c r="V53">
        <f t="shared" si="5"/>
        <v>50</v>
      </c>
    </row>
    <row r="54" spans="1:22" x14ac:dyDescent="0.2">
      <c r="A54" s="6" t="s">
        <v>5</v>
      </c>
      <c r="B54" s="3">
        <f>B53/COUNT(B2:B51)</f>
        <v>59.56</v>
      </c>
      <c r="C54" s="3" t="s">
        <v>6</v>
      </c>
      <c r="D54" s="7">
        <f>ROUND(SQRT(D53/(COUNT(D2:D51)-1)),2)</f>
        <v>20.49</v>
      </c>
      <c r="I54">
        <v>54</v>
      </c>
      <c r="J54">
        <v>1</v>
      </c>
      <c r="K54">
        <f>SUM($J$11:J54)</f>
        <v>17</v>
      </c>
      <c r="L54">
        <f t="shared" si="2"/>
        <v>54</v>
      </c>
      <c r="M54">
        <f t="shared" si="3"/>
        <v>42.5</v>
      </c>
      <c r="R54">
        <v>68</v>
      </c>
      <c r="S54">
        <v>0</v>
      </c>
      <c r="T54">
        <f>SUM($S$11:S54)</f>
        <v>25</v>
      </c>
      <c r="U54">
        <f t="shared" si="4"/>
        <v>0</v>
      </c>
      <c r="V54">
        <f t="shared" si="5"/>
        <v>50</v>
      </c>
    </row>
    <row r="55" spans="1:22" ht="17" thickBot="1" x14ac:dyDescent="0.25">
      <c r="A55" s="8"/>
      <c r="B55" s="2"/>
      <c r="C55" s="2" t="s">
        <v>7</v>
      </c>
      <c r="D55" s="9">
        <f>ROUND(SQRT(D53/COUNT(D2:D51)),2)</f>
        <v>20.28</v>
      </c>
      <c r="I55">
        <v>55</v>
      </c>
      <c r="J55">
        <v>2</v>
      </c>
      <c r="K55">
        <f>SUM($J$11:J55)</f>
        <v>19</v>
      </c>
      <c r="L55">
        <f t="shared" si="2"/>
        <v>110</v>
      </c>
      <c r="M55">
        <f t="shared" si="3"/>
        <v>47.5</v>
      </c>
      <c r="R55">
        <v>69</v>
      </c>
      <c r="S55">
        <v>0</v>
      </c>
      <c r="T55">
        <f>SUM($S$11:S55)</f>
        <v>25</v>
      </c>
      <c r="U55">
        <f t="shared" si="4"/>
        <v>0</v>
      </c>
      <c r="V55">
        <f t="shared" si="5"/>
        <v>50</v>
      </c>
    </row>
    <row r="56" spans="1:22" x14ac:dyDescent="0.2">
      <c r="I56">
        <v>56</v>
      </c>
      <c r="J56">
        <v>0</v>
      </c>
      <c r="K56">
        <f>SUM($J$11:J56)</f>
        <v>19</v>
      </c>
      <c r="L56">
        <f t="shared" si="2"/>
        <v>0</v>
      </c>
      <c r="M56">
        <f t="shared" si="3"/>
        <v>47.5</v>
      </c>
      <c r="R56">
        <v>70</v>
      </c>
      <c r="S56">
        <v>1</v>
      </c>
      <c r="T56">
        <f>SUM($S$11:S56)</f>
        <v>26</v>
      </c>
      <c r="U56">
        <f t="shared" si="4"/>
        <v>70</v>
      </c>
      <c r="V56">
        <f t="shared" si="5"/>
        <v>52</v>
      </c>
    </row>
    <row r="57" spans="1:22" x14ac:dyDescent="0.2">
      <c r="I57">
        <v>57</v>
      </c>
      <c r="J57">
        <v>0</v>
      </c>
      <c r="K57">
        <f>SUM($J$11:J57)</f>
        <v>19</v>
      </c>
      <c r="L57">
        <f t="shared" si="2"/>
        <v>0</v>
      </c>
      <c r="M57">
        <f t="shared" si="3"/>
        <v>47.5</v>
      </c>
      <c r="R57">
        <v>71</v>
      </c>
      <c r="S57">
        <v>1</v>
      </c>
      <c r="T57">
        <f>SUM($S$11:S57)</f>
        <v>27</v>
      </c>
      <c r="U57">
        <f t="shared" si="4"/>
        <v>71</v>
      </c>
      <c r="V57">
        <f t="shared" si="5"/>
        <v>54</v>
      </c>
    </row>
    <row r="58" spans="1:22" x14ac:dyDescent="0.2">
      <c r="I58">
        <v>58</v>
      </c>
      <c r="J58">
        <v>2</v>
      </c>
      <c r="K58">
        <f>SUM($J$11:J58)</f>
        <v>21</v>
      </c>
      <c r="L58">
        <f t="shared" si="2"/>
        <v>116</v>
      </c>
      <c r="M58">
        <f t="shared" si="3"/>
        <v>52.5</v>
      </c>
      <c r="R58">
        <v>72</v>
      </c>
      <c r="S58">
        <v>0</v>
      </c>
      <c r="T58">
        <f>SUM($S$11:S58)</f>
        <v>27</v>
      </c>
      <c r="U58">
        <f t="shared" si="4"/>
        <v>0</v>
      </c>
      <c r="V58">
        <f t="shared" si="5"/>
        <v>54</v>
      </c>
    </row>
    <row r="59" spans="1:22" x14ac:dyDescent="0.2">
      <c r="I59">
        <v>59</v>
      </c>
      <c r="J59">
        <v>1</v>
      </c>
      <c r="K59">
        <f>SUM($J$11:J59)</f>
        <v>22</v>
      </c>
      <c r="L59">
        <f t="shared" si="2"/>
        <v>59</v>
      </c>
      <c r="M59">
        <f t="shared" si="3"/>
        <v>55.000000000000007</v>
      </c>
      <c r="R59">
        <v>73</v>
      </c>
      <c r="S59">
        <v>1</v>
      </c>
      <c r="T59">
        <f>SUM($S$11:S59)</f>
        <v>28</v>
      </c>
      <c r="U59">
        <f t="shared" si="4"/>
        <v>73</v>
      </c>
      <c r="V59">
        <f t="shared" si="5"/>
        <v>56.000000000000007</v>
      </c>
    </row>
    <row r="60" spans="1:22" x14ac:dyDescent="0.2">
      <c r="I60">
        <v>60</v>
      </c>
      <c r="J60">
        <v>1</v>
      </c>
      <c r="K60">
        <f>SUM($J$11:J60)</f>
        <v>23</v>
      </c>
      <c r="L60">
        <f t="shared" si="2"/>
        <v>60</v>
      </c>
      <c r="M60">
        <f t="shared" si="3"/>
        <v>57.499999999999993</v>
      </c>
      <c r="R60">
        <v>74</v>
      </c>
      <c r="S60">
        <v>0</v>
      </c>
      <c r="T60">
        <f>SUM($S$11:S60)</f>
        <v>28</v>
      </c>
      <c r="U60">
        <f t="shared" si="4"/>
        <v>0</v>
      </c>
      <c r="V60">
        <f t="shared" si="5"/>
        <v>56.000000000000007</v>
      </c>
    </row>
    <row r="61" spans="1:22" x14ac:dyDescent="0.2">
      <c r="I61">
        <v>61</v>
      </c>
      <c r="J61">
        <v>0</v>
      </c>
      <c r="K61">
        <f>SUM($J$11:J61)</f>
        <v>23</v>
      </c>
      <c r="L61">
        <f t="shared" si="2"/>
        <v>0</v>
      </c>
      <c r="M61">
        <f t="shared" si="3"/>
        <v>57.499999999999993</v>
      </c>
      <c r="R61">
        <v>75</v>
      </c>
      <c r="S61">
        <v>0</v>
      </c>
      <c r="T61">
        <f>SUM($S$11:S61)</f>
        <v>28</v>
      </c>
      <c r="U61">
        <f t="shared" si="4"/>
        <v>0</v>
      </c>
      <c r="V61">
        <f t="shared" si="5"/>
        <v>56.000000000000007</v>
      </c>
    </row>
    <row r="62" spans="1:22" x14ac:dyDescent="0.2">
      <c r="I62">
        <v>62</v>
      </c>
      <c r="J62">
        <v>1</v>
      </c>
      <c r="K62">
        <f>SUM($J$11:J62)</f>
        <v>24</v>
      </c>
      <c r="L62">
        <f t="shared" si="2"/>
        <v>62</v>
      </c>
      <c r="M62">
        <f t="shared" si="3"/>
        <v>60</v>
      </c>
      <c r="R62">
        <v>76</v>
      </c>
      <c r="S62">
        <v>1</v>
      </c>
      <c r="T62">
        <f>SUM($S$11:S62)</f>
        <v>29</v>
      </c>
      <c r="U62">
        <f t="shared" si="4"/>
        <v>76</v>
      </c>
      <c r="V62">
        <f t="shared" si="5"/>
        <v>57.999999999999993</v>
      </c>
    </row>
    <row r="63" spans="1:22" x14ac:dyDescent="0.2">
      <c r="I63">
        <v>63</v>
      </c>
      <c r="J63">
        <v>1</v>
      </c>
      <c r="K63">
        <f>SUM($J$11:J63)</f>
        <v>25</v>
      </c>
      <c r="L63">
        <f t="shared" si="2"/>
        <v>63</v>
      </c>
      <c r="M63">
        <f t="shared" si="3"/>
        <v>62.5</v>
      </c>
      <c r="R63">
        <v>77</v>
      </c>
      <c r="S63">
        <v>2</v>
      </c>
      <c r="T63">
        <f>SUM($S$11:S63)</f>
        <v>31</v>
      </c>
      <c r="U63">
        <f t="shared" si="4"/>
        <v>154</v>
      </c>
      <c r="V63">
        <f t="shared" si="5"/>
        <v>62</v>
      </c>
    </row>
    <row r="64" spans="1:22" x14ac:dyDescent="0.2">
      <c r="I64">
        <v>64</v>
      </c>
      <c r="J64">
        <v>1</v>
      </c>
      <c r="K64">
        <f>SUM($J$11:J64)</f>
        <v>26</v>
      </c>
      <c r="L64">
        <f t="shared" si="2"/>
        <v>64</v>
      </c>
      <c r="M64">
        <f t="shared" si="3"/>
        <v>65</v>
      </c>
      <c r="R64">
        <v>78</v>
      </c>
      <c r="S64">
        <v>5</v>
      </c>
      <c r="T64">
        <f>SUM($S$11:S64)</f>
        <v>36</v>
      </c>
      <c r="U64">
        <f t="shared" si="4"/>
        <v>390</v>
      </c>
      <c r="V64">
        <f t="shared" si="5"/>
        <v>72</v>
      </c>
    </row>
    <row r="65" spans="9:22" x14ac:dyDescent="0.2">
      <c r="I65">
        <v>65</v>
      </c>
      <c r="J65">
        <v>1</v>
      </c>
      <c r="K65">
        <f>SUM($J$11:J65)</f>
        <v>27</v>
      </c>
      <c r="L65">
        <f t="shared" si="2"/>
        <v>65</v>
      </c>
      <c r="M65">
        <f t="shared" si="3"/>
        <v>67.5</v>
      </c>
      <c r="R65">
        <v>79</v>
      </c>
      <c r="S65">
        <v>2</v>
      </c>
      <c r="T65">
        <f>SUM($S$11:S65)</f>
        <v>38</v>
      </c>
      <c r="U65">
        <f t="shared" si="4"/>
        <v>158</v>
      </c>
      <c r="V65">
        <f t="shared" si="5"/>
        <v>76</v>
      </c>
    </row>
    <row r="66" spans="9:22" x14ac:dyDescent="0.2">
      <c r="I66">
        <v>66</v>
      </c>
      <c r="J66">
        <v>2</v>
      </c>
      <c r="K66">
        <f>SUM($J$11:J66)</f>
        <v>29</v>
      </c>
      <c r="L66">
        <f t="shared" si="2"/>
        <v>132</v>
      </c>
      <c r="M66">
        <f t="shared" si="3"/>
        <v>72.5</v>
      </c>
      <c r="R66">
        <v>80</v>
      </c>
      <c r="S66">
        <v>3</v>
      </c>
      <c r="T66">
        <f>SUM($S$11:S66)</f>
        <v>41</v>
      </c>
      <c r="U66">
        <f t="shared" si="4"/>
        <v>240</v>
      </c>
      <c r="V66">
        <f t="shared" si="5"/>
        <v>82</v>
      </c>
    </row>
    <row r="67" spans="9:22" x14ac:dyDescent="0.2">
      <c r="I67">
        <v>67</v>
      </c>
      <c r="J67">
        <v>1</v>
      </c>
      <c r="K67">
        <f>SUM($J$11:J67)</f>
        <v>30</v>
      </c>
      <c r="L67">
        <f t="shared" si="2"/>
        <v>67</v>
      </c>
      <c r="M67">
        <f t="shared" si="3"/>
        <v>75</v>
      </c>
      <c r="R67">
        <v>81</v>
      </c>
      <c r="S67">
        <v>4</v>
      </c>
      <c r="T67">
        <f>SUM($S$11:S67)</f>
        <v>45</v>
      </c>
      <c r="U67">
        <f t="shared" si="4"/>
        <v>324</v>
      </c>
      <c r="V67">
        <f t="shared" si="5"/>
        <v>90</v>
      </c>
    </row>
    <row r="68" spans="9:22" x14ac:dyDescent="0.2">
      <c r="I68">
        <v>68</v>
      </c>
      <c r="J68">
        <v>1</v>
      </c>
      <c r="K68">
        <f>SUM($J$11:J68)</f>
        <v>31</v>
      </c>
      <c r="L68">
        <f t="shared" si="2"/>
        <v>68</v>
      </c>
      <c r="M68">
        <f t="shared" si="3"/>
        <v>77.5</v>
      </c>
      <c r="R68">
        <v>82</v>
      </c>
      <c r="S68">
        <v>1</v>
      </c>
      <c r="T68">
        <f>SUM($S$11:S68)</f>
        <v>46</v>
      </c>
      <c r="U68">
        <f t="shared" si="4"/>
        <v>82</v>
      </c>
      <c r="V68">
        <f t="shared" si="5"/>
        <v>92</v>
      </c>
    </row>
    <row r="69" spans="9:22" x14ac:dyDescent="0.2">
      <c r="I69">
        <v>69</v>
      </c>
      <c r="J69">
        <v>1</v>
      </c>
      <c r="K69">
        <f>SUM($J$11:J69)</f>
        <v>32</v>
      </c>
      <c r="L69">
        <f t="shared" si="2"/>
        <v>69</v>
      </c>
      <c r="M69">
        <f t="shared" si="3"/>
        <v>80</v>
      </c>
      <c r="R69">
        <v>83</v>
      </c>
      <c r="S69">
        <v>0</v>
      </c>
      <c r="T69">
        <f>SUM($S$11:S69)</f>
        <v>46</v>
      </c>
      <c r="U69">
        <f t="shared" si="4"/>
        <v>0</v>
      </c>
      <c r="V69">
        <f t="shared" si="5"/>
        <v>92</v>
      </c>
    </row>
    <row r="70" spans="9:22" x14ac:dyDescent="0.2">
      <c r="I70">
        <v>70</v>
      </c>
      <c r="J70">
        <v>0</v>
      </c>
      <c r="K70">
        <f>SUM($J$11:J70)</f>
        <v>32</v>
      </c>
      <c r="L70">
        <f t="shared" si="2"/>
        <v>0</v>
      </c>
      <c r="M70">
        <f t="shared" si="3"/>
        <v>80</v>
      </c>
      <c r="R70">
        <v>84</v>
      </c>
      <c r="S70">
        <v>3</v>
      </c>
      <c r="T70">
        <f>SUM($S$11:S70)</f>
        <v>49</v>
      </c>
      <c r="U70">
        <f t="shared" si="4"/>
        <v>252</v>
      </c>
      <c r="V70">
        <f t="shared" si="5"/>
        <v>98</v>
      </c>
    </row>
    <row r="71" spans="9:22" x14ac:dyDescent="0.2">
      <c r="I71">
        <v>71</v>
      </c>
      <c r="J71">
        <v>1</v>
      </c>
      <c r="K71">
        <f>SUM($J$11:J71)</f>
        <v>33</v>
      </c>
      <c r="L71">
        <f t="shared" si="2"/>
        <v>71</v>
      </c>
      <c r="M71">
        <f t="shared" si="3"/>
        <v>82.5</v>
      </c>
      <c r="R71">
        <v>85</v>
      </c>
      <c r="S71">
        <v>0</v>
      </c>
      <c r="T71">
        <f>SUM($S$11:S71)</f>
        <v>49</v>
      </c>
      <c r="U71">
        <f t="shared" si="4"/>
        <v>0</v>
      </c>
      <c r="V71">
        <f t="shared" si="5"/>
        <v>98</v>
      </c>
    </row>
    <row r="72" spans="9:22" x14ac:dyDescent="0.2">
      <c r="I72">
        <v>72</v>
      </c>
      <c r="J72">
        <v>0</v>
      </c>
      <c r="K72">
        <f>SUM($J$11:J72)</f>
        <v>33</v>
      </c>
      <c r="L72">
        <f t="shared" si="2"/>
        <v>0</v>
      </c>
      <c r="M72">
        <f t="shared" si="3"/>
        <v>82.5</v>
      </c>
      <c r="R72">
        <v>86</v>
      </c>
      <c r="S72">
        <v>0</v>
      </c>
      <c r="T72">
        <f>SUM($S$11:S72)</f>
        <v>49</v>
      </c>
      <c r="U72">
        <f t="shared" si="4"/>
        <v>0</v>
      </c>
      <c r="V72">
        <f t="shared" si="5"/>
        <v>98</v>
      </c>
    </row>
    <row r="73" spans="9:22" x14ac:dyDescent="0.2">
      <c r="I73">
        <v>73</v>
      </c>
      <c r="J73">
        <v>1</v>
      </c>
      <c r="K73">
        <f>SUM($J$11:J73)</f>
        <v>34</v>
      </c>
      <c r="L73">
        <f t="shared" si="2"/>
        <v>73</v>
      </c>
      <c r="M73">
        <f t="shared" si="3"/>
        <v>85</v>
      </c>
      <c r="R73">
        <v>87</v>
      </c>
      <c r="S73">
        <v>0</v>
      </c>
      <c r="T73">
        <f>SUM($S$11:S73)</f>
        <v>49</v>
      </c>
      <c r="U73">
        <f t="shared" si="4"/>
        <v>0</v>
      </c>
      <c r="V73">
        <f t="shared" si="5"/>
        <v>98</v>
      </c>
    </row>
    <row r="74" spans="9:22" x14ac:dyDescent="0.2">
      <c r="I74">
        <v>74</v>
      </c>
      <c r="J74">
        <v>0</v>
      </c>
      <c r="K74">
        <f>SUM($J$11:J74)</f>
        <v>34</v>
      </c>
      <c r="L74">
        <f t="shared" si="2"/>
        <v>0</v>
      </c>
      <c r="M74">
        <f t="shared" si="3"/>
        <v>85</v>
      </c>
      <c r="R74">
        <v>88</v>
      </c>
      <c r="S74">
        <v>0</v>
      </c>
      <c r="T74">
        <f>SUM($S$11:S74)</f>
        <v>49</v>
      </c>
      <c r="U74">
        <f t="shared" si="4"/>
        <v>0</v>
      </c>
      <c r="V74">
        <f t="shared" si="5"/>
        <v>98</v>
      </c>
    </row>
    <row r="75" spans="9:22" x14ac:dyDescent="0.2">
      <c r="I75">
        <v>75</v>
      </c>
      <c r="J75">
        <v>1</v>
      </c>
      <c r="K75">
        <f>SUM($J$11:J75)</f>
        <v>35</v>
      </c>
      <c r="L75">
        <f t="shared" si="2"/>
        <v>75</v>
      </c>
      <c r="M75">
        <f t="shared" si="3"/>
        <v>87.5</v>
      </c>
      <c r="R75">
        <v>89</v>
      </c>
      <c r="S75">
        <v>0</v>
      </c>
      <c r="T75">
        <f>SUM($S$11:S75)</f>
        <v>49</v>
      </c>
      <c r="U75">
        <f t="shared" si="4"/>
        <v>0</v>
      </c>
      <c r="V75">
        <f t="shared" si="5"/>
        <v>98</v>
      </c>
    </row>
    <row r="76" spans="9:22" x14ac:dyDescent="0.2">
      <c r="I76">
        <v>76</v>
      </c>
      <c r="J76">
        <v>0</v>
      </c>
      <c r="K76">
        <f>SUM($J$11:J76)</f>
        <v>35</v>
      </c>
      <c r="L76">
        <f t="shared" ref="L76:L92" si="6">I76*J76</f>
        <v>0</v>
      </c>
      <c r="M76">
        <f t="shared" ref="M76:M92" si="7">(K76/$K$92)*100</f>
        <v>87.5</v>
      </c>
      <c r="R76">
        <v>90</v>
      </c>
      <c r="S76">
        <v>1</v>
      </c>
      <c r="T76">
        <f>SUM($S$11:S76)</f>
        <v>50</v>
      </c>
      <c r="U76">
        <f t="shared" ref="U76" si="8">R76*S76</f>
        <v>90</v>
      </c>
      <c r="V76">
        <f t="shared" ref="V76" si="9">(T76/$T$76)*100</f>
        <v>100</v>
      </c>
    </row>
    <row r="77" spans="9:22" x14ac:dyDescent="0.2">
      <c r="I77">
        <v>77</v>
      </c>
      <c r="J77">
        <v>0</v>
      </c>
      <c r="K77">
        <f>SUM($J$11:J77)</f>
        <v>35</v>
      </c>
      <c r="L77">
        <f t="shared" si="6"/>
        <v>0</v>
      </c>
      <c r="M77">
        <f t="shared" si="7"/>
        <v>87.5</v>
      </c>
      <c r="S77">
        <f>SUM(S11:S76)</f>
        <v>50</v>
      </c>
      <c r="U77">
        <f>SUM(U11:U76)</f>
        <v>2978</v>
      </c>
    </row>
    <row r="78" spans="9:22" x14ac:dyDescent="0.2">
      <c r="I78">
        <v>78</v>
      </c>
      <c r="J78">
        <v>1</v>
      </c>
      <c r="K78">
        <f>SUM($J$11:J78)</f>
        <v>36</v>
      </c>
      <c r="L78">
        <f t="shared" si="6"/>
        <v>78</v>
      </c>
      <c r="M78">
        <f t="shared" si="7"/>
        <v>90</v>
      </c>
    </row>
    <row r="79" spans="9:22" x14ac:dyDescent="0.2">
      <c r="I79">
        <v>79</v>
      </c>
      <c r="J79">
        <v>0</v>
      </c>
      <c r="K79">
        <f>SUM($J$11:J79)</f>
        <v>36</v>
      </c>
      <c r="L79">
        <f t="shared" si="6"/>
        <v>0</v>
      </c>
      <c r="M79">
        <f t="shared" si="7"/>
        <v>90</v>
      </c>
      <c r="R79" t="s">
        <v>5</v>
      </c>
      <c r="S79">
        <f>U77/S77</f>
        <v>59.56</v>
      </c>
    </row>
    <row r="80" spans="9:22" x14ac:dyDescent="0.2">
      <c r="I80">
        <v>80</v>
      </c>
      <c r="J80">
        <v>0</v>
      </c>
      <c r="K80">
        <f>SUM($J$11:J80)</f>
        <v>36</v>
      </c>
      <c r="L80">
        <f t="shared" si="6"/>
        <v>0</v>
      </c>
      <c r="M80">
        <f t="shared" si="7"/>
        <v>90</v>
      </c>
    </row>
    <row r="81" spans="9:13" x14ac:dyDescent="0.2">
      <c r="I81">
        <v>81</v>
      </c>
      <c r="J81">
        <v>1</v>
      </c>
      <c r="K81">
        <f>SUM($J$11:J81)</f>
        <v>37</v>
      </c>
      <c r="L81">
        <f t="shared" si="6"/>
        <v>81</v>
      </c>
      <c r="M81">
        <f t="shared" si="7"/>
        <v>92.5</v>
      </c>
    </row>
    <row r="82" spans="9:13" x14ac:dyDescent="0.2">
      <c r="I82">
        <v>82</v>
      </c>
      <c r="J82">
        <v>0</v>
      </c>
      <c r="K82">
        <f>SUM($J$11:J82)</f>
        <v>37</v>
      </c>
      <c r="L82">
        <f t="shared" si="6"/>
        <v>0</v>
      </c>
      <c r="M82">
        <f t="shared" si="7"/>
        <v>92.5</v>
      </c>
    </row>
    <row r="83" spans="9:13" x14ac:dyDescent="0.2">
      <c r="I83">
        <v>83</v>
      </c>
      <c r="J83">
        <v>0</v>
      </c>
      <c r="K83">
        <f>SUM($J$11:J83)</f>
        <v>37</v>
      </c>
      <c r="L83">
        <f t="shared" si="6"/>
        <v>0</v>
      </c>
      <c r="M83">
        <f t="shared" si="7"/>
        <v>92.5</v>
      </c>
    </row>
    <row r="84" spans="9:13" x14ac:dyDescent="0.2">
      <c r="I84">
        <v>84</v>
      </c>
      <c r="J84">
        <v>0</v>
      </c>
      <c r="K84">
        <f>SUM($J$11:J84)</f>
        <v>37</v>
      </c>
      <c r="L84">
        <f t="shared" si="6"/>
        <v>0</v>
      </c>
      <c r="M84">
        <f t="shared" si="7"/>
        <v>92.5</v>
      </c>
    </row>
    <row r="85" spans="9:13" x14ac:dyDescent="0.2">
      <c r="I85">
        <v>85</v>
      </c>
      <c r="J85">
        <v>0</v>
      </c>
      <c r="K85">
        <f>SUM($J$11:J85)</f>
        <v>37</v>
      </c>
      <c r="L85">
        <f t="shared" si="6"/>
        <v>0</v>
      </c>
      <c r="M85">
        <f t="shared" si="7"/>
        <v>92.5</v>
      </c>
    </row>
    <row r="86" spans="9:13" x14ac:dyDescent="0.2">
      <c r="I86">
        <v>86</v>
      </c>
      <c r="J86">
        <v>0</v>
      </c>
      <c r="K86">
        <f>SUM($J$11:J86)</f>
        <v>37</v>
      </c>
      <c r="L86">
        <f t="shared" si="6"/>
        <v>0</v>
      </c>
      <c r="M86">
        <f t="shared" si="7"/>
        <v>92.5</v>
      </c>
    </row>
    <row r="87" spans="9:13" x14ac:dyDescent="0.2">
      <c r="I87">
        <v>87</v>
      </c>
      <c r="J87">
        <v>1</v>
      </c>
      <c r="K87">
        <f>SUM($J$11:J87)</f>
        <v>38</v>
      </c>
      <c r="L87">
        <f t="shared" si="6"/>
        <v>87</v>
      </c>
      <c r="M87">
        <f t="shared" si="7"/>
        <v>95</v>
      </c>
    </row>
    <row r="88" spans="9:13" x14ac:dyDescent="0.2">
      <c r="I88">
        <v>88</v>
      </c>
      <c r="J88">
        <v>0</v>
      </c>
      <c r="K88">
        <f>SUM($J$11:J88)</f>
        <v>38</v>
      </c>
      <c r="L88">
        <f t="shared" si="6"/>
        <v>0</v>
      </c>
      <c r="M88">
        <f t="shared" si="7"/>
        <v>95</v>
      </c>
    </row>
    <row r="89" spans="9:13" x14ac:dyDescent="0.2">
      <c r="I89">
        <v>89</v>
      </c>
      <c r="J89">
        <v>0</v>
      </c>
      <c r="K89">
        <f>SUM($J$11:J89)</f>
        <v>38</v>
      </c>
      <c r="L89">
        <f t="shared" si="6"/>
        <v>0</v>
      </c>
      <c r="M89">
        <f t="shared" si="7"/>
        <v>95</v>
      </c>
    </row>
    <row r="90" spans="9:13" x14ac:dyDescent="0.2">
      <c r="I90">
        <v>90</v>
      </c>
      <c r="J90">
        <v>0</v>
      </c>
      <c r="K90">
        <f>SUM($J$11:J90)</f>
        <v>38</v>
      </c>
      <c r="L90">
        <f t="shared" si="6"/>
        <v>0</v>
      </c>
      <c r="M90">
        <f t="shared" si="7"/>
        <v>95</v>
      </c>
    </row>
    <row r="91" spans="9:13" x14ac:dyDescent="0.2">
      <c r="I91">
        <v>91</v>
      </c>
      <c r="J91">
        <v>1</v>
      </c>
      <c r="K91">
        <f>SUM($J$11:J91)</f>
        <v>39</v>
      </c>
      <c r="L91">
        <f t="shared" si="6"/>
        <v>91</v>
      </c>
      <c r="M91">
        <f t="shared" si="7"/>
        <v>97.5</v>
      </c>
    </row>
    <row r="92" spans="9:13" x14ac:dyDescent="0.2">
      <c r="I92">
        <v>92</v>
      </c>
      <c r="J92">
        <v>1</v>
      </c>
      <c r="K92">
        <f>SUM($J$11:J92)</f>
        <v>40</v>
      </c>
      <c r="L92">
        <f t="shared" si="6"/>
        <v>92</v>
      </c>
      <c r="M92">
        <f t="shared" si="7"/>
        <v>100</v>
      </c>
    </row>
    <row r="93" spans="9:13" x14ac:dyDescent="0.2">
      <c r="J93">
        <f>SUM(J11:J92)</f>
        <v>40</v>
      </c>
      <c r="L93">
        <f>SUM(L11:L92)</f>
        <v>2251</v>
      </c>
    </row>
    <row r="95" spans="9:13" x14ac:dyDescent="0.2">
      <c r="I95" t="s">
        <v>5</v>
      </c>
      <c r="J95">
        <f>L93/J93</f>
        <v>56.274999999999999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2EEC7-5FDD-A246-8CD2-6BF49CFC68B3}">
  <dimension ref="A1"/>
  <sheetViews>
    <sheetView tabSelected="1"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 Q2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Ostler, Tom</dc:creator>
  <cp:lastModifiedBy>Shukie, Alexandra</cp:lastModifiedBy>
  <dcterms:created xsi:type="dcterms:W3CDTF">2018-10-17T13:14:52Z</dcterms:created>
  <dcterms:modified xsi:type="dcterms:W3CDTF">2022-11-29T15:50:06Z</dcterms:modified>
</cp:coreProperties>
</file>