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4/"/>
    </mc:Choice>
  </mc:AlternateContent>
  <xr:revisionPtr revIDLastSave="0" documentId="8_{FC209DC0-2BE6-F848-80BA-C2EF74A7C549}" xr6:coauthVersionLast="47" xr6:coauthVersionMax="47" xr10:uidLastSave="{00000000-0000-0000-0000-000000000000}"/>
  <bookViews>
    <workbookView xWindow="0" yWindow="0" windowWidth="28800" windowHeight="18000" xr2:uid="{199EBEAF-C463-8940-BBB6-004BB8502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2" i="1"/>
  <c r="B40" i="1"/>
  <c r="D40" i="1" s="1"/>
  <c r="B39" i="1"/>
  <c r="D39" i="1" s="1"/>
  <c r="B38" i="1"/>
  <c r="D38" i="1" s="1"/>
  <c r="B37" i="1"/>
  <c r="D37" i="1" s="1"/>
  <c r="B36" i="1"/>
  <c r="D36" i="1" s="1"/>
  <c r="B35" i="1"/>
  <c r="D35" i="1" s="1"/>
  <c r="B34" i="1"/>
  <c r="D34" i="1" s="1"/>
  <c r="D33" i="1"/>
  <c r="E21" i="1"/>
  <c r="G14" i="1"/>
  <c r="G15" i="1"/>
  <c r="G16" i="1"/>
  <c r="G17" i="1"/>
  <c r="G18" i="1"/>
  <c r="G19" i="1"/>
  <c r="G20" i="1"/>
  <c r="G13" i="1"/>
  <c r="D15" i="1"/>
  <c r="D19" i="1"/>
  <c r="D20" i="1"/>
  <c r="D13" i="1"/>
  <c r="B15" i="1"/>
  <c r="B16" i="1"/>
  <c r="D16" i="1" s="1"/>
  <c r="B17" i="1"/>
  <c r="D17" i="1" s="1"/>
  <c r="F17" i="1" s="1"/>
  <c r="B18" i="1"/>
  <c r="D18" i="1" s="1"/>
  <c r="F18" i="1" s="1"/>
  <c r="B19" i="1"/>
  <c r="B20" i="1"/>
  <c r="B14" i="1"/>
  <c r="D14" i="1" s="1"/>
  <c r="F14" i="1" l="1"/>
  <c r="F16" i="1"/>
  <c r="F15" i="1"/>
  <c r="F13" i="1"/>
  <c r="F20" i="1"/>
  <c r="F19" i="1"/>
  <c r="F21" i="1" l="1"/>
  <c r="M12" i="1" s="1"/>
  <c r="H17" i="1" l="1"/>
  <c r="I17" i="1" s="1"/>
  <c r="J17" i="1" s="1"/>
  <c r="H18" i="1"/>
  <c r="I18" i="1" s="1"/>
  <c r="J18" i="1" s="1"/>
  <c r="H20" i="1"/>
  <c r="I20" i="1" s="1"/>
  <c r="J20" i="1" s="1"/>
  <c r="H15" i="1"/>
  <c r="I15" i="1" s="1"/>
  <c r="J15" i="1" s="1"/>
  <c r="H19" i="1"/>
  <c r="I19" i="1" s="1"/>
  <c r="J19" i="1" s="1"/>
  <c r="H16" i="1"/>
  <c r="I16" i="1" s="1"/>
  <c r="J16" i="1" s="1"/>
  <c r="H13" i="1"/>
  <c r="I13" i="1" s="1"/>
  <c r="J13" i="1" s="1"/>
  <c r="H14" i="1"/>
  <c r="I14" i="1" s="1"/>
  <c r="J14" i="1" s="1"/>
  <c r="J21" i="1" l="1"/>
  <c r="M15" i="1" s="1"/>
</calcChain>
</file>

<file path=xl/sharedStrings.xml><?xml version="1.0" encoding="utf-8"?>
<sst xmlns="http://schemas.openxmlformats.org/spreadsheetml/2006/main" count="49" uniqueCount="25">
  <si>
    <t>Time taken, t (ms)</t>
  </si>
  <si>
    <t>Freq. f</t>
  </si>
  <si>
    <t>10 ≤ t &lt; 20</t>
  </si>
  <si>
    <t>20 ≤ t &lt; 30</t>
  </si>
  <si>
    <t>30 ≤ t &lt; 40</t>
  </si>
  <si>
    <t>40 ≤ t &lt; 45</t>
  </si>
  <si>
    <t>45 ≤ t &lt; 50</t>
  </si>
  <si>
    <t>50 ≤ t &lt; 55</t>
  </si>
  <si>
    <t>55 ≤ t &lt; 70</t>
  </si>
  <si>
    <t>70 ≤ t &lt; 100</t>
  </si>
  <si>
    <t>f</t>
  </si>
  <si>
    <t>cumulative freq.</t>
  </si>
  <si>
    <t>t_lower</t>
  </si>
  <si>
    <t>t_upper</t>
  </si>
  <si>
    <t>t_mid</t>
  </si>
  <si>
    <t>f * t_mid</t>
  </si>
  <si>
    <t>(t-tbar)</t>
  </si>
  <si>
    <t>(t-tbar)^2</t>
  </si>
  <si>
    <t>f*(t-tbar)^2</t>
  </si>
  <si>
    <t>mean</t>
  </si>
  <si>
    <t>median</t>
  </si>
  <si>
    <t>mode</t>
  </si>
  <si>
    <t>SD</t>
  </si>
  <si>
    <t>100 ≤ t &lt; 110</t>
  </si>
  <si>
    <t>0 ≤ t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</si>
</sst>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2" xfId="0" applyFill="1" applyBorder="1"/>
    <xf numFmtId="0" fontId="0" fillId="0" borderId="6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 polygon detailing time taken for</a:t>
            </a:r>
            <a:r>
              <a:rPr lang="en-GB" baseline="0"/>
              <a:t> op-amps to become operational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Sheet1!$D$32:$D$41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42.5</c:v>
                </c:pt>
                <c:pt idx="5">
                  <c:v>47.5</c:v>
                </c:pt>
                <c:pt idx="6">
                  <c:v>52.5</c:v>
                </c:pt>
                <c:pt idx="7">
                  <c:v>62.5</c:v>
                </c:pt>
                <c:pt idx="8">
                  <c:v>85</c:v>
                </c:pt>
                <c:pt idx="9">
                  <c:v>105</c:v>
                </c:pt>
              </c:numCache>
            </c:numRef>
          </c:xVal>
          <c:yVal>
            <c:numRef>
              <c:f>Sheet1!$E$32:$E$41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4-FD40-9237-7AB70931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59999"/>
        <c:axId val="625626880"/>
      </c:scatterChart>
      <c:valAx>
        <c:axId val="592659999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26880"/>
        <c:crosses val="autoZero"/>
        <c:crossBetween val="midCat"/>
        <c:majorUnit val="10"/>
        <c:minorUnit val="5"/>
      </c:valAx>
      <c:valAx>
        <c:axId val="62562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673100</xdr:colOff>
      <xdr:row>11</xdr:row>
      <xdr:rowOff>25400</xdr:rowOff>
    </xdr:from>
    <xdr:to>
      <xdr:col>16</xdr:col>
      <xdr:colOff>215900</xdr:colOff>
      <xdr:row>15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2C8A5E-987C-A2CF-0A79-91D72126B174}"/>
            </a:ext>
          </a:extLst>
        </xdr:cNvPr>
        <xdr:cNvSpPr txBox="1"/>
      </xdr:nvSpPr>
      <xdr:spPr>
        <a:xfrm>
          <a:off x="12115800" y="2298700"/>
          <a:ext cx="20193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median value is the</a:t>
          </a:r>
          <a:r>
            <a:rPr lang="en-GB" sz="1100" baseline="0"/>
            <a:t> (105+1)/2th value, i.e. 53rd value lies in the 40 ≤ t &lt; 45 group.</a:t>
          </a:r>
          <a:endParaRPr lang="en-GB" sz="1100"/>
        </a:p>
      </xdr:txBody>
    </xdr:sp>
    <xdr:clientData/>
  </xdr:twoCellAnchor>
  <xdr:twoCellAnchor>
    <xdr:from>
      <xdr:col>5</xdr:col>
      <xdr:colOff>266700</xdr:colOff>
      <xdr:row>29</xdr:row>
      <xdr:rowOff>203200</xdr:rowOff>
    </xdr:from>
    <xdr:to>
      <xdr:col>10</xdr:col>
      <xdr:colOff>304800</xdr:colOff>
      <xdr:row>34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1B8800-A6C8-BA83-D92C-D7C5983902AB}"/>
            </a:ext>
          </a:extLst>
        </xdr:cNvPr>
        <xdr:cNvSpPr txBox="1"/>
      </xdr:nvSpPr>
      <xdr:spPr>
        <a:xfrm>
          <a:off x="4826000" y="6172200"/>
          <a:ext cx="44450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To plot a frequency polygon,</a:t>
          </a:r>
          <a:r>
            <a:rPr lang="en-GB" sz="1100" baseline="0"/>
            <a:t> we should add a row of data at the beginning and end of the data set so that the curve forms a closed shape with the horizontal axis.</a:t>
          </a:r>
          <a:endParaRPr lang="en-GB" sz="1100"/>
        </a:p>
      </xdr:txBody>
    </xdr:sp>
    <xdr:clientData/>
  </xdr:twoCellAnchor>
  <xdr:twoCellAnchor>
    <xdr:from>
      <xdr:col>10</xdr:col>
      <xdr:colOff>603250</xdr:colOff>
      <xdr:row>29</xdr:row>
      <xdr:rowOff>133350</xdr:rowOff>
    </xdr:from>
    <xdr:to>
      <xdr:col>20</xdr:col>
      <xdr:colOff>38100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F9105-7A65-F079-0502-2F1096A5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728135</xdr:colOff>
      <xdr:row>41</xdr:row>
      <xdr:rowOff>63500</xdr:rowOff>
    </xdr:from>
    <xdr:to>
      <xdr:col>10</xdr:col>
      <xdr:colOff>550334</xdr:colOff>
      <xdr:row>53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316FED-45FE-6E13-CB72-F7834BCCFBC9}"/>
            </a:ext>
          </a:extLst>
        </xdr:cNvPr>
        <xdr:cNvSpPr txBox="1"/>
      </xdr:nvSpPr>
      <xdr:spPr>
        <a:xfrm>
          <a:off x="4461935" y="8521700"/>
          <a:ext cx="5054599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mean and standard</a:t>
          </a:r>
          <a:r>
            <a:rPr lang="en-GB" sz="1100" baseline="0"/>
            <a:t> deviation tell us that we expect most of the data to lie between 45.31 ± 19.71, that is 25.6 ≤ t ≤ 65.02. In fact 67% of data lies between the mean ± one standard deviation, so be aware that some (approx. 23%) will lie outside of this range.</a:t>
          </a:r>
        </a:p>
        <a:p>
          <a:endParaRPr lang="en-GB" sz="1100" baseline="0"/>
        </a:p>
        <a:p>
          <a:r>
            <a:rPr lang="en-GB" sz="1100" baseline="0"/>
            <a:t>It is difficult to comment as we don't have any other data to compare to, but given the standard deviation and a possible range of 90 ms, it could be argued that the start-up time for this batch of op-amps is inconsistent. This conclusion could also be reached at the averages don't all fall into the same category. This is further confirmed by the frequency polygon: the distribution is not even (symmetric). The distribution is slightly positively skewed (50% of the data lies in the range 10 ≤ t &lt; 45, i.e. a range of 35 ms and 50% lies in the range 45 ≤ t &lt; 100, i.e. a range of 55 ms). However, the data is widely spread.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3788-11EF-F040-BECF-EFAECF553E4E}">
  <dimension ref="A1:M41"/>
  <sheetViews>
    <sheetView tabSelected="1" zoomScale="120" zoomScaleNormal="120" workbookViewId="0">
      <selection activeCell="E56" sqref="E56"/>
    </sheetView>
  </sheetViews>
  <sheetFormatPr baseColWidth="10" defaultRowHeight="16" x14ac:dyDescent="0.2"/>
  <cols>
    <col min="1" max="1" width="16.5" bestFit="1" customWidth="1"/>
    <col min="7" max="7" width="14.5" bestFit="1" customWidth="1"/>
  </cols>
  <sheetData>
    <row r="1" spans="1:13" ht="17" thickBot="1" x14ac:dyDescent="0.25">
      <c r="A1" s="8" t="s">
        <v>0</v>
      </c>
      <c r="B1" s="9" t="s">
        <v>1</v>
      </c>
    </row>
    <row r="2" spans="1:13" x14ac:dyDescent="0.2">
      <c r="A2" s="6" t="s">
        <v>2</v>
      </c>
      <c r="B2" s="7">
        <v>10</v>
      </c>
    </row>
    <row r="3" spans="1:13" x14ac:dyDescent="0.2">
      <c r="A3" s="2" t="s">
        <v>3</v>
      </c>
      <c r="B3" s="3">
        <v>14</v>
      </c>
    </row>
    <row r="4" spans="1:13" x14ac:dyDescent="0.2">
      <c r="A4" s="2" t="s">
        <v>4</v>
      </c>
      <c r="B4" s="3">
        <v>18</v>
      </c>
    </row>
    <row r="5" spans="1:13" x14ac:dyDescent="0.2">
      <c r="A5" s="2" t="s">
        <v>5</v>
      </c>
      <c r="B5" s="3">
        <v>16</v>
      </c>
    </row>
    <row r="6" spans="1:13" x14ac:dyDescent="0.2">
      <c r="A6" s="2" t="s">
        <v>6</v>
      </c>
      <c r="B6" s="3">
        <v>12</v>
      </c>
    </row>
    <row r="7" spans="1:13" x14ac:dyDescent="0.2">
      <c r="A7" s="2" t="s">
        <v>7</v>
      </c>
      <c r="B7" s="3">
        <v>8</v>
      </c>
    </row>
    <row r="8" spans="1:13" x14ac:dyDescent="0.2">
      <c r="A8" s="2" t="s">
        <v>8</v>
      </c>
      <c r="B8" s="3">
        <v>15</v>
      </c>
    </row>
    <row r="9" spans="1:13" ht="17" thickBot="1" x14ac:dyDescent="0.25">
      <c r="A9" s="4" t="s">
        <v>9</v>
      </c>
      <c r="B9" s="5">
        <v>12</v>
      </c>
    </row>
    <row r="11" spans="1:13" ht="17" thickBot="1" x14ac:dyDescent="0.25"/>
    <row r="12" spans="1:13" ht="17" thickBot="1" x14ac:dyDescent="0.25">
      <c r="A12" s="8" t="s">
        <v>0</v>
      </c>
      <c r="B12" s="8" t="s">
        <v>12</v>
      </c>
      <c r="C12" s="10" t="s">
        <v>13</v>
      </c>
      <c r="D12" s="10" t="s">
        <v>14</v>
      </c>
      <c r="E12" s="10" t="s">
        <v>10</v>
      </c>
      <c r="F12" s="10" t="s">
        <v>15</v>
      </c>
      <c r="G12" s="10" t="s">
        <v>11</v>
      </c>
      <c r="H12" s="10" t="s">
        <v>16</v>
      </c>
      <c r="I12" s="10" t="s">
        <v>17</v>
      </c>
      <c r="J12" s="9" t="s">
        <v>18</v>
      </c>
      <c r="L12" s="23" t="s">
        <v>19</v>
      </c>
      <c r="M12" s="20">
        <f>ROUND(F21/E21,2)</f>
        <v>45.31</v>
      </c>
    </row>
    <row r="13" spans="1:13" x14ac:dyDescent="0.2">
      <c r="A13" s="6" t="s">
        <v>2</v>
      </c>
      <c r="B13" s="12">
        <v>10</v>
      </c>
      <c r="C13" s="12">
        <v>20</v>
      </c>
      <c r="D13" s="12">
        <f>(B13+C13)/2</f>
        <v>15</v>
      </c>
      <c r="E13" s="12">
        <v>10</v>
      </c>
      <c r="F13" s="12">
        <f>E13*D13</f>
        <v>150</v>
      </c>
      <c r="G13" s="12">
        <f>SUM($E$13:E13)</f>
        <v>10</v>
      </c>
      <c r="H13" s="12">
        <f>D13-$M$12</f>
        <v>-30.310000000000002</v>
      </c>
      <c r="I13" s="12">
        <f>H13^2</f>
        <v>918.69610000000011</v>
      </c>
      <c r="J13" s="7">
        <f>E13*I13</f>
        <v>9186.9610000000011</v>
      </c>
      <c r="L13" s="24" t="s">
        <v>20</v>
      </c>
      <c r="M13" s="21" t="s">
        <v>5</v>
      </c>
    </row>
    <row r="14" spans="1:13" x14ac:dyDescent="0.2">
      <c r="A14" s="2" t="s">
        <v>3</v>
      </c>
      <c r="B14" s="1">
        <f>C13</f>
        <v>20</v>
      </c>
      <c r="C14" s="1">
        <v>30</v>
      </c>
      <c r="D14" s="1">
        <f t="shared" ref="D14:D20" si="0">(B14+C14)/2</f>
        <v>25</v>
      </c>
      <c r="E14" s="1">
        <v>14</v>
      </c>
      <c r="F14" s="1">
        <f t="shared" ref="F14:F20" si="1">E14*D14</f>
        <v>350</v>
      </c>
      <c r="G14" s="1">
        <f>SUM($E$13:E14)</f>
        <v>24</v>
      </c>
      <c r="H14" s="12">
        <f t="shared" ref="H14:H20" si="2">D14-$M$12</f>
        <v>-20.310000000000002</v>
      </c>
      <c r="I14" s="12">
        <f t="shared" ref="I14:I20" si="3">H14^2</f>
        <v>412.49610000000007</v>
      </c>
      <c r="J14" s="7">
        <f t="shared" ref="J14:J20" si="4">E14*I14</f>
        <v>5774.9454000000005</v>
      </c>
      <c r="L14" s="24" t="s">
        <v>21</v>
      </c>
      <c r="M14" s="21" t="s">
        <v>4</v>
      </c>
    </row>
    <row r="15" spans="1:13" ht="17" thickBot="1" x14ac:dyDescent="0.25">
      <c r="A15" s="2" t="s">
        <v>4</v>
      </c>
      <c r="B15" s="1">
        <f t="shared" ref="B15:B20" si="5">C14</f>
        <v>30</v>
      </c>
      <c r="C15" s="1">
        <v>40</v>
      </c>
      <c r="D15" s="1">
        <f t="shared" si="0"/>
        <v>35</v>
      </c>
      <c r="E15" s="1">
        <v>18</v>
      </c>
      <c r="F15" s="1">
        <f t="shared" si="1"/>
        <v>630</v>
      </c>
      <c r="G15" s="1">
        <f>SUM($E$13:E15)</f>
        <v>42</v>
      </c>
      <c r="H15" s="12">
        <f t="shared" si="2"/>
        <v>-10.310000000000002</v>
      </c>
      <c r="I15" s="12">
        <f t="shared" si="3"/>
        <v>106.29610000000005</v>
      </c>
      <c r="J15" s="7">
        <f t="shared" si="4"/>
        <v>1913.3298000000009</v>
      </c>
      <c r="L15" s="25" t="s">
        <v>22</v>
      </c>
      <c r="M15" s="22">
        <f>ROUND(SQRT(J21/E21),2)</f>
        <v>19.71</v>
      </c>
    </row>
    <row r="16" spans="1:13" x14ac:dyDescent="0.2">
      <c r="A16" s="2" t="s">
        <v>5</v>
      </c>
      <c r="B16" s="1">
        <f t="shared" si="5"/>
        <v>40</v>
      </c>
      <c r="C16" s="1">
        <v>45</v>
      </c>
      <c r="D16" s="1">
        <f t="shared" si="0"/>
        <v>42.5</v>
      </c>
      <c r="E16" s="1">
        <v>16</v>
      </c>
      <c r="F16" s="1">
        <f t="shared" si="1"/>
        <v>680</v>
      </c>
      <c r="G16" s="1">
        <f>SUM($E$13:E16)</f>
        <v>58</v>
      </c>
      <c r="H16" s="12">
        <f t="shared" si="2"/>
        <v>-2.8100000000000023</v>
      </c>
      <c r="I16" s="12">
        <f t="shared" si="3"/>
        <v>7.896100000000013</v>
      </c>
      <c r="J16" s="7">
        <f t="shared" si="4"/>
        <v>126.33760000000021</v>
      </c>
    </row>
    <row r="17" spans="1:10" x14ac:dyDescent="0.2">
      <c r="A17" s="2" t="s">
        <v>6</v>
      </c>
      <c r="B17" s="1">
        <f t="shared" si="5"/>
        <v>45</v>
      </c>
      <c r="C17" s="1">
        <v>50</v>
      </c>
      <c r="D17" s="1">
        <f t="shared" si="0"/>
        <v>47.5</v>
      </c>
      <c r="E17" s="1">
        <v>12</v>
      </c>
      <c r="F17" s="1">
        <f t="shared" si="1"/>
        <v>570</v>
      </c>
      <c r="G17" s="1">
        <f>SUM($E$13:E17)</f>
        <v>70</v>
      </c>
      <c r="H17" s="12">
        <f t="shared" si="2"/>
        <v>2.1899999999999977</v>
      </c>
      <c r="I17" s="12">
        <f t="shared" si="3"/>
        <v>4.7960999999999903</v>
      </c>
      <c r="J17" s="7">
        <f t="shared" si="4"/>
        <v>57.553199999999883</v>
      </c>
    </row>
    <row r="18" spans="1:10" x14ac:dyDescent="0.2">
      <c r="A18" s="2" t="s">
        <v>7</v>
      </c>
      <c r="B18" s="1">
        <f t="shared" si="5"/>
        <v>50</v>
      </c>
      <c r="C18" s="1">
        <v>55</v>
      </c>
      <c r="D18" s="1">
        <f t="shared" si="0"/>
        <v>52.5</v>
      </c>
      <c r="E18" s="1">
        <v>8</v>
      </c>
      <c r="F18" s="1">
        <f t="shared" si="1"/>
        <v>420</v>
      </c>
      <c r="G18" s="1">
        <f>SUM($E$13:E18)</f>
        <v>78</v>
      </c>
      <c r="H18" s="12">
        <f t="shared" si="2"/>
        <v>7.1899999999999977</v>
      </c>
      <c r="I18" s="12">
        <f t="shared" si="3"/>
        <v>51.696099999999966</v>
      </c>
      <c r="J18" s="7">
        <f t="shared" si="4"/>
        <v>413.56879999999973</v>
      </c>
    </row>
    <row r="19" spans="1:10" x14ac:dyDescent="0.2">
      <c r="A19" s="2" t="s">
        <v>8</v>
      </c>
      <c r="B19" s="1">
        <f t="shared" si="5"/>
        <v>55</v>
      </c>
      <c r="C19" s="1">
        <v>70</v>
      </c>
      <c r="D19" s="1">
        <f t="shared" si="0"/>
        <v>62.5</v>
      </c>
      <c r="E19" s="1">
        <v>15</v>
      </c>
      <c r="F19" s="1">
        <f t="shared" si="1"/>
        <v>937.5</v>
      </c>
      <c r="G19" s="1">
        <f>SUM($E$13:E19)</f>
        <v>93</v>
      </c>
      <c r="H19" s="12">
        <f t="shared" si="2"/>
        <v>17.189999999999998</v>
      </c>
      <c r="I19" s="12">
        <f t="shared" si="3"/>
        <v>295.4960999999999</v>
      </c>
      <c r="J19" s="7">
        <f t="shared" si="4"/>
        <v>4432.4414999999981</v>
      </c>
    </row>
    <row r="20" spans="1:10" ht="17" thickBot="1" x14ac:dyDescent="0.25">
      <c r="A20" s="4" t="s">
        <v>9</v>
      </c>
      <c r="B20" s="11">
        <f t="shared" si="5"/>
        <v>70</v>
      </c>
      <c r="C20" s="11">
        <v>100</v>
      </c>
      <c r="D20" s="11">
        <f t="shared" si="0"/>
        <v>85</v>
      </c>
      <c r="E20" s="11">
        <v>12</v>
      </c>
      <c r="F20" s="11">
        <f t="shared" si="1"/>
        <v>1020</v>
      </c>
      <c r="G20" s="11">
        <f>SUM($E$13:E20)</f>
        <v>105</v>
      </c>
      <c r="H20" s="16">
        <f t="shared" si="2"/>
        <v>39.69</v>
      </c>
      <c r="I20" s="16">
        <f t="shared" si="3"/>
        <v>1575.2960999999998</v>
      </c>
      <c r="J20" s="17">
        <f t="shared" si="4"/>
        <v>18903.553199999998</v>
      </c>
    </row>
    <row r="21" spans="1:10" ht="17" thickBot="1" x14ac:dyDescent="0.25">
      <c r="E21" s="14">
        <f>SUM(E13:E20)</f>
        <v>105</v>
      </c>
      <c r="F21" s="15">
        <f>SUM(F13:F20)</f>
        <v>4757.5</v>
      </c>
      <c r="J21" s="13">
        <f>SUM(J13:J20)</f>
        <v>40808.690499999997</v>
      </c>
    </row>
    <row r="30" spans="1:10" ht="17" thickBot="1" x14ac:dyDescent="0.25"/>
    <row r="31" spans="1:10" ht="17" thickBot="1" x14ac:dyDescent="0.25">
      <c r="A31" s="8" t="s">
        <v>0</v>
      </c>
      <c r="B31" s="10" t="s">
        <v>12</v>
      </c>
      <c r="C31" s="10" t="s">
        <v>13</v>
      </c>
      <c r="D31" s="10" t="s">
        <v>14</v>
      </c>
      <c r="E31" s="9" t="s">
        <v>10</v>
      </c>
    </row>
    <row r="32" spans="1:10" x14ac:dyDescent="0.2">
      <c r="A32" s="6" t="s">
        <v>24</v>
      </c>
      <c r="B32" s="12">
        <v>0</v>
      </c>
      <c r="C32" s="12">
        <v>10</v>
      </c>
      <c r="D32" s="12">
        <f>(B32+C32)/2</f>
        <v>5</v>
      </c>
      <c r="E32" s="7">
        <v>0</v>
      </c>
    </row>
    <row r="33" spans="1:5" x14ac:dyDescent="0.2">
      <c r="A33" s="2" t="s">
        <v>2</v>
      </c>
      <c r="B33" s="1">
        <v>10</v>
      </c>
      <c r="C33" s="1">
        <v>20</v>
      </c>
      <c r="D33" s="1">
        <f>(B33+C33)/2</f>
        <v>15</v>
      </c>
      <c r="E33" s="3">
        <v>10</v>
      </c>
    </row>
    <row r="34" spans="1:5" x14ac:dyDescent="0.2">
      <c r="A34" s="2" t="s">
        <v>3</v>
      </c>
      <c r="B34" s="1">
        <f>C33</f>
        <v>20</v>
      </c>
      <c r="C34" s="1">
        <v>30</v>
      </c>
      <c r="D34" s="1">
        <f t="shared" ref="D34:D41" si="6">(B34+C34)/2</f>
        <v>25</v>
      </c>
      <c r="E34" s="3">
        <v>14</v>
      </c>
    </row>
    <row r="35" spans="1:5" x14ac:dyDescent="0.2">
      <c r="A35" s="2" t="s">
        <v>4</v>
      </c>
      <c r="B35" s="1">
        <f t="shared" ref="B35:B39" si="7">C34</f>
        <v>30</v>
      </c>
      <c r="C35" s="1">
        <v>40</v>
      </c>
      <c r="D35" s="1">
        <f t="shared" si="6"/>
        <v>35</v>
      </c>
      <c r="E35" s="3">
        <v>18</v>
      </c>
    </row>
    <row r="36" spans="1:5" x14ac:dyDescent="0.2">
      <c r="A36" s="2" t="s">
        <v>5</v>
      </c>
      <c r="B36" s="1">
        <f t="shared" si="7"/>
        <v>40</v>
      </c>
      <c r="C36" s="1">
        <v>45</v>
      </c>
      <c r="D36" s="1">
        <f t="shared" si="6"/>
        <v>42.5</v>
      </c>
      <c r="E36" s="3">
        <v>16</v>
      </c>
    </row>
    <row r="37" spans="1:5" x14ac:dyDescent="0.2">
      <c r="A37" s="2" t="s">
        <v>6</v>
      </c>
      <c r="B37" s="1">
        <f t="shared" si="7"/>
        <v>45</v>
      </c>
      <c r="C37" s="1">
        <v>50</v>
      </c>
      <c r="D37" s="1">
        <f t="shared" si="6"/>
        <v>47.5</v>
      </c>
      <c r="E37" s="3">
        <v>12</v>
      </c>
    </row>
    <row r="38" spans="1:5" x14ac:dyDescent="0.2">
      <c r="A38" s="2" t="s">
        <v>7</v>
      </c>
      <c r="B38" s="1">
        <f t="shared" si="7"/>
        <v>50</v>
      </c>
      <c r="C38" s="1">
        <v>55</v>
      </c>
      <c r="D38" s="1">
        <f t="shared" si="6"/>
        <v>52.5</v>
      </c>
      <c r="E38" s="3">
        <v>8</v>
      </c>
    </row>
    <row r="39" spans="1:5" x14ac:dyDescent="0.2">
      <c r="A39" s="2" t="s">
        <v>8</v>
      </c>
      <c r="B39" s="1">
        <f t="shared" si="7"/>
        <v>55</v>
      </c>
      <c r="C39" s="1">
        <v>70</v>
      </c>
      <c r="D39" s="1">
        <f t="shared" si="6"/>
        <v>62.5</v>
      </c>
      <c r="E39" s="3">
        <v>15</v>
      </c>
    </row>
    <row r="40" spans="1:5" x14ac:dyDescent="0.2">
      <c r="A40" s="2" t="s">
        <v>9</v>
      </c>
      <c r="B40" s="1">
        <f>C39</f>
        <v>70</v>
      </c>
      <c r="C40" s="1">
        <v>100</v>
      </c>
      <c r="D40" s="1">
        <f>(B40+C40)/2</f>
        <v>85</v>
      </c>
      <c r="E40" s="3">
        <v>12</v>
      </c>
    </row>
    <row r="41" spans="1:5" ht="17" thickBot="1" x14ac:dyDescent="0.25">
      <c r="A41" s="4" t="s">
        <v>23</v>
      </c>
      <c r="B41" s="11">
        <v>100</v>
      </c>
      <c r="C41" s="18">
        <v>110</v>
      </c>
      <c r="D41" s="11">
        <f>(B41+C41)/2</f>
        <v>105</v>
      </c>
      <c r="E41" s="19">
        <v>0</v>
      </c>
    </row>
  </sheetData>
  <pageMargins left="0.7" right="0.7" top="0.75" bottom="0.75" header="0.3" footer="0.3"/>
  <ignoredErrors>
    <ignoredError sqref="G14:G1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Shukie, Alexandra</cp:lastModifiedBy>
  <dcterms:created xsi:type="dcterms:W3CDTF">2022-11-29T15:22:58Z</dcterms:created>
  <dcterms:modified xsi:type="dcterms:W3CDTF">2022-11-29T20:41:32Z</dcterms:modified>
</cp:coreProperties>
</file>