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aila\Downloads\Excel=\pratica\"/>
    </mc:Choice>
  </mc:AlternateContent>
  <xr:revisionPtr revIDLastSave="0" documentId="13_ncr:1_{38AB8C80-F65A-4DD9-81CE-D488383D1D5E}" xr6:coauthVersionLast="47" xr6:coauthVersionMax="47" xr10:uidLastSave="{00000000-0000-0000-0000-000000000000}"/>
  <bookViews>
    <workbookView xWindow="-108" yWindow="-108" windowWidth="23256" windowHeight="12456" firstSheet="3" activeTab="3" xr2:uid="{39BB6456-5042-45E8-8974-B8849CDF70CB}"/>
  </bookViews>
  <sheets>
    <sheet name="A̳ssets" sheetId="2" state="hidden" r:id="rId1"/>
    <sheet name="base" sheetId="6" state="hidden" r:id="rId2"/>
    <sheet name="Cálculos" sheetId="7" state="hidden" r:id="rId3"/>
    <sheet name="D̳ashboard" sheetId="4" r:id="rId4"/>
  </sheets>
  <definedNames>
    <definedName name="SegmentaçãodeDados_Tipo_de_Assinatura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6" l="1"/>
  <c r="M10" i="6"/>
  <c r="M11" i="6"/>
  <c r="M12" i="6"/>
  <c r="M14" i="6"/>
  <c r="M15" i="6"/>
  <c r="M16" i="6"/>
  <c r="M17" i="6"/>
  <c r="M18" i="6"/>
  <c r="M19" i="6"/>
  <c r="M20" i="6"/>
  <c r="M23" i="6"/>
  <c r="M24" i="6"/>
  <c r="M25" i="6"/>
  <c r="M26" i="6"/>
  <c r="M27" i="6"/>
  <c r="M28" i="6"/>
  <c r="M29" i="6"/>
  <c r="M30" i="6"/>
  <c r="M31" i="6"/>
  <c r="M3" i="6"/>
  <c r="M4" i="6"/>
  <c r="M5" i="6"/>
  <c r="M6" i="6"/>
  <c r="M7" i="6"/>
  <c r="M9" i="6"/>
  <c r="M13" i="6"/>
  <c r="M21" i="6"/>
  <c r="M22" i="6"/>
  <c r="M2" i="6"/>
  <c r="G22" i="7"/>
  <c r="G21" i="7"/>
  <c r="G20" i="7"/>
  <c r="E9" i="7"/>
</calcChain>
</file>

<file path=xl/sharedStrings.xml><?xml version="1.0" encoding="utf-8"?>
<sst xmlns="http://schemas.openxmlformats.org/spreadsheetml/2006/main" count="231" uniqueCount="115">
  <si>
    <t>ID</t>
  </si>
  <si>
    <t>Nome</t>
  </si>
  <si>
    <t>Plano</t>
  </si>
  <si>
    <t>Renovação Automática</t>
  </si>
  <si>
    <t>Tipo de Assinatura</t>
  </si>
  <si>
    <t>Deluxe</t>
  </si>
  <si>
    <t>Sim</t>
  </si>
  <si>
    <t>Anual</t>
  </si>
  <si>
    <t>Extra</t>
  </si>
  <si>
    <t>Não</t>
  </si>
  <si>
    <t>Mensal</t>
  </si>
  <si>
    <t>Essential</t>
  </si>
  <si>
    <t>Trimestral</t>
  </si>
  <si>
    <t>Rótulos de Linha</t>
  </si>
  <si>
    <t>Total Geral</t>
  </si>
  <si>
    <r>
      <t>Dourado (#FFC107)</t>
    </r>
    <r>
      <rPr>
        <sz val="11"/>
        <color theme="1"/>
        <rFont val="Aptos Narrow"/>
        <family val="2"/>
        <scheme val="minor"/>
      </rPr>
      <t xml:space="preserve"> – Simboliza exclusividade e benefícios premium.</t>
    </r>
  </si>
  <si>
    <r>
      <t>Branco (#FFFFFF)</t>
    </r>
    <r>
      <rPr>
        <sz val="11"/>
        <color theme="1"/>
        <rFont val="Aptos Narrow"/>
        <family val="2"/>
        <scheme val="minor"/>
      </rPr>
      <t xml:space="preserve"> – Para equilíbrio e contraste.</t>
    </r>
  </si>
  <si>
    <r>
      <t>Azul Claro (#0073E6)</t>
    </r>
    <r>
      <rPr>
        <sz val="11"/>
        <color theme="1"/>
        <rFont val="Aptos Narrow"/>
        <family val="2"/>
        <scheme val="minor"/>
      </rPr>
      <t xml:space="preserve"> – Para detalhes e destaques.</t>
    </r>
  </si>
  <si>
    <r>
      <t>Azul Royal (#003087)</t>
    </r>
    <r>
      <rPr>
        <sz val="11"/>
        <color theme="0"/>
        <rFont val="Aptos Narrow"/>
        <family val="2"/>
        <scheme val="minor"/>
      </rPr>
      <t xml:space="preserve"> – Representa tecnologia e confiança.</t>
    </r>
  </si>
  <si>
    <r>
      <t>Cinza Escuro (#2E2E2E)</t>
    </r>
    <r>
      <rPr>
        <sz val="11"/>
        <color theme="0"/>
        <rFont val="Aptos Narrow"/>
        <family val="2"/>
        <scheme val="minor"/>
      </rPr>
      <t xml:space="preserve"> – Para um visual moderno e sofisticado.</t>
    </r>
  </si>
  <si>
    <t># E8E6E9</t>
  </si>
  <si>
    <t>negative zone</t>
  </si>
  <si>
    <t>Carlos Oliveira</t>
  </si>
  <si>
    <t>Ana Santos</t>
  </si>
  <si>
    <t>Marcos Ferreira</t>
  </si>
  <si>
    <t>Juliana Lima</t>
  </si>
  <si>
    <t>Rafael Costa</t>
  </si>
  <si>
    <t>Laura Mendes</t>
  </si>
  <si>
    <t>Bruno Almeida</t>
  </si>
  <si>
    <t>Fernanda Rocha</t>
  </si>
  <si>
    <t>Diego Martins</t>
  </si>
  <si>
    <t>Patricia Gomes</t>
  </si>
  <si>
    <t>Data Início</t>
  </si>
  <si>
    <t>Data Fim</t>
  </si>
  <si>
    <t>Preço (R$)</t>
  </si>
  <si>
    <t>Preço Final (R$)</t>
  </si>
  <si>
    <t>Jogos clássicos, trials premium</t>
  </si>
  <si>
    <t>Catálogo com 400+ jogos</t>
  </si>
  <si>
    <t>2 jogos mensais</t>
  </si>
  <si>
    <t>Remasters exclusivos</t>
  </si>
  <si>
    <t>Descontos em lançamentos</t>
  </si>
  <si>
    <t>Multiplayer online</t>
  </si>
  <si>
    <t>Coleção PS+</t>
  </si>
  <si>
    <t>Conteúdo de edições limitadas</t>
  </si>
  <si>
    <t>Promoção 1º mês</t>
  </si>
  <si>
    <t>Economia 15% vs. semestral</t>
  </si>
  <si>
    <t>Ricardo Nunes</t>
  </si>
  <si>
    <t>Acesso a betas</t>
  </si>
  <si>
    <t>Amanda Silva</t>
  </si>
  <si>
    <t>Armazenamento em nuvem 100GB</t>
  </si>
  <si>
    <t>Gabriel Santos</t>
  </si>
  <si>
    <t>Jogos mensais + catálogo</t>
  </si>
  <si>
    <t>Larissa Costa</t>
  </si>
  <si>
    <t>Pacote de avatares exclusivos</t>
  </si>
  <si>
    <t>Eduardo Pereira</t>
  </si>
  <si>
    <t>Ofertas personalizadas</t>
  </si>
  <si>
    <t>Camila Alves</t>
  </si>
  <si>
    <t>Promoção Black Friday (20% off)</t>
  </si>
  <si>
    <t>Thiago Rocha</t>
  </si>
  <si>
    <t>Acesso a jogos retro</t>
  </si>
  <si>
    <t>Mariana Lima</t>
  </si>
  <si>
    <t>2 jogos mensais + 100GB nuvem</t>
  </si>
  <si>
    <t>Lucas Souza</t>
  </si>
  <si>
    <t>Expansões grátis para jogos selecionados</t>
  </si>
  <si>
    <t>Beatriz Fernandes</t>
  </si>
  <si>
    <t>Promoção DualSense (30% off)</t>
  </si>
  <si>
    <t>Vinicius Cardoso</t>
  </si>
  <si>
    <t>Descontos em DLCs</t>
  </si>
  <si>
    <t>Isabela Martins</t>
  </si>
  <si>
    <t>Pacote de temas exclusivos</t>
  </si>
  <si>
    <t>Roberto Castro</t>
  </si>
  <si>
    <t>Early access a demos</t>
  </si>
  <si>
    <t>Carolina Dias</t>
  </si>
  <si>
    <t>Pacote de avatares + 3 meses de Apple Music</t>
  </si>
  <si>
    <t>Gustavo Henrique</t>
  </si>
  <si>
    <t>Catálogo + jogos mensais</t>
  </si>
  <si>
    <t>Benefícios Chave</t>
  </si>
  <si>
    <t>Daniela Freitas</t>
  </si>
  <si>
    <t>Multiplayer + 2 jogos mensais</t>
  </si>
  <si>
    <t>Felipe Gonçalves</t>
  </si>
  <si>
    <t>Catálogo completo + 1 mês grátis</t>
  </si>
  <si>
    <t>Renata Barbosa</t>
  </si>
  <si>
    <t>Trials de jogos AAA</t>
  </si>
  <si>
    <t>André Cavalcanti</t>
  </si>
  <si>
    <t>Expansões grátis + temas dinâmicos</t>
  </si>
  <si>
    <t>Vanessa Lopes</t>
  </si>
  <si>
    <t>Valor Desconto (R$)</t>
  </si>
  <si>
    <t>Edição especial de Natal + bônus de avatar</t>
  </si>
  <si>
    <t>Semestral</t>
  </si>
  <si>
    <t>Soma de Preço Final (R$)</t>
  </si>
  <si>
    <t xml:space="preserve">	Paleta de Cores						</t>
  </si>
  <si>
    <t>#003087</t>
  </si>
  <si>
    <t>#FFC107</t>
  </si>
  <si>
    <t>#FFFFFF</t>
  </si>
  <si>
    <t>#2E2E2E</t>
  </si>
  <si>
    <t>#0073E6</t>
  </si>
  <si>
    <t>Logos</t>
  </si>
  <si>
    <t>ícones</t>
  </si>
  <si>
    <t>Jogos Mais Vendidos</t>
  </si>
  <si>
    <t>The Crew Motorfest, Lies of P</t>
  </si>
  <si>
    <t>Pergunta de Negócio 1 - Qual faturamento Total de vendas de planos anuais (contendo todas as assinaturas agregadas)</t>
  </si>
  <si>
    <t>Pergunta de Negócio 2- Qual plano de assinatura tem a maior taxa de renovação automática?</t>
  </si>
  <si>
    <t xml:space="preserve"> Cyberpunk 2077</t>
  </si>
  <si>
    <t>The Last of Us Part II</t>
  </si>
  <si>
    <t xml:space="preserve">God of War Ragnarök, </t>
  </si>
  <si>
    <t xml:space="preserve"> God of War Ragnarök</t>
  </si>
  <si>
    <t>Spider-Man 2</t>
  </si>
  <si>
    <t>Unidades Vendidas</t>
  </si>
  <si>
    <t>Final Fantasy XVI</t>
  </si>
  <si>
    <t>God of War: Ragnarok</t>
  </si>
  <si>
    <t>God of War</t>
  </si>
  <si>
    <t xml:space="preserve">Returnal </t>
  </si>
  <si>
    <t>Rótulos de Coluna</t>
  </si>
  <si>
    <t>TOTAL DE  ASSINATURA</t>
  </si>
  <si>
    <t>PLAYSTATION PLUS  VENDAS DE 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</si>
</sst>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5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5"/>
      <color rgb="FF0073E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3087"/>
        <bgColor indexed="64"/>
      </patternFill>
    </fill>
    <fill>
      <patternFill patternType="solid">
        <fgColor rgb="FFFFC10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0073E6"/>
        <bgColor indexed="64"/>
      </patternFill>
    </fill>
    <fill>
      <patternFill patternType="solid">
        <fgColor rgb="FFE8E6E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rgb="FF0073E6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  <xf numFmtId="0" fontId="1" fillId="0" borderId="1" xfId="1"/>
    <xf numFmtId="0" fontId="0" fillId="0" borderId="2" xfId="0" applyBorder="1"/>
    <xf numFmtId="0" fontId="0" fillId="0" borderId="3" xfId="0" applyBorder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1" fillId="0" borderId="7" xfId="1" applyBorder="1"/>
    <xf numFmtId="0" fontId="0" fillId="0" borderId="8" xfId="0" applyBorder="1"/>
    <xf numFmtId="0" fontId="2" fillId="2" borderId="8" xfId="0" applyFont="1" applyFill="1" applyBorder="1"/>
    <xf numFmtId="0" fontId="3" fillId="3" borderId="8" xfId="0" applyFont="1" applyFill="1" applyBorder="1"/>
    <xf numFmtId="0" fontId="3" fillId="4" borderId="8" xfId="0" applyFont="1" applyFill="1" applyBorder="1"/>
    <xf numFmtId="0" fontId="2" fillId="5" borderId="8" xfId="0" applyFont="1" applyFill="1" applyBorder="1"/>
    <xf numFmtId="0" fontId="3" fillId="6" borderId="9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65" fontId="6" fillId="0" borderId="0" xfId="0" applyNumberFormat="1" applyFont="1"/>
    <xf numFmtId="0" fontId="7" fillId="7" borderId="10" xfId="1" applyFont="1" applyFill="1" applyBorder="1" applyAlignment="1">
      <alignment horizontal="center"/>
    </xf>
  </cellXfs>
  <cellStyles count="2">
    <cellStyle name="Normal" xfId="0" builtinId="0"/>
    <cellStyle name="Título 1" xfId="1" builtinId="16"/>
  </cellStyles>
  <dxfs count="8">
    <dxf>
      <font>
        <b/>
        <i val="0"/>
      </font>
      <fill>
        <patternFill>
          <fgColor rgb="FF0073E6"/>
          <bgColor rgb="FFFFC107"/>
        </patternFill>
      </fill>
      <border diagonalUp="0" diagonalDown="0">
        <left/>
        <right/>
        <top/>
        <bottom/>
        <vertical/>
        <horizontal/>
      </border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Segmentação de Dados 1" pivot="0" table="0" count="2" xr9:uid="{09C13F31-AA17-4DE4-88DE-FA925AB4953C}">
      <tableStyleElement type="wholeTable" dxfId="0"/>
    </tableStyle>
  </tableStyles>
  <colors>
    <mruColors>
      <color rgb="FF0073E6"/>
      <color rgb="FFE8E6E9"/>
      <color rgb="FFFFC107"/>
      <color rgb="FFFFFFFF"/>
      <color rgb="FF003087"/>
      <color rgb="FF2E2E2E"/>
    </mruColors>
  </colors>
  <extLst>
    <ext xmlns:x14="http://schemas.microsoft.com/office/spreadsheetml/2009/9/main" uri="{46F421CA-312F-682f-3DD2-61675219B42D}">
      <x14:dxfs count="1">
        <dxf>
          <fill>
            <patternFill patternType="solid">
              <fgColor rgb="FF0073E6"/>
              <bgColor rgb="FF0073E6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[dasafio3.xlsx]Cálculos!Tabela dinâmica19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4"/>
            </a:solidFill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Cálculos!$B$6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Cálculos!$A$7:$A$9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Cálculos!$B$7:$B$9</c:f>
              <c:numCache>
                <c:formatCode>"R$"#,##0.00_);[Red]\("R$"#,##0.00\)</c:formatCode>
                <c:ptCount val="2"/>
                <c:pt idx="0">
                  <c:v>179.8</c:v>
                </c:pt>
                <c:pt idx="1">
                  <c:v>219.6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B-451A-8428-D3CBAD32F1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axId val="367811840"/>
        <c:axId val="367812320"/>
      </c:barChart>
      <c:catAx>
        <c:axId val="367811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rgbClr val="0073E6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7812320"/>
        <c:crosses val="autoZero"/>
        <c:auto val="1"/>
        <c:lblAlgn val="ctr"/>
        <c:lblOffset val="100"/>
        <c:noMultiLvlLbl val="0"/>
      </c:catAx>
      <c:valAx>
        <c:axId val="367812320"/>
        <c:scaling>
          <c:orientation val="minMax"/>
        </c:scaling>
        <c:delete val="1"/>
        <c:axPos val="b"/>
        <c:numFmt formatCode="&quot;R$&quot;#,##0.00_);[Red]\(&quot;R$&quot;#,##0.00\)" sourceLinked="1"/>
        <c:majorTickMark val="none"/>
        <c:minorTickMark val="none"/>
        <c:tickLblPos val="nextTo"/>
        <c:crossAx val="367811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19</xdr:row>
      <xdr:rowOff>83820</xdr:rowOff>
    </xdr:from>
    <xdr:to>
      <xdr:col>0</xdr:col>
      <xdr:colOff>3345180</xdr:colOff>
      <xdr:row>22</xdr:row>
      <xdr:rowOff>121920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234469-F013-B56D-9926-B5C94326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3642360"/>
          <a:ext cx="285750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289560</xdr:colOff>
      <xdr:row>19</xdr:row>
      <xdr:rowOff>160020</xdr:rowOff>
    </xdr:from>
    <xdr:to>
      <xdr:col>3</xdr:col>
      <xdr:colOff>375285</xdr:colOff>
      <xdr:row>23</xdr:row>
      <xdr:rowOff>83820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26407BC-D087-461D-B208-51DBECD26AED}"/>
            </a:ext>
          </a:extLst>
        </xdr:cNvPr>
        <xdr:cNvSpPr/>
      </xdr:nvSpPr>
      <xdr:spPr>
        <a:xfrm>
          <a:off x="4770120" y="3794760"/>
          <a:ext cx="695325" cy="662940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2158866</xdr:colOff>
      <xdr:row>0</xdr:row>
      <xdr:rowOff>156009</xdr:rowOff>
    </xdr:from>
    <xdr:to>
      <xdr:col>1</xdr:col>
      <xdr:colOff>489266</xdr:colOff>
      <xdr:row>1</xdr:row>
      <xdr:rowOff>446370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0FF6AB-5727-4E9B-97AA-4F8D159A9D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771" t="-5455" r="75063" b="-13637"/>
        <a:stretch>
          <a:fillRect/>
        </a:stretch>
      </xdr:blipFill>
      <xdr:spPr bwMode="auto">
        <a:xfrm>
          <a:off x="2158866" y="156009"/>
          <a:ext cx="496084" cy="470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1</xdr:row>
      <xdr:rowOff>154405</xdr:rowOff>
    </xdr:from>
    <xdr:to>
      <xdr:col>0</xdr:col>
      <xdr:colOff>1767840</xdr:colOff>
      <xdr:row>2</xdr:row>
      <xdr:rowOff>20801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88FEC4-B536-4CFA-9EC1-3FCCC2B56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79"/>
          <a:ext cx="1767840" cy="367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211756</xdr:colOff>
      <xdr:row>17</xdr:row>
      <xdr:rowOff>400</xdr:rowOff>
    </xdr:from>
    <xdr:to>
      <xdr:col>24</xdr:col>
      <xdr:colOff>170447</xdr:colOff>
      <xdr:row>37</xdr:row>
      <xdr:rowOff>8021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93E276D9-80A0-CB87-C66C-4533D7BE1AF1}"/>
            </a:ext>
          </a:extLst>
        </xdr:cNvPr>
        <xdr:cNvGrpSpPr/>
      </xdr:nvGrpSpPr>
      <xdr:grpSpPr>
        <a:xfrm>
          <a:off x="2377440" y="3319111"/>
          <a:ext cx="13985507" cy="3617094"/>
          <a:chOff x="2407920" y="1874520"/>
          <a:chExt cx="5867400" cy="3665220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CC1FAFBF-271C-8929-DE9E-AD3E0CEFD449}"/>
              </a:ext>
            </a:extLst>
          </xdr:cNvPr>
          <xdr:cNvSpPr/>
        </xdr:nvSpPr>
        <xdr:spPr>
          <a:xfrm>
            <a:off x="2407920" y="1874520"/>
            <a:ext cx="5867400" cy="366522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19222671-FE86-41C1-9D12-CCF8559AF911}"/>
              </a:ext>
            </a:extLst>
          </xdr:cNvPr>
          <xdr:cNvGraphicFramePr>
            <a:graphicFrameLocks/>
          </xdr:cNvGraphicFramePr>
        </xdr:nvGraphicFramePr>
        <xdr:xfrm>
          <a:off x="2529491" y="2278380"/>
          <a:ext cx="5425905" cy="291211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0</xdr:col>
      <xdr:colOff>57751</xdr:colOff>
      <xdr:row>13</xdr:row>
      <xdr:rowOff>90237</xdr:rowOff>
    </xdr:from>
    <xdr:to>
      <xdr:col>0</xdr:col>
      <xdr:colOff>2099911</xdr:colOff>
      <xdr:row>28</xdr:row>
      <xdr:rowOff>90237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Tipo de Assinatura">
              <a:extLst>
                <a:ext uri="{FF2B5EF4-FFF2-40B4-BE49-F238E27FC236}">
                  <a16:creationId xmlns:a16="http://schemas.microsoft.com/office/drawing/2014/main" id="{BDF58205-9397-48AF-95C7-E53C6D6BB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Assina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51" y="2687053"/>
              <a:ext cx="2042160" cy="2707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217772</xdr:colOff>
      <xdr:row>4</xdr:row>
      <xdr:rowOff>110690</xdr:rowOff>
    </xdr:from>
    <xdr:to>
      <xdr:col>8</xdr:col>
      <xdr:colOff>255872</xdr:colOff>
      <xdr:row>13</xdr:row>
      <xdr:rowOff>125930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C091BC06-8326-9100-E868-A1BE6A5BDD24}"/>
            </a:ext>
          </a:extLst>
        </xdr:cNvPr>
        <xdr:cNvGrpSpPr/>
      </xdr:nvGrpSpPr>
      <xdr:grpSpPr>
        <a:xfrm>
          <a:off x="2383456" y="1083243"/>
          <a:ext cx="4279232" cy="1639503"/>
          <a:chOff x="2331720" y="822960"/>
          <a:chExt cx="4267200" cy="1661160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97832970-39C4-2299-E5FC-EC2CB6E6052B}"/>
              </a:ext>
            </a:extLst>
          </xdr:cNvPr>
          <xdr:cNvGrpSpPr/>
        </xdr:nvGrpSpPr>
        <xdr:grpSpPr>
          <a:xfrm>
            <a:off x="2331720" y="830580"/>
            <a:ext cx="4251960" cy="1653540"/>
            <a:chOff x="2331720" y="830580"/>
            <a:chExt cx="4251960" cy="1653540"/>
          </a:xfrm>
        </xdr:grpSpPr>
        <xdr:sp macro="" textlink="">
          <xdr:nvSpPr>
            <xdr:cNvPr id="9" name="Retângulo: Cantos Superiores Arredondados 8">
              <a:extLst>
                <a:ext uri="{FF2B5EF4-FFF2-40B4-BE49-F238E27FC236}">
                  <a16:creationId xmlns:a16="http://schemas.microsoft.com/office/drawing/2014/main" id="{2DF2FFA4-88D1-F525-D8A8-CD7AA7BADF20}"/>
                </a:ext>
              </a:extLst>
            </xdr:cNvPr>
            <xdr:cNvSpPr/>
          </xdr:nvSpPr>
          <xdr:spPr>
            <a:xfrm>
              <a:off x="2331720" y="830580"/>
              <a:ext cx="4251960" cy="16535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500" b="1">
                <a:effectLst/>
                <a:latin typeface="Segoe UI" panose="020B0502040204020203" pitchFamily="34" charset="0"/>
                <a:cs typeface="Segoe UI" panose="020B0502040204020203" pitchFamily="34" charset="0"/>
              </a:endParaRPr>
            </a:p>
            <a:p>
              <a:pPr algn="l"/>
              <a:endParaRPr lang="pt-BR" sz="1100"/>
            </a:p>
          </xdr:txBody>
        </xdr:sp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4CB1DB5D-596F-446F-9098-3EA9D6E579F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4771" t="-5455" r="75063" b="-13637"/>
            <a:stretch>
              <a:fillRect/>
            </a:stretch>
          </xdr:blipFill>
          <xdr:spPr bwMode="auto">
            <a:xfrm>
              <a:off x="2499360" y="1398270"/>
              <a:ext cx="805262" cy="5943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Cálculos!G20">
          <xdr:nvSpPr>
            <xdr:cNvPr id="11" name="Retângulo: Cantos Superiores Arredondados 10">
              <a:extLst>
                <a:ext uri="{FF2B5EF4-FFF2-40B4-BE49-F238E27FC236}">
                  <a16:creationId xmlns:a16="http://schemas.microsoft.com/office/drawing/2014/main" id="{07A0F684-0A83-4078-8608-BC7EFBE36680}"/>
                </a:ext>
              </a:extLst>
            </xdr:cNvPr>
            <xdr:cNvSpPr/>
          </xdr:nvSpPr>
          <xdr:spPr>
            <a:xfrm>
              <a:off x="3649980" y="1421130"/>
              <a:ext cx="2705100" cy="5486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fld id="{78A32452-BC9C-4BBD-9687-F8213617B7EB}" type="TxLink">
                <a:rPr lang="en-US" sz="3600" b="0" i="0" u="none" strike="noStrike">
                  <a:solidFill>
                    <a:srgbClr val="0073E6"/>
                  </a:solidFill>
                  <a:effectLst/>
                  <a:latin typeface="Aptos Narrow"/>
                  <a:cs typeface="Segoe UI" panose="020B0502040204020203" pitchFamily="34" charset="0"/>
                </a:rPr>
                <a:t>R$ 179,80</a:t>
              </a:fld>
              <a:endParaRPr lang="pt-BR" sz="3600">
                <a:solidFill>
                  <a:srgbClr val="0073E6"/>
                </a:solidFill>
              </a:endParaRPr>
            </a:p>
          </xdr:txBody>
        </xdr:sp>
      </xdr:grpSp>
      <xdr:sp macro="" textlink="">
        <xdr:nvSpPr>
          <xdr:cNvPr id="12" name="Retângulo: Cantos Superiores Arredondados 11">
            <a:extLst>
              <a:ext uri="{FF2B5EF4-FFF2-40B4-BE49-F238E27FC236}">
                <a16:creationId xmlns:a16="http://schemas.microsoft.com/office/drawing/2014/main" id="{DBCDE49C-4E2A-B473-7844-65AF7A569E4F}"/>
              </a:ext>
            </a:extLst>
          </xdr:cNvPr>
          <xdr:cNvSpPr/>
        </xdr:nvSpPr>
        <xdr:spPr>
          <a:xfrm>
            <a:off x="2339340" y="822960"/>
            <a:ext cx="4259580" cy="38862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FFC10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>
                <a:solidFill>
                  <a:srgbClr val="0073E6"/>
                </a:solidFill>
              </a:rPr>
              <a:t>TOTAL DE  ASSINATURA  DELUXE</a:t>
            </a:r>
          </a:p>
        </xdr:txBody>
      </xdr:sp>
    </xdr:grpSp>
    <xdr:clientData/>
  </xdr:twoCellAnchor>
  <xdr:twoCellAnchor editAs="absolute">
    <xdr:from>
      <xdr:col>9</xdr:col>
      <xdr:colOff>211275</xdr:colOff>
      <xdr:row>4</xdr:row>
      <xdr:rowOff>140314</xdr:rowOff>
    </xdr:from>
    <xdr:to>
      <xdr:col>16</xdr:col>
      <xdr:colOff>225073</xdr:colOff>
      <xdr:row>13</xdr:row>
      <xdr:rowOff>155554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7BAB5819-5834-4BBA-A383-0E0227E42609}"/>
            </a:ext>
          </a:extLst>
        </xdr:cNvPr>
        <xdr:cNvGrpSpPr/>
      </xdr:nvGrpSpPr>
      <xdr:grpSpPr>
        <a:xfrm>
          <a:off x="7229696" y="1112867"/>
          <a:ext cx="4295035" cy="1639503"/>
          <a:chOff x="2317322" y="822960"/>
          <a:chExt cx="4281598" cy="1661160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F997C8C4-F975-AC63-F2D6-9E3C7633FC74}"/>
              </a:ext>
            </a:extLst>
          </xdr:cNvPr>
          <xdr:cNvGrpSpPr/>
        </xdr:nvGrpSpPr>
        <xdr:grpSpPr>
          <a:xfrm>
            <a:off x="2331720" y="830580"/>
            <a:ext cx="4251960" cy="1653540"/>
            <a:chOff x="2331720" y="830580"/>
            <a:chExt cx="4251960" cy="1653540"/>
          </a:xfrm>
        </xdr:grpSpPr>
        <xdr:sp macro="" textlink="">
          <xdr:nvSpPr>
            <xdr:cNvPr id="22" name="Retângulo: Cantos Superiores Arredondados 21">
              <a:extLst>
                <a:ext uri="{FF2B5EF4-FFF2-40B4-BE49-F238E27FC236}">
                  <a16:creationId xmlns:a16="http://schemas.microsoft.com/office/drawing/2014/main" id="{5EAC5B33-92A6-FDC9-BE0A-E8D1C0561687}"/>
                </a:ext>
              </a:extLst>
            </xdr:cNvPr>
            <xdr:cNvSpPr/>
          </xdr:nvSpPr>
          <xdr:spPr>
            <a:xfrm>
              <a:off x="2331720" y="830580"/>
              <a:ext cx="4251960" cy="16535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500" b="1">
                <a:effectLst/>
                <a:latin typeface="Segoe UI" panose="020B0502040204020203" pitchFamily="34" charset="0"/>
                <a:cs typeface="Segoe UI" panose="020B0502040204020203" pitchFamily="34" charset="0"/>
              </a:endParaRPr>
            </a:p>
            <a:p>
              <a:pPr algn="l"/>
              <a:endParaRPr lang="pt-BR" sz="1100"/>
            </a:p>
          </xdr:txBody>
        </xdr:sp>
        <xdr:pic>
          <xdr:nvPicPr>
            <xdr:cNvPr id="23" name="Imagem 22">
              <a:extLst>
                <a:ext uri="{FF2B5EF4-FFF2-40B4-BE49-F238E27FC236}">
                  <a16:creationId xmlns:a16="http://schemas.microsoft.com/office/drawing/2014/main" id="{5D04488C-5EE8-DF64-05EA-70703E36D37A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4771" t="-5455" r="75063" b="-13637"/>
            <a:stretch>
              <a:fillRect/>
            </a:stretch>
          </xdr:blipFill>
          <xdr:spPr bwMode="auto">
            <a:xfrm>
              <a:off x="2499360" y="1402079"/>
              <a:ext cx="805262" cy="5943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Cálculos!G21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A5997842-DF6E-DEF4-6733-086F74B56D6B}"/>
                </a:ext>
              </a:extLst>
            </xdr:cNvPr>
            <xdr:cNvSpPr/>
          </xdr:nvSpPr>
          <xdr:spPr>
            <a:xfrm>
              <a:off x="3550031" y="1424939"/>
              <a:ext cx="2705100" cy="5486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fld id="{C1E555CB-77EF-4DC8-9319-09C3C09A7DEE}" type="TxLink">
                <a:rPr lang="en-US" sz="3600" b="0" i="0" u="none" strike="noStrike">
                  <a:solidFill>
                    <a:srgbClr val="0073E6"/>
                  </a:solidFill>
                  <a:effectLst/>
                  <a:latin typeface="Aptos Narrow"/>
                  <a:cs typeface="Segoe UI" panose="020B0502040204020203" pitchFamily="34" charset="0"/>
                </a:rPr>
                <a:t>R$ 99,80</a:t>
              </a:fld>
              <a:endParaRPr lang="pt-BR" sz="3600">
                <a:solidFill>
                  <a:srgbClr val="0073E6"/>
                </a:solidFill>
              </a:endParaRPr>
            </a:p>
          </xdr:txBody>
        </xdr:sp>
      </xdr:grpSp>
      <xdr:sp macro="" textlink="">
        <xdr:nvSpPr>
          <xdr:cNvPr id="21" name="Retângulo: Cantos Superiores Arredondados 20">
            <a:extLst>
              <a:ext uri="{FF2B5EF4-FFF2-40B4-BE49-F238E27FC236}">
                <a16:creationId xmlns:a16="http://schemas.microsoft.com/office/drawing/2014/main" id="{2163AB18-4666-F74B-91C0-DB2314901C81}"/>
              </a:ext>
            </a:extLst>
          </xdr:cNvPr>
          <xdr:cNvSpPr/>
        </xdr:nvSpPr>
        <xdr:spPr>
          <a:xfrm>
            <a:off x="2317322" y="822960"/>
            <a:ext cx="4281598" cy="38862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FFC10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>
                <a:solidFill>
                  <a:srgbClr val="0073E6"/>
                </a:solidFill>
              </a:rPr>
              <a:t>TOTAL DE  ASSINATURA  ESSENTIAL</a:t>
            </a:r>
          </a:p>
        </xdr:txBody>
      </xdr:sp>
    </xdr:grpSp>
    <xdr:clientData/>
  </xdr:twoCellAnchor>
  <xdr:twoCellAnchor editAs="absolute">
    <xdr:from>
      <xdr:col>17</xdr:col>
      <xdr:colOff>180475</xdr:colOff>
      <xdr:row>4</xdr:row>
      <xdr:rowOff>169938</xdr:rowOff>
    </xdr:from>
    <xdr:to>
      <xdr:col>24</xdr:col>
      <xdr:colOff>212967</xdr:colOff>
      <xdr:row>14</xdr:row>
      <xdr:rowOff>9633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07E0FBF6-0E11-46DE-B504-EBEC4494F6B3}"/>
            </a:ext>
          </a:extLst>
        </xdr:cNvPr>
        <xdr:cNvGrpSpPr/>
      </xdr:nvGrpSpPr>
      <xdr:grpSpPr>
        <a:xfrm>
          <a:off x="12091738" y="1142491"/>
          <a:ext cx="4313729" cy="1644431"/>
          <a:chOff x="2298686" y="822960"/>
          <a:chExt cx="4300234" cy="1661160"/>
        </a:xfrm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72415595-DE4A-846F-8007-77D439B06415}"/>
              </a:ext>
            </a:extLst>
          </xdr:cNvPr>
          <xdr:cNvGrpSpPr/>
        </xdr:nvGrpSpPr>
        <xdr:grpSpPr>
          <a:xfrm>
            <a:off x="2331720" y="830580"/>
            <a:ext cx="4251960" cy="1653540"/>
            <a:chOff x="2331720" y="830580"/>
            <a:chExt cx="4251960" cy="1653540"/>
          </a:xfrm>
        </xdr:grpSpPr>
        <xdr:sp macro="" textlink="">
          <xdr:nvSpPr>
            <xdr:cNvPr id="28" name="Retângulo: Cantos Superiores Arredondados 27">
              <a:extLst>
                <a:ext uri="{FF2B5EF4-FFF2-40B4-BE49-F238E27FC236}">
                  <a16:creationId xmlns:a16="http://schemas.microsoft.com/office/drawing/2014/main" id="{C4ACE2D6-2812-180E-9306-7074CAADDDD7}"/>
                </a:ext>
              </a:extLst>
            </xdr:cNvPr>
            <xdr:cNvSpPr/>
          </xdr:nvSpPr>
          <xdr:spPr>
            <a:xfrm>
              <a:off x="2331720" y="830580"/>
              <a:ext cx="4251960" cy="16535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t-BR" sz="1500" b="1">
                <a:effectLst/>
                <a:latin typeface="Segoe UI" panose="020B0502040204020203" pitchFamily="34" charset="0"/>
                <a:cs typeface="Segoe UI" panose="020B0502040204020203" pitchFamily="34" charset="0"/>
              </a:endParaRPr>
            </a:p>
            <a:p>
              <a:pPr algn="l"/>
              <a:endParaRPr lang="pt-BR" sz="1100"/>
            </a:p>
          </xdr:txBody>
        </xdr:sp>
        <xdr:pic>
          <xdr:nvPicPr>
            <xdr:cNvPr id="29" name="Imagem 28">
              <a:extLst>
                <a:ext uri="{FF2B5EF4-FFF2-40B4-BE49-F238E27FC236}">
                  <a16:creationId xmlns:a16="http://schemas.microsoft.com/office/drawing/2014/main" id="{1AFF60E5-5326-99C6-27D9-FA6A30FD6901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-4771" t="-5455" r="75063" b="-13637"/>
            <a:stretch>
              <a:fillRect/>
            </a:stretch>
          </xdr:blipFill>
          <xdr:spPr bwMode="auto">
            <a:xfrm>
              <a:off x="2499360" y="1398270"/>
              <a:ext cx="805262" cy="5943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Cálculos!G22">
          <xdr:nvSpPr>
            <xdr:cNvPr id="30" name="Retângulo: Cantos Superiores Arredondados 29">
              <a:extLst>
                <a:ext uri="{FF2B5EF4-FFF2-40B4-BE49-F238E27FC236}">
                  <a16:creationId xmlns:a16="http://schemas.microsoft.com/office/drawing/2014/main" id="{0BB89F5F-D5A3-0AB9-BF0A-493841BAAFA1}"/>
                </a:ext>
              </a:extLst>
            </xdr:cNvPr>
            <xdr:cNvSpPr/>
          </xdr:nvSpPr>
          <xdr:spPr>
            <a:xfrm>
              <a:off x="3649980" y="1421130"/>
              <a:ext cx="2705100" cy="548640"/>
            </a:xfrm>
            <a:prstGeom prst="round2SameRect">
              <a:avLst>
                <a:gd name="adj1" fmla="val 9299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fld id="{8440359B-FE7A-49EF-A78C-9030B2857336}" type="TxLink">
                <a:rPr lang="en-US" sz="3600" b="0" i="0" u="none" strike="noStrike">
                  <a:solidFill>
                    <a:srgbClr val="0073E6"/>
                  </a:solidFill>
                  <a:effectLst/>
                  <a:latin typeface="Aptos Narrow"/>
                  <a:cs typeface="Segoe UI" panose="020B0502040204020203" pitchFamily="34" charset="0"/>
                </a:rPr>
                <a:t>R$ 119,80</a:t>
              </a:fld>
              <a:endParaRPr lang="pt-BR" sz="3600">
                <a:solidFill>
                  <a:srgbClr val="0073E6"/>
                </a:solidFill>
              </a:endParaRPr>
            </a:p>
          </xdr:txBody>
        </xdr:sp>
      </xdr:grpSp>
      <xdr:sp macro="" textlink="">
        <xdr:nvSpPr>
          <xdr:cNvPr id="27" name="Retângulo: Cantos Superiores Arredondados 26">
            <a:extLst>
              <a:ext uri="{FF2B5EF4-FFF2-40B4-BE49-F238E27FC236}">
                <a16:creationId xmlns:a16="http://schemas.microsoft.com/office/drawing/2014/main" id="{C7365CFF-FE2F-7B55-984C-D1F703B9C544}"/>
              </a:ext>
            </a:extLst>
          </xdr:cNvPr>
          <xdr:cNvSpPr/>
        </xdr:nvSpPr>
        <xdr:spPr>
          <a:xfrm>
            <a:off x="2298686" y="822960"/>
            <a:ext cx="4300234" cy="38862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FFC10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>
                <a:solidFill>
                  <a:srgbClr val="0073E6"/>
                </a:solidFill>
              </a:rPr>
              <a:t>TOTAL DE  ASSINATURA  EXTRA</a:t>
            </a:r>
          </a:p>
        </xdr:txBody>
      </xdr:sp>
    </xdr:grpSp>
    <xdr:clientData/>
  </xdr:twoCellAnchor>
  <xdr:twoCellAnchor editAs="absolute">
    <xdr:from>
      <xdr:col>1</xdr:col>
      <xdr:colOff>20053</xdr:colOff>
      <xdr:row>2</xdr:row>
      <xdr:rowOff>50132</xdr:rowOff>
    </xdr:from>
    <xdr:to>
      <xdr:col>10</xdr:col>
      <xdr:colOff>491290</xdr:colOff>
      <xdr:row>3</xdr:row>
      <xdr:rowOff>150394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E18986A2-FECF-F185-F047-A29933041D61}"/>
            </a:ext>
          </a:extLst>
        </xdr:cNvPr>
        <xdr:cNvSpPr txBox="1"/>
      </xdr:nvSpPr>
      <xdr:spPr>
        <a:xfrm>
          <a:off x="2185737" y="731921"/>
          <a:ext cx="5935579" cy="210552"/>
        </a:xfrm>
        <a:prstGeom prst="rect">
          <a:avLst/>
        </a:prstGeom>
        <a:solidFill>
          <a:srgbClr val="E8E6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Período de cálculo: 005/01/20244 - 24/12/2025 | Data de atualização: 25/12/2025 10:00:00</a:t>
          </a:r>
          <a:endParaRPr lang="pt-BR" sz="1100"/>
        </a:p>
      </xdr:txBody>
    </xdr:sp>
    <xdr:clientData/>
  </xdr:twoCellAnchor>
  <xdr:twoCellAnchor editAs="absolute">
    <xdr:from>
      <xdr:col>0</xdr:col>
      <xdr:colOff>160421</xdr:colOff>
      <xdr:row>38</xdr:row>
      <xdr:rowOff>50131</xdr:rowOff>
    </xdr:from>
    <xdr:to>
      <xdr:col>0</xdr:col>
      <xdr:colOff>1894974</xdr:colOff>
      <xdr:row>39</xdr:row>
      <xdr:rowOff>150394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7CA4325D-9DD0-7D79-B90C-A072C027053D}"/>
            </a:ext>
          </a:extLst>
        </xdr:cNvPr>
        <xdr:cNvSpPr txBox="1"/>
      </xdr:nvSpPr>
      <xdr:spPr>
        <a:xfrm>
          <a:off x="160421" y="7158789"/>
          <a:ext cx="1734553" cy="280737"/>
        </a:xfrm>
        <a:prstGeom prst="rect">
          <a:avLst/>
        </a:prstGeom>
        <a:solidFill>
          <a:srgbClr val="FFC10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E8E6E9"/>
              </a:solidFill>
            </a:rPr>
            <a:t>BY RAILANY</a:t>
          </a:r>
        </a:p>
      </xdr:txBody>
    </xdr:sp>
    <xdr:clientData/>
  </xdr:twoCellAnchor>
  <xdr:twoCellAnchor editAs="absolute">
    <xdr:from>
      <xdr:col>0</xdr:col>
      <xdr:colOff>110290</xdr:colOff>
      <xdr:row>10</xdr:row>
      <xdr:rowOff>40105</xdr:rowOff>
    </xdr:from>
    <xdr:to>
      <xdr:col>0</xdr:col>
      <xdr:colOff>1862890</xdr:colOff>
      <xdr:row>11</xdr:row>
      <xdr:rowOff>97757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D64E42BA-AB18-4A3C-8018-7BB05DDC6373}"/>
            </a:ext>
          </a:extLst>
        </xdr:cNvPr>
        <xdr:cNvSpPr/>
      </xdr:nvSpPr>
      <xdr:spPr>
        <a:xfrm>
          <a:off x="110290" y="2095500"/>
          <a:ext cx="1752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tx1"/>
              </a:solidFill>
            </a:rPr>
            <a:t>&gt;Bem vindo</a:t>
          </a:r>
          <a:r>
            <a:rPr lang="pt-BR" sz="1100" b="1" baseline="0">
              <a:solidFill>
                <a:schemeClr val="tx1"/>
              </a:solidFill>
            </a:rPr>
            <a:t> usuario</a:t>
          </a:r>
          <a:endParaRPr lang="pt-BR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310816</xdr:colOff>
      <xdr:row>4</xdr:row>
      <xdr:rowOff>120315</xdr:rowOff>
    </xdr:from>
    <xdr:to>
      <xdr:col>0</xdr:col>
      <xdr:colOff>1223211</xdr:colOff>
      <xdr:row>9</xdr:row>
      <xdr:rowOff>21256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8CC12169-3EBA-46E1-B6A3-39E84156AE1B}"/>
            </a:ext>
          </a:extLst>
        </xdr:cNvPr>
        <xdr:cNvSpPr/>
      </xdr:nvSpPr>
      <xdr:spPr>
        <a:xfrm>
          <a:off x="310816" y="1092868"/>
          <a:ext cx="912395" cy="803309"/>
        </a:xfrm>
        <a:prstGeom prst="ellipse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ilany mendes silva" refreshedDate="45821.112429513887" createdVersion="8" refreshedVersion="8" minRefreshableVersion="3" recordCount="30" xr:uid="{CF8096FD-BFE0-4868-BD0F-4B253C23DDAB}">
  <cacheSource type="worksheet">
    <worksheetSource name="Tabela4"/>
  </cacheSource>
  <cacheFields count="18">
    <cacheField name="ID" numFmtId="0">
      <sharedItems containsSemiMixedTypes="0" containsString="0" containsNumber="1" containsInteger="1" minValue="248" maxValue="647"/>
    </cacheField>
    <cacheField name="Nome" numFmtId="0">
      <sharedItems/>
    </cacheField>
    <cacheField name="Plano" numFmtId="0">
      <sharedItems count="3">
        <s v="Deluxe"/>
        <s v="Extra"/>
        <s v="Essential"/>
      </sharedItems>
    </cacheField>
    <cacheField name="Data Início" numFmtId="14">
      <sharedItems containsSemiMixedTypes="0" containsNonDate="0" containsDate="1" containsString="0" minDate="2024-01-05T00:00:00" maxDate="2024-12-25T00:00:00" count="30">
        <d v="2024-01-05T00:00:00"/>
        <d v="2024-01-12T00:00:00"/>
        <d v="2024-02-01T00:00:00"/>
        <d v="2024-02-14T00:00:00"/>
        <d v="2024-03-10T00:00:00"/>
        <d v="2024-03-25T00:00:00"/>
        <d v="2024-04-05T00:00:00"/>
        <d v="2024-04-18T00:00:00"/>
        <d v="2024-05-01T00:00:00"/>
        <d v="2024-05-15T00:00:00"/>
        <d v="2024-06-01T00:00:00"/>
        <d v="2024-06-20T00:00:00"/>
        <d v="2024-07-05T00:00:00"/>
        <d v="2024-07-18T00:00:00"/>
        <d v="2024-08-01T00:00:00"/>
        <d v="2024-08-15T00:00:00"/>
        <d v="2024-09-02T00:00:00"/>
        <d v="2024-09-20T00:00:00"/>
        <d v="2024-10-05T00:00:00"/>
        <d v="2024-10-18T00:00:00"/>
        <d v="2024-11-01T00:00:00"/>
        <d v="2024-11-15T00:00:00"/>
        <d v="2024-12-01T00:00:00"/>
        <d v="2024-12-10T00:00:00"/>
        <d v="2024-12-20T00:00:00"/>
        <d v="2024-09-05T00:00:00"/>
        <d v="2024-04-30T00:00:00"/>
        <d v="2024-11-10T00:00:00"/>
        <d v="2024-07-22T00:00:00"/>
        <d v="2024-12-24T00:00:00"/>
      </sharedItems>
      <fieldGroup par="14"/>
    </cacheField>
    <cacheField name="Data Fim" numFmtId="14">
      <sharedItems containsSemiMixedTypes="0" containsNonDate="0" containsDate="1" containsString="0" minDate="2024-03-01T00:00:00" maxDate="2025-12-25T00:00:00" count="30">
        <d v="2025-01-05T00:00:00"/>
        <d v="2024-07-12T00:00:00"/>
        <d v="2024-03-01T00:00:00"/>
        <d v="2025-02-14T00:00:00"/>
        <d v="2024-06-10T00:00:00"/>
        <d v="2025-03-25T00:00:00"/>
        <d v="2024-10-05T00:00:00"/>
        <d v="2025-04-18T00:00:00"/>
        <d v="2024-06-01T00:00:00"/>
        <d v="2025-05-15T00:00:00"/>
        <d v="2024-09-01T00:00:00"/>
        <d v="2025-06-20T00:00:00"/>
        <d v="2024-08-05T00:00:00"/>
        <d v="2025-01-18T00:00:00"/>
        <d v="2024-11-01T00:00:00"/>
        <d v="2025-08-15T00:00:00"/>
        <d v="2024-10-02T00:00:00"/>
        <d v="2025-09-20T00:00:00"/>
        <d v="2025-04-05T00:00:00"/>
        <d v="2025-10-18T00:00:00"/>
        <d v="2024-12-01T00:00:00"/>
        <d v="2025-02-15T00:00:00"/>
        <d v="2025-06-01T00:00:00"/>
        <d v="2025-12-10T00:00:00"/>
        <d v="2025-01-20T00:00:00"/>
        <d v="2024-12-05T00:00:00"/>
        <d v="2025-04-30T00:00:00"/>
        <d v="2024-12-10T00:00:00"/>
        <d v="2025-01-22T00:00:00"/>
        <d v="2025-12-24T00:00:00"/>
      </sharedItems>
      <fieldGroup par="17"/>
    </cacheField>
    <cacheField name="Renovação Automática" numFmtId="0">
      <sharedItems count="2">
        <s v="Sim"/>
        <s v="Não"/>
      </sharedItems>
    </cacheField>
    <cacheField name="Tipo de Assinatura" numFmtId="0">
      <sharedItems count="4">
        <s v="Anual"/>
        <s v="Semestral"/>
        <s v="Mensal"/>
        <s v="Trimestral"/>
      </sharedItems>
    </cacheField>
    <cacheField name="Preço (R$)" numFmtId="8">
      <sharedItems containsSemiMixedTypes="0" containsString="0" containsNumber="1" minValue="49.9" maxValue="539.79999999999995"/>
    </cacheField>
    <cacheField name="Valor Desconto (R$)" numFmtId="8">
      <sharedItems containsSemiMixedTypes="0" containsString="0" containsNumber="1" minValue="0" maxValue="159.96"/>
    </cacheField>
    <cacheField name="Preço Final (R$)" numFmtId="8">
      <sharedItems containsSemiMixedTypes="0" containsString="0" containsNumber="1" minValue="0" maxValue="539.79999999999995"/>
    </cacheField>
    <cacheField name="Benefícios Chave" numFmtId="0">
      <sharedItems/>
    </cacheField>
    <cacheField name="Jogos Mais Vendidos" numFmtId="0">
      <sharedItems count="32">
        <s v="The Last of Us Part II"/>
        <s v="Spider-Man 2"/>
        <s v="Madden NFL 24, Mortal Kombat 1"/>
        <s v=" Cyberpunk 2077"/>
        <s v="The Crew Motorfest, Lies of P"/>
        <s v=" God of War Ragnarök"/>
        <s v="God of War Ragnarök, "/>
        <s v="God of War Ragnarök, The Last of Us Part II" u="1"/>
        <s v="Horizon Forbidden West, Spider-Man 2" u="1"/>
        <s v="EA Sports FC 24, NBA 2K24" u="1"/>
        <s v="Final Fantasy VII Rebirth, Resident Evil 4" u="1"/>
        <s v="Star Wars Jedi: Survivor, Hogwarts Legacy" u="1"/>
        <s v="Ghost of Tsushima, Demon's Souls" u="1"/>
        <s v="Elden Ring, Cyberpunk 2077" u="1"/>
        <s v="Street Fighter 6, Dead Island 2" u="1"/>
        <s v="Assassin's Creed Mirage, Avatar: Frontiers" u="1"/>
        <s v="Diablo IV, Starfield" u="1"/>
        <s v="Dead Space Remake, Wo Long" u="1"/>
        <s v="Final Fantasy XVI, Armored Core VI" u="1"/>
        <s v="Mortal Kombat 1, EA Sports FC 24" u="1"/>
        <s v="Spider-Man 2, Alan Wake 2" u="1"/>
        <s v="Baldur's Gate 3, Resident Evil 4" u="1"/>
        <s v="NBA 2K24, Hogwarts Legacy" u="1"/>
        <s v="Call of Duty: Modern Warfare III, Lords of the Fallen" u="1"/>
        <s v="Marvel's Spider-Man 2, God of War Ragnarök" u="1"/>
        <s v="Assassin's Creed Mirage, EA Sports FC 24" u="1"/>
        <s v="Star Wars Jedi: Survivor, Dead Space" u="1"/>
        <s v="Final Fantasy VII Rebirth, Tekken 8" u="1"/>
        <s v="Avatar: Frontiers, Hogwarts Legacy" u="1"/>
        <s v="The Last of Us Part I, Dead Island 2" u="1"/>
        <s v="Mortal Kombat 1, Starfield" u="1"/>
        <s v="Resident Evil 4, Dead Space" u="1"/>
      </sharedItems>
    </cacheField>
    <cacheField name="Jogos Mais Jogados" numFmtId="0">
      <sharedItems/>
    </cacheField>
    <cacheField name="Dias (Data Início)" numFmtId="0" databaseField="0">
      <fieldGroup base="3">
        <rangePr groupBy="days" startDate="2024-01-05T00:00:00" endDate="2024-12-25T00:00:00"/>
        <groupItems count="368">
          <s v="&lt;05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5/12/2024"/>
        </groupItems>
      </fieldGroup>
    </cacheField>
    <cacheField name="Meses (Data Início)" numFmtId="0" databaseField="0">
      <fieldGroup base="3">
        <rangePr groupBy="months" startDate="2024-01-05T00:00:00" endDate="2024-12-25T00:00:00"/>
        <groupItems count="14">
          <s v="&lt;05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5/12/2024"/>
        </groupItems>
      </fieldGroup>
    </cacheField>
    <cacheField name="Meses (Data Fim)" numFmtId="0" databaseField="0">
      <fieldGroup base="4">
        <rangePr groupBy="months" startDate="2024-03-01T00:00:00" endDate="2025-12-25T00:00:00"/>
        <groupItems count="14">
          <s v="&lt;01/03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5/12/2025"/>
        </groupItems>
      </fieldGroup>
    </cacheField>
    <cacheField name="Trimestres (Data Fim)" numFmtId="0" databaseField="0">
      <fieldGroup base="4">
        <rangePr groupBy="quarters" startDate="2024-03-01T00:00:00" endDate="2025-12-25T00:00:00"/>
        <groupItems count="6">
          <s v="&lt;01/03/2024"/>
          <s v="Trim1"/>
          <s v="Trim2"/>
          <s v="Trim3"/>
          <s v="Trim4"/>
          <s v="&gt;25/12/2025"/>
        </groupItems>
      </fieldGroup>
    </cacheField>
    <cacheField name="Anos (Data Fim)" numFmtId="0" databaseField="0">
      <fieldGroup base="4">
        <rangePr groupBy="years" startDate="2024-03-01T00:00:00" endDate="2025-12-25T00:00:00"/>
        <groupItems count="4">
          <s v="&lt;01/03/2024"/>
          <s v="2024"/>
          <s v="2025"/>
          <s v="&gt;25/12/2025"/>
        </groupItems>
      </fieldGroup>
    </cacheField>
  </cacheFields>
  <extLst>
    <ext xmlns:x14="http://schemas.microsoft.com/office/spreadsheetml/2009/9/main" uri="{725AE2AE-9491-48be-B2B4-4EB974FC3084}">
      <x14:pivotCacheDefinition pivotCacheId="16898987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359"/>
    <s v="Carlos Oliveira"/>
    <x v="0"/>
    <x v="0"/>
    <x v="0"/>
    <x v="0"/>
    <x v="0"/>
    <n v="399.9"/>
    <n v="39.99"/>
    <n v="359.91"/>
    <s v="Jogos clássicos, trials premium"/>
    <x v="0"/>
    <s v="Fortnite, Call of Duty: Warzone"/>
  </r>
  <r>
    <n v="589"/>
    <s v="Ana Santos"/>
    <x v="1"/>
    <x v="1"/>
    <x v="1"/>
    <x v="1"/>
    <x v="1"/>
    <n v="269.89999999999998"/>
    <n v="0"/>
    <n v="269.89999999999998"/>
    <s v="Catálogo com 400+ jogos"/>
    <x v="1"/>
    <s v="GTA V, FIFA 23"/>
  </r>
  <r>
    <n v="491"/>
    <s v="Marcos Ferreira"/>
    <x v="2"/>
    <x v="2"/>
    <x v="2"/>
    <x v="0"/>
    <x v="2"/>
    <n v="49.9"/>
    <n v="0"/>
    <n v="49.9"/>
    <s v="2 jogos mensais"/>
    <x v="0"/>
    <s v="Roblox, Apex Legends"/>
  </r>
  <r>
    <n v="598"/>
    <s v="Juliana Lima"/>
    <x v="0"/>
    <x v="3"/>
    <x v="3"/>
    <x v="0"/>
    <x v="0"/>
    <n v="399.9"/>
    <n v="59.99"/>
    <n v="339.92"/>
    <s v="Remasters exclusivos"/>
    <x v="0"/>
    <s v="Minecraft, Rocket League"/>
  </r>
  <r>
    <n v="647"/>
    <s v="Rafael Costa"/>
    <x v="1"/>
    <x v="4"/>
    <x v="4"/>
    <x v="1"/>
    <x v="3"/>
    <n v="149.9"/>
    <n v="14.99"/>
    <n v="134.91"/>
    <s v="Descontos em lançamentos"/>
    <x v="0"/>
    <s v="Fall Guys, Overwatch 2"/>
  </r>
  <r>
    <n v="455"/>
    <s v="Laura Mendes"/>
    <x v="2"/>
    <x v="5"/>
    <x v="5"/>
    <x v="0"/>
    <x v="0"/>
    <n v="199.9"/>
    <n v="0"/>
    <n v="199.9"/>
    <s v="Multiplayer online"/>
    <x v="2"/>
    <s v="Fortnite, Rainbow Six Siege"/>
  </r>
  <r>
    <n v="321"/>
    <s v="Bruno Almeida"/>
    <x v="1"/>
    <x v="6"/>
    <x v="6"/>
    <x v="0"/>
    <x v="1"/>
    <n v="269.89999999999998"/>
    <n v="53.98"/>
    <n v="215.92"/>
    <s v="Coleção PS+"/>
    <x v="0"/>
    <s v="Genshin Impact, Destiny 2"/>
  </r>
  <r>
    <n v="545"/>
    <s v="Fernanda Rocha"/>
    <x v="0"/>
    <x v="7"/>
    <x v="7"/>
    <x v="1"/>
    <x v="0"/>
    <n v="399.9"/>
    <n v="0"/>
    <n v="399.9"/>
    <s v="Conteúdo de edições limitadas"/>
    <x v="3"/>
    <s v="Call of Duty: Warzone, FIFA 23"/>
  </r>
  <r>
    <n v="592"/>
    <s v="Diego Martins"/>
    <x v="2"/>
    <x v="8"/>
    <x v="8"/>
    <x v="1"/>
    <x v="2"/>
    <n v="49.9"/>
    <n v="49.9"/>
    <n v="0"/>
    <s v="Promoção 1º mês"/>
    <x v="0"/>
    <s v="Fortnite, Apex Legends"/>
  </r>
  <r>
    <n v="570"/>
    <s v="Patricia Gomes"/>
    <x v="1"/>
    <x v="9"/>
    <x v="9"/>
    <x v="0"/>
    <x v="0"/>
    <n v="539.79999999999995"/>
    <n v="0"/>
    <n v="539.79999999999995"/>
    <s v="Economia 15% vs. semestral"/>
    <x v="0"/>
    <s v="GTA Online, Minecraft"/>
  </r>
  <r>
    <n v="444"/>
    <s v="Ricardo Nunes"/>
    <x v="0"/>
    <x v="10"/>
    <x v="10"/>
    <x v="0"/>
    <x v="3"/>
    <n v="199.9"/>
    <n v="49.98"/>
    <n v="149.93"/>
    <s v="Acesso a betas"/>
    <x v="1"/>
    <s v="Fortnite, Rocket League"/>
  </r>
  <r>
    <n v="461"/>
    <s v="Amanda Silva"/>
    <x v="2"/>
    <x v="11"/>
    <x v="11"/>
    <x v="1"/>
    <x v="0"/>
    <n v="199.9"/>
    <n v="0"/>
    <n v="199.9"/>
    <s v="Armazenamento em nuvem 100GB"/>
    <x v="4"/>
    <s v="Call of Duty: Warzone, Roblox"/>
  </r>
  <r>
    <n v="306"/>
    <s v="Gabriel Santos"/>
    <x v="1"/>
    <x v="12"/>
    <x v="12"/>
    <x v="0"/>
    <x v="2"/>
    <n v="59.9"/>
    <n v="0"/>
    <n v="59.9"/>
    <s v="Jogos mensais + catálogo"/>
    <x v="1"/>
    <s v="Apex Legends, Overwatch 2"/>
  </r>
  <r>
    <n v="300"/>
    <s v="Larissa Costa"/>
    <x v="0"/>
    <x v="13"/>
    <x v="13"/>
    <x v="1"/>
    <x v="1"/>
    <n v="299.89999999999998"/>
    <n v="29.99"/>
    <n v="269.91000000000003"/>
    <s v="Pacote de avatares exclusivos"/>
    <x v="0"/>
    <s v="Fortnite, GTA V"/>
  </r>
  <r>
    <n v="634"/>
    <s v="Eduardo Pereira"/>
    <x v="2"/>
    <x v="14"/>
    <x v="14"/>
    <x v="0"/>
    <x v="3"/>
    <n v="119.9"/>
    <n v="0"/>
    <n v="119.9"/>
    <s v="Ofertas personalizadas"/>
    <x v="0"/>
    <s v="FIFA 23, Rocket League"/>
  </r>
  <r>
    <n v="400"/>
    <s v="Camila Alves"/>
    <x v="1"/>
    <x v="15"/>
    <x v="15"/>
    <x v="0"/>
    <x v="0"/>
    <n v="539.79999999999995"/>
    <n v="107.96"/>
    <n v="431.84"/>
    <s v="Promoção Black Friday (20% off)"/>
    <x v="1"/>
    <s v="Call of Duty: Warzone, Fortnite"/>
  </r>
  <r>
    <n v="596"/>
    <s v="Thiago Rocha"/>
    <x v="0"/>
    <x v="16"/>
    <x v="16"/>
    <x v="1"/>
    <x v="2"/>
    <n v="89.9"/>
    <n v="0"/>
    <n v="89.9"/>
    <s v="Acesso a jogos retro"/>
    <x v="0"/>
    <s v="GTA Online, Minecraft"/>
  </r>
  <r>
    <n v="511"/>
    <s v="Mariana Lima"/>
    <x v="2"/>
    <x v="17"/>
    <x v="17"/>
    <x v="0"/>
    <x v="0"/>
    <n v="199.9"/>
    <n v="39.979999999999997"/>
    <n v="159.91999999999999"/>
    <s v="2 jogos mensais + 100GB nuvem"/>
    <x v="0"/>
    <s v="Fortnite, Apex Legends"/>
  </r>
  <r>
    <n v="584"/>
    <s v="Lucas Souza"/>
    <x v="1"/>
    <x v="18"/>
    <x v="18"/>
    <x v="1"/>
    <x v="1"/>
    <n v="269.89999999999998"/>
    <n v="0"/>
    <n v="269.89999999999998"/>
    <s v="Expansões grátis para jogos selecionados"/>
    <x v="1"/>
    <s v="Roblox, Overwatch 2"/>
  </r>
  <r>
    <n v="532"/>
    <s v="Beatriz Fernandes"/>
    <x v="0"/>
    <x v="19"/>
    <x v="19"/>
    <x v="0"/>
    <x v="0"/>
    <n v="399.9"/>
    <n v="119.97"/>
    <n v="279.93"/>
    <s v="Promoção DualSense (30% off)"/>
    <x v="5"/>
    <s v="Fortnite, Call of Duty: Warzone"/>
  </r>
  <r>
    <n v="575"/>
    <s v="Vinicius Cardoso"/>
    <x v="2"/>
    <x v="20"/>
    <x v="20"/>
    <x v="0"/>
    <x v="2"/>
    <n v="49.9"/>
    <n v="0"/>
    <n v="49.9"/>
    <s v="Descontos em DLCs"/>
    <x v="6"/>
    <s v="GTA V, FIFA 23"/>
  </r>
  <r>
    <n v="248"/>
    <s v="Isabela Martins"/>
    <x v="1"/>
    <x v="21"/>
    <x v="21"/>
    <x v="1"/>
    <x v="3"/>
    <n v="149.9"/>
    <n v="22.48"/>
    <n v="127.42"/>
    <s v="Pacote de temas exclusivos"/>
    <x v="1"/>
    <s v="Rocket League, Fall Guys"/>
  </r>
  <r>
    <n v="572"/>
    <s v="Roberto Castro"/>
    <x v="0"/>
    <x v="22"/>
    <x v="22"/>
    <x v="0"/>
    <x v="1"/>
    <n v="299.89999999999998"/>
    <n v="0"/>
    <n v="299.89999999999998"/>
    <s v="Early access a demos"/>
    <x v="6"/>
    <s v="Fortnite, Minecraft"/>
  </r>
  <r>
    <n v="405"/>
    <s v="Carolina Dias"/>
    <x v="2"/>
    <x v="23"/>
    <x v="23"/>
    <x v="1"/>
    <x v="0"/>
    <n v="199.9"/>
    <n v="39.979999999999997"/>
    <n v="159.91999999999999"/>
    <s v="Pacote de avatares + 3 meses de Apple Music"/>
    <x v="6"/>
    <s v="GTA Online, Call of Duty: Warzone"/>
  </r>
  <r>
    <n v="434"/>
    <s v="Gustavo Henrique"/>
    <x v="1"/>
    <x v="24"/>
    <x v="24"/>
    <x v="0"/>
    <x v="2"/>
    <n v="59.9"/>
    <n v="0"/>
    <n v="59.9"/>
    <s v="Catálogo + jogos mensais"/>
    <x v="3"/>
    <s v="Fortnite, Apex Legends"/>
  </r>
  <r>
    <n v="391"/>
    <s v="Daniela Freitas"/>
    <x v="2"/>
    <x v="25"/>
    <x v="25"/>
    <x v="1"/>
    <x v="3"/>
    <n v="119.9"/>
    <n v="11.99"/>
    <n v="107.91"/>
    <s v="Multiplayer + 2 jogos mensais"/>
    <x v="3"/>
    <s v="Call of Duty: Warzone, Roblox"/>
  </r>
  <r>
    <n v="560"/>
    <s v="Felipe Gonçalves"/>
    <x v="1"/>
    <x v="26"/>
    <x v="26"/>
    <x v="0"/>
    <x v="0"/>
    <n v="539.79999999999995"/>
    <n v="107.96"/>
    <n v="431.84"/>
    <s v="Catálogo completo + 1 mês grátis"/>
    <x v="3"/>
    <s v="Fortnite, GTA V"/>
  </r>
  <r>
    <n v="502"/>
    <s v="Renata Barbosa"/>
    <x v="0"/>
    <x v="27"/>
    <x v="27"/>
    <x v="1"/>
    <x v="2"/>
    <n v="89.9"/>
    <n v="0"/>
    <n v="89.9"/>
    <s v="Trials de jogos AAA"/>
    <x v="3"/>
    <s v="Apex Legends, Overwatch 2"/>
  </r>
  <r>
    <n v="562"/>
    <s v="André Cavalcanti"/>
    <x v="1"/>
    <x v="28"/>
    <x v="28"/>
    <x v="0"/>
    <x v="1"/>
    <n v="269.89999999999998"/>
    <n v="40.479999999999997"/>
    <n v="229.42"/>
    <s v="Expansões grátis + temas dinâmicos"/>
    <x v="6"/>
    <s v="Genshin Impact, Destiny 2"/>
  </r>
  <r>
    <n v="502"/>
    <s v="Vanessa Lopes"/>
    <x v="0"/>
    <x v="29"/>
    <x v="29"/>
    <x v="0"/>
    <x v="0"/>
    <n v="399.9"/>
    <n v="159.96"/>
    <n v="239.94"/>
    <s v="Edição especial de Natal + bônus de avatar"/>
    <x v="0"/>
    <s v="Fortnite, Call of Duty: Warzo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8B69F-B1EB-4EC1-A8D3-F6FE2DA3CF09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B18:E23" firstHeaderRow="1" firstDataRow="2" firstDataCol="1" rowPageCount="1" colPageCount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numFmtId="14" showAll="0">
      <items count="31">
        <item x="0"/>
        <item x="1"/>
        <item x="2"/>
        <item x="3"/>
        <item x="4"/>
        <item x="5"/>
        <item x="6"/>
        <item x="7"/>
        <item x="26"/>
        <item x="8"/>
        <item x="9"/>
        <item x="10"/>
        <item x="11"/>
        <item x="12"/>
        <item x="13"/>
        <item x="28"/>
        <item x="14"/>
        <item x="15"/>
        <item x="16"/>
        <item x="25"/>
        <item x="17"/>
        <item x="18"/>
        <item x="19"/>
        <item x="20"/>
        <item x="27"/>
        <item x="21"/>
        <item x="22"/>
        <item x="23"/>
        <item x="24"/>
        <item x="29"/>
        <item t="default"/>
      </items>
    </pivotField>
    <pivotField numFmtId="14" showAll="0">
      <items count="31">
        <item x="2"/>
        <item x="8"/>
        <item x="4"/>
        <item x="1"/>
        <item x="12"/>
        <item x="10"/>
        <item x="16"/>
        <item x="6"/>
        <item x="14"/>
        <item x="20"/>
        <item x="25"/>
        <item x="27"/>
        <item x="0"/>
        <item x="13"/>
        <item x="24"/>
        <item x="28"/>
        <item x="3"/>
        <item x="21"/>
        <item x="5"/>
        <item x="18"/>
        <item x="7"/>
        <item x="26"/>
        <item x="9"/>
        <item x="22"/>
        <item x="11"/>
        <item x="15"/>
        <item x="17"/>
        <item x="19"/>
        <item x="23"/>
        <item x="29"/>
        <item t="default"/>
      </items>
    </pivotField>
    <pivotField axis="axisCol" showAll="0">
      <items count="3">
        <item x="1"/>
        <item x="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numFmtId="8" showAll="0"/>
    <pivotField numFmtId="8" showAll="0"/>
    <pivotField dataField="1" numFmtId="8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6" item="1" hier="-1"/>
  </pageFields>
  <dataFields count="1">
    <dataField name="Soma de Preço Final (R$)" fld="9" baseField="0" baseItem="0" numFmtId="8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B890A-AE2B-4018-B8E3-61EE093BB376}" name="Tabela dinâmica1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6:B9" firstHeaderRow="1" firstDataRow="1" firstDataCol="1" rowPageCount="1" colPageCount="1"/>
  <pivotFields count="18">
    <pivotField showAll="0"/>
    <pivotField showAll="0"/>
    <pivotField showAll="0"/>
    <pivotField numFmtId="14" showAll="0">
      <items count="31">
        <item x="0"/>
        <item x="1"/>
        <item x="2"/>
        <item x="3"/>
        <item x="4"/>
        <item x="5"/>
        <item x="6"/>
        <item x="7"/>
        <item x="26"/>
        <item x="8"/>
        <item x="9"/>
        <item x="10"/>
        <item x="11"/>
        <item x="12"/>
        <item x="13"/>
        <item x="28"/>
        <item x="14"/>
        <item x="15"/>
        <item x="16"/>
        <item x="25"/>
        <item x="17"/>
        <item x="18"/>
        <item x="19"/>
        <item x="20"/>
        <item x="27"/>
        <item x="21"/>
        <item x="22"/>
        <item x="23"/>
        <item x="24"/>
        <item x="29"/>
        <item t="default"/>
      </items>
    </pivotField>
    <pivotField numFmtId="14" showAll="0">
      <items count="31">
        <item x="2"/>
        <item x="8"/>
        <item x="4"/>
        <item x="1"/>
        <item x="12"/>
        <item x="10"/>
        <item x="16"/>
        <item x="6"/>
        <item x="14"/>
        <item x="20"/>
        <item x="25"/>
        <item x="27"/>
        <item x="0"/>
        <item x="13"/>
        <item x="24"/>
        <item x="28"/>
        <item x="3"/>
        <item x="21"/>
        <item x="5"/>
        <item x="18"/>
        <item x="7"/>
        <item x="26"/>
        <item x="9"/>
        <item x="22"/>
        <item x="11"/>
        <item x="15"/>
        <item x="17"/>
        <item x="19"/>
        <item x="23"/>
        <item x="29"/>
        <item t="default"/>
      </items>
    </pivotField>
    <pivotField axis="axisRow" showAll="0">
      <items count="3">
        <item x="1"/>
        <item x="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numFmtId="8" showAll="0"/>
    <pivotField numFmtId="8" showAll="0"/>
    <pivotField dataField="1" numFmtId="8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Preço Final (R$)" fld="9" baseField="0" baseItem="0" numFmtId="8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Assinatura" xr10:uid="{90119FE4-7FF1-4A40-87A0-FC62AF586D3F}" sourceName="Tipo de Assinatura">
  <pivotTables>
    <pivotTable tabId="7" name="Tabela dinâmica19"/>
    <pivotTable tabId="7" name="Tabela dinâmica2"/>
  </pivotTables>
  <data>
    <tabular pivotCacheId="1689898747">
      <items count="4">
        <i x="0"/>
        <i x="2" s="1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Assinatura" xr10:uid="{6BC2DFD9-4318-4A0F-9490-2836EAE0B4F3}" cache="SegmentaçãodeDados_Tipo_de_Assinatura" caption="Tipo de Assinatura" style="Estilo de Segmentação de Dados 1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9B72D9-41B1-44C5-BBC3-C3EE14053163}" name="Tabela4" displayName="Tabela4" ref="A1:M31" totalsRowShown="0">
  <autoFilter ref="A1:M31" xr:uid="{559B72D9-41B1-44C5-BBC3-C3EE14053163}"/>
  <tableColumns count="13">
    <tableColumn id="1" xr3:uid="{3C5AF555-D1DD-4847-8698-55E0F19F9295}" name="ID" dataDxfId="7"/>
    <tableColumn id="2" xr3:uid="{16C993DC-6520-46C5-B896-CAC4306D73D1}" name="Nome"/>
    <tableColumn id="3" xr3:uid="{B845991E-644E-4495-9621-80E99E3FE90E}" name="Plano"/>
    <tableColumn id="4" xr3:uid="{E495828A-5D1A-4C1D-AE94-25994B7B1FB4}" name="Data Início" dataDxfId="6"/>
    <tableColumn id="5" xr3:uid="{E7DBFA17-9A13-4177-AC6C-A3242EDE11CA}" name="Data Fim" dataDxfId="5"/>
    <tableColumn id="6" xr3:uid="{267B723F-B436-4982-9194-DC71A26D6EED}" name="Renovação Automática" dataDxfId="4"/>
    <tableColumn id="7" xr3:uid="{C5288E01-B40E-48F1-A14E-E5B0C545CB11}" name="Tipo de Assinatura"/>
    <tableColumn id="8" xr3:uid="{7E63B477-6EF4-49A2-A6D6-ECF2FD496DE4}" name="Preço (R$)" dataDxfId="3"/>
    <tableColumn id="10" xr3:uid="{2B06E8A6-9FED-456C-8747-EBD84E09EE1B}" name="Valor Desconto (R$)" dataDxfId="2"/>
    <tableColumn id="11" xr3:uid="{8711047D-D2BD-4F83-B96C-4E9A8A0CAD65}" name="Preço Final (R$)" dataDxfId="1"/>
    <tableColumn id="12" xr3:uid="{AC26D18C-D832-4BDA-8BEB-DAD1958E6FCF}" name="Benefícios Chave"/>
    <tableColumn id="13" xr3:uid="{77BF9F6F-AE3A-43A4-A308-29152C7128E5}" name="Jogos Mais Vendidos"/>
    <tableColumn id="14" xr3:uid="{5E5B04DB-62D0-42A7-A477-EE7F3C1CFE42}" name="Unidades Vendidas">
      <calculatedColumnFormula>RANDBETWEEN(150,500)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9106-AB54-4961-936A-1E3858A515E2}">
  <dimension ref="A4:F20"/>
  <sheetViews>
    <sheetView workbookViewId="0">
      <selection activeCell="E31" sqref="E31"/>
    </sheetView>
  </sheetViews>
  <sheetFormatPr defaultRowHeight="14.4" x14ac:dyDescent="0.3"/>
  <cols>
    <col min="1" max="1" width="56.44140625" bestFit="1" customWidth="1"/>
  </cols>
  <sheetData>
    <row r="4" spans="1:5" ht="15" thickBot="1" x14ac:dyDescent="0.35"/>
    <row r="5" spans="1:5" ht="19.8" x14ac:dyDescent="0.4">
      <c r="A5" s="16" t="s">
        <v>90</v>
      </c>
      <c r="B5" s="5"/>
      <c r="C5" s="5"/>
      <c r="D5" s="5"/>
      <c r="E5" s="6"/>
    </row>
    <row r="6" spans="1:5" x14ac:dyDescent="0.3">
      <c r="A6" s="17"/>
      <c r="C6" s="7" t="s">
        <v>20</v>
      </c>
      <c r="D6" t="s">
        <v>21</v>
      </c>
      <c r="E6" s="8"/>
    </row>
    <row r="7" spans="1:5" x14ac:dyDescent="0.3">
      <c r="A7" s="18" t="s">
        <v>18</v>
      </c>
      <c r="C7" s="11" t="s">
        <v>91</v>
      </c>
      <c r="E7" s="8"/>
    </row>
    <row r="8" spans="1:5" x14ac:dyDescent="0.3">
      <c r="A8" s="17"/>
      <c r="C8" s="12" t="s">
        <v>92</v>
      </c>
      <c r="E8" s="8"/>
    </row>
    <row r="9" spans="1:5" x14ac:dyDescent="0.3">
      <c r="A9" s="19" t="s">
        <v>15</v>
      </c>
      <c r="C9" s="13" t="s">
        <v>93</v>
      </c>
      <c r="E9" s="8"/>
    </row>
    <row r="10" spans="1:5" x14ac:dyDescent="0.3">
      <c r="A10" s="17"/>
      <c r="C10" s="14" t="s">
        <v>94</v>
      </c>
      <c r="E10" s="8"/>
    </row>
    <row r="11" spans="1:5" x14ac:dyDescent="0.3">
      <c r="A11" s="20" t="s">
        <v>16</v>
      </c>
      <c r="C11" s="15" t="s">
        <v>95</v>
      </c>
      <c r="E11" s="8"/>
    </row>
    <row r="12" spans="1:5" x14ac:dyDescent="0.3">
      <c r="A12" s="17"/>
      <c r="E12" s="8"/>
    </row>
    <row r="13" spans="1:5" x14ac:dyDescent="0.3">
      <c r="A13" s="21" t="s">
        <v>19</v>
      </c>
      <c r="E13" s="8"/>
    </row>
    <row r="14" spans="1:5" x14ac:dyDescent="0.3">
      <c r="A14" s="17"/>
      <c r="E14" s="8"/>
    </row>
    <row r="15" spans="1:5" ht="15" thickBot="1" x14ac:dyDescent="0.35">
      <c r="A15" s="22" t="s">
        <v>17</v>
      </c>
      <c r="B15" s="9"/>
      <c r="C15" s="9"/>
      <c r="D15" s="9"/>
      <c r="E15" s="10"/>
    </row>
    <row r="19" spans="1:6" ht="20.399999999999999" thickBot="1" x14ac:dyDescent="0.45">
      <c r="A19" s="4" t="s">
        <v>96</v>
      </c>
      <c r="C19" s="4" t="s">
        <v>97</v>
      </c>
      <c r="D19" s="4"/>
      <c r="E19" s="4"/>
      <c r="F19" s="4"/>
    </row>
    <row r="20" spans="1:6" ht="1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FFA-6AF7-4E06-832B-C2B1A29F5A57}">
  <dimension ref="A1:M31"/>
  <sheetViews>
    <sheetView topLeftCell="F1" zoomScale="115" zoomScaleNormal="115" workbookViewId="0">
      <selection activeCell="E31" sqref="E31"/>
    </sheetView>
  </sheetViews>
  <sheetFormatPr defaultRowHeight="14.4" x14ac:dyDescent="0.3"/>
  <cols>
    <col min="1" max="1" width="8.109375" customWidth="1"/>
    <col min="2" max="2" width="16.21875" bestFit="1" customWidth="1"/>
    <col min="3" max="3" width="9.88671875" customWidth="1"/>
    <col min="4" max="4" width="12.6640625" bestFit="1" customWidth="1"/>
    <col min="5" max="5" width="10.77734375" bestFit="1" customWidth="1"/>
    <col min="6" max="6" width="22.44140625" bestFit="1" customWidth="1"/>
    <col min="7" max="7" width="19.109375" bestFit="1" customWidth="1"/>
    <col min="8" max="8" width="12.44140625" bestFit="1" customWidth="1"/>
    <col min="9" max="9" width="20.6640625" bestFit="1" customWidth="1"/>
    <col min="10" max="10" width="17.109375" bestFit="1" customWidth="1"/>
    <col min="11" max="11" width="40" bestFit="1" customWidth="1"/>
    <col min="12" max="12" width="44.109375" bestFit="1" customWidth="1"/>
    <col min="13" max="13" width="2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4</v>
      </c>
      <c r="H1" t="s">
        <v>34</v>
      </c>
      <c r="I1" t="s">
        <v>86</v>
      </c>
      <c r="J1" t="s">
        <v>35</v>
      </c>
      <c r="K1" t="s">
        <v>76</v>
      </c>
      <c r="L1" t="s">
        <v>98</v>
      </c>
      <c r="M1" t="s">
        <v>107</v>
      </c>
    </row>
    <row r="2" spans="1:13" x14ac:dyDescent="0.3">
      <c r="A2" s="2">
        <v>359</v>
      </c>
      <c r="B2" t="s">
        <v>22</v>
      </c>
      <c r="C2" t="s">
        <v>5</v>
      </c>
      <c r="D2" s="1">
        <v>45296</v>
      </c>
      <c r="E2" s="1">
        <v>45662</v>
      </c>
      <c r="F2" s="2" t="s">
        <v>6</v>
      </c>
      <c r="G2" t="s">
        <v>7</v>
      </c>
      <c r="H2" s="3">
        <v>399.9</v>
      </c>
      <c r="I2" s="3">
        <v>39.99</v>
      </c>
      <c r="J2" s="3">
        <v>359.91</v>
      </c>
      <c r="K2" t="s">
        <v>36</v>
      </c>
      <c r="L2" t="s">
        <v>103</v>
      </c>
      <c r="M2">
        <f ca="1">RANDBETWEEN(150,500)</f>
        <v>221</v>
      </c>
    </row>
    <row r="3" spans="1:13" x14ac:dyDescent="0.3">
      <c r="A3" s="2">
        <v>589</v>
      </c>
      <c r="B3" t="s">
        <v>23</v>
      </c>
      <c r="C3" t="s">
        <v>8</v>
      </c>
      <c r="D3" s="1">
        <v>45303</v>
      </c>
      <c r="E3" s="1">
        <v>45485</v>
      </c>
      <c r="F3" s="2" t="s">
        <v>9</v>
      </c>
      <c r="G3" t="s">
        <v>88</v>
      </c>
      <c r="H3" s="3">
        <v>269.89999999999998</v>
      </c>
      <c r="I3" s="3">
        <v>0</v>
      </c>
      <c r="J3" s="3">
        <v>269.89999999999998</v>
      </c>
      <c r="K3" t="s">
        <v>37</v>
      </c>
      <c r="L3" t="s">
        <v>106</v>
      </c>
      <c r="M3">
        <f ca="1">RANDBETWEEN(150,500)</f>
        <v>497</v>
      </c>
    </row>
    <row r="4" spans="1:13" x14ac:dyDescent="0.3">
      <c r="A4" s="2">
        <v>491</v>
      </c>
      <c r="B4" t="s">
        <v>24</v>
      </c>
      <c r="C4" t="s">
        <v>11</v>
      </c>
      <c r="D4" s="1">
        <v>45323</v>
      </c>
      <c r="E4" s="1">
        <v>45352</v>
      </c>
      <c r="F4" s="2" t="s">
        <v>6</v>
      </c>
      <c r="G4" t="s">
        <v>10</v>
      </c>
      <c r="H4" s="3">
        <v>49.9</v>
      </c>
      <c r="I4" s="3">
        <v>0</v>
      </c>
      <c r="J4" s="3">
        <v>49.9</v>
      </c>
      <c r="K4" t="s">
        <v>38</v>
      </c>
      <c r="L4" t="s">
        <v>108</v>
      </c>
      <c r="M4">
        <f ca="1">RANDBETWEEN(150,500)</f>
        <v>398</v>
      </c>
    </row>
    <row r="5" spans="1:13" x14ac:dyDescent="0.3">
      <c r="A5" s="2">
        <v>598</v>
      </c>
      <c r="B5" t="s">
        <v>25</v>
      </c>
      <c r="C5" t="s">
        <v>5</v>
      </c>
      <c r="D5" s="1">
        <v>45336</v>
      </c>
      <c r="E5" s="1">
        <v>45702</v>
      </c>
      <c r="F5" s="2" t="s">
        <v>6</v>
      </c>
      <c r="G5" t="s">
        <v>7</v>
      </c>
      <c r="H5" s="3">
        <v>399.9</v>
      </c>
      <c r="I5" s="3">
        <v>59.99</v>
      </c>
      <c r="J5" s="3">
        <v>339.92</v>
      </c>
      <c r="K5" t="s">
        <v>39</v>
      </c>
      <c r="L5" t="s">
        <v>109</v>
      </c>
      <c r="M5">
        <f ca="1">RANDBETWEEN(150,500)</f>
        <v>329</v>
      </c>
    </row>
    <row r="6" spans="1:13" x14ac:dyDescent="0.3">
      <c r="A6" s="2">
        <v>647</v>
      </c>
      <c r="B6" t="s">
        <v>26</v>
      </c>
      <c r="C6" t="s">
        <v>8</v>
      </c>
      <c r="D6" s="1">
        <v>45361</v>
      </c>
      <c r="E6" s="1">
        <v>45453</v>
      </c>
      <c r="F6" s="2" t="s">
        <v>9</v>
      </c>
      <c r="G6" t="s">
        <v>12</v>
      </c>
      <c r="H6" s="3">
        <v>149.9</v>
      </c>
      <c r="I6" s="3">
        <v>14.99</v>
      </c>
      <c r="J6" s="3">
        <v>134.91</v>
      </c>
      <c r="K6" t="s">
        <v>40</v>
      </c>
      <c r="L6" t="s">
        <v>110</v>
      </c>
      <c r="M6">
        <f ca="1">RANDBETWEEN(150,500)</f>
        <v>435</v>
      </c>
    </row>
    <row r="7" spans="1:13" x14ac:dyDescent="0.3">
      <c r="A7" s="2">
        <v>455</v>
      </c>
      <c r="B7" t="s">
        <v>27</v>
      </c>
      <c r="C7" t="s">
        <v>11</v>
      </c>
      <c r="D7" s="1">
        <v>45376</v>
      </c>
      <c r="E7" s="1">
        <v>45741</v>
      </c>
      <c r="F7" s="2" t="s">
        <v>6</v>
      </c>
      <c r="G7" t="s">
        <v>7</v>
      </c>
      <c r="H7" s="3">
        <v>199.9</v>
      </c>
      <c r="I7" s="3">
        <v>0</v>
      </c>
      <c r="J7" s="3">
        <v>199.9</v>
      </c>
      <c r="K7" t="s">
        <v>41</v>
      </c>
      <c r="L7" t="s">
        <v>111</v>
      </c>
      <c r="M7">
        <f ca="1">RANDBETWEEN(150,500)</f>
        <v>428</v>
      </c>
    </row>
    <row r="8" spans="1:13" x14ac:dyDescent="0.3">
      <c r="A8" s="2">
        <v>321</v>
      </c>
      <c r="B8" t="s">
        <v>28</v>
      </c>
      <c r="C8" t="s">
        <v>8</v>
      </c>
      <c r="D8" s="1">
        <v>45387</v>
      </c>
      <c r="E8" s="1">
        <v>45570</v>
      </c>
      <c r="F8" s="2" t="s">
        <v>6</v>
      </c>
      <c r="G8" t="s">
        <v>88</v>
      </c>
      <c r="H8" s="3">
        <v>269.89999999999998</v>
      </c>
      <c r="I8" s="3">
        <v>53.98</v>
      </c>
      <c r="J8" s="3">
        <v>215.92</v>
      </c>
      <c r="K8" t="s">
        <v>42</v>
      </c>
      <c r="L8" t="s">
        <v>103</v>
      </c>
      <c r="M8">
        <f ca="1">RANDBETWEEN(150,500)</f>
        <v>338</v>
      </c>
    </row>
    <row r="9" spans="1:13" x14ac:dyDescent="0.3">
      <c r="A9" s="2">
        <v>545</v>
      </c>
      <c r="B9" t="s">
        <v>29</v>
      </c>
      <c r="C9" t="s">
        <v>5</v>
      </c>
      <c r="D9" s="1">
        <v>45400</v>
      </c>
      <c r="E9" s="1">
        <v>45765</v>
      </c>
      <c r="F9" s="2" t="s">
        <v>9</v>
      </c>
      <c r="G9" t="s">
        <v>7</v>
      </c>
      <c r="H9" s="3">
        <v>399.9</v>
      </c>
      <c r="I9" s="3">
        <v>0</v>
      </c>
      <c r="J9" s="3">
        <v>399.9</v>
      </c>
      <c r="K9" t="s">
        <v>43</v>
      </c>
      <c r="L9" t="s">
        <v>102</v>
      </c>
      <c r="M9">
        <f ca="1">RANDBETWEEN(150,500)</f>
        <v>493</v>
      </c>
    </row>
    <row r="10" spans="1:13" x14ac:dyDescent="0.3">
      <c r="A10" s="2">
        <v>592</v>
      </c>
      <c r="B10" t="s">
        <v>30</v>
      </c>
      <c r="C10" t="s">
        <v>11</v>
      </c>
      <c r="D10" s="1">
        <v>45413</v>
      </c>
      <c r="E10" s="1">
        <v>45444</v>
      </c>
      <c r="F10" s="2" t="s">
        <v>9</v>
      </c>
      <c r="G10" t="s">
        <v>10</v>
      </c>
      <c r="H10" s="3">
        <v>49.9</v>
      </c>
      <c r="I10" s="3">
        <v>49.9</v>
      </c>
      <c r="J10" s="3">
        <v>0</v>
      </c>
      <c r="K10" t="s">
        <v>44</v>
      </c>
      <c r="L10" t="s">
        <v>103</v>
      </c>
      <c r="M10">
        <f ca="1">RANDBETWEEN(150,500)</f>
        <v>229</v>
      </c>
    </row>
    <row r="11" spans="1:13" x14ac:dyDescent="0.3">
      <c r="A11" s="2">
        <v>570</v>
      </c>
      <c r="B11" t="s">
        <v>31</v>
      </c>
      <c r="C11" t="s">
        <v>8</v>
      </c>
      <c r="D11" s="1">
        <v>45427</v>
      </c>
      <c r="E11" s="1">
        <v>45792</v>
      </c>
      <c r="F11" s="2" t="s">
        <v>6</v>
      </c>
      <c r="G11" t="s">
        <v>7</v>
      </c>
      <c r="H11" s="3">
        <v>539.79999999999995</v>
      </c>
      <c r="I11" s="3">
        <v>0</v>
      </c>
      <c r="J11" s="3">
        <v>539.79999999999995</v>
      </c>
      <c r="K11" t="s">
        <v>45</v>
      </c>
      <c r="L11" t="s">
        <v>103</v>
      </c>
      <c r="M11">
        <f ca="1">RANDBETWEEN(150,500)</f>
        <v>252</v>
      </c>
    </row>
    <row r="12" spans="1:13" x14ac:dyDescent="0.3">
      <c r="A12" s="2">
        <v>444</v>
      </c>
      <c r="B12" t="s">
        <v>46</v>
      </c>
      <c r="C12" t="s">
        <v>5</v>
      </c>
      <c r="D12" s="1">
        <v>45444</v>
      </c>
      <c r="E12" s="1">
        <v>45536</v>
      </c>
      <c r="F12" s="2" t="s">
        <v>6</v>
      </c>
      <c r="G12" t="s">
        <v>12</v>
      </c>
      <c r="H12" s="3">
        <v>199.9</v>
      </c>
      <c r="I12" s="3">
        <v>49.98</v>
      </c>
      <c r="J12" s="3">
        <v>149.93</v>
      </c>
      <c r="K12" t="s">
        <v>47</v>
      </c>
      <c r="L12" t="s">
        <v>106</v>
      </c>
      <c r="M12">
        <f ca="1">RANDBETWEEN(150,500)</f>
        <v>427</v>
      </c>
    </row>
    <row r="13" spans="1:13" x14ac:dyDescent="0.3">
      <c r="A13" s="2">
        <v>461</v>
      </c>
      <c r="B13" t="s">
        <v>48</v>
      </c>
      <c r="C13" t="s">
        <v>11</v>
      </c>
      <c r="D13" s="1">
        <v>45463</v>
      </c>
      <c r="E13" s="1">
        <v>45828</v>
      </c>
      <c r="F13" s="2" t="s">
        <v>9</v>
      </c>
      <c r="G13" t="s">
        <v>7</v>
      </c>
      <c r="H13" s="3">
        <v>199.9</v>
      </c>
      <c r="I13" s="3">
        <v>0</v>
      </c>
      <c r="J13" s="3">
        <v>199.9</v>
      </c>
      <c r="K13" t="s">
        <v>49</v>
      </c>
      <c r="L13" t="s">
        <v>99</v>
      </c>
      <c r="M13">
        <f ca="1">RANDBETWEEN(150,500)</f>
        <v>368</v>
      </c>
    </row>
    <row r="14" spans="1:13" x14ac:dyDescent="0.3">
      <c r="A14" s="2">
        <v>306</v>
      </c>
      <c r="B14" t="s">
        <v>50</v>
      </c>
      <c r="C14" t="s">
        <v>8</v>
      </c>
      <c r="D14" s="1">
        <v>45478</v>
      </c>
      <c r="E14" s="1">
        <v>45509</v>
      </c>
      <c r="F14" s="2" t="s">
        <v>6</v>
      </c>
      <c r="G14" t="s">
        <v>10</v>
      </c>
      <c r="H14" s="3">
        <v>59.9</v>
      </c>
      <c r="I14" s="3">
        <v>0</v>
      </c>
      <c r="J14" s="3">
        <v>59.9</v>
      </c>
      <c r="K14" t="s">
        <v>51</v>
      </c>
      <c r="L14" t="s">
        <v>106</v>
      </c>
      <c r="M14">
        <f ca="1">RANDBETWEEN(150,500)</f>
        <v>322</v>
      </c>
    </row>
    <row r="15" spans="1:13" x14ac:dyDescent="0.3">
      <c r="A15" s="2">
        <v>300</v>
      </c>
      <c r="B15" t="s">
        <v>52</v>
      </c>
      <c r="C15" t="s">
        <v>5</v>
      </c>
      <c r="D15" s="1">
        <v>45491</v>
      </c>
      <c r="E15" s="1">
        <v>45675</v>
      </c>
      <c r="F15" s="2" t="s">
        <v>9</v>
      </c>
      <c r="G15" t="s">
        <v>88</v>
      </c>
      <c r="H15" s="3">
        <v>299.89999999999998</v>
      </c>
      <c r="I15" s="3">
        <v>29.99</v>
      </c>
      <c r="J15" s="3">
        <v>269.91000000000003</v>
      </c>
      <c r="K15" t="s">
        <v>53</v>
      </c>
      <c r="L15" t="s">
        <v>103</v>
      </c>
      <c r="M15">
        <f ca="1">RANDBETWEEN(150,500)</f>
        <v>311</v>
      </c>
    </row>
    <row r="16" spans="1:13" x14ac:dyDescent="0.3">
      <c r="A16" s="2">
        <v>634</v>
      </c>
      <c r="B16" t="s">
        <v>54</v>
      </c>
      <c r="C16" t="s">
        <v>11</v>
      </c>
      <c r="D16" s="1">
        <v>45505</v>
      </c>
      <c r="E16" s="1">
        <v>45597</v>
      </c>
      <c r="F16" s="2" t="s">
        <v>6</v>
      </c>
      <c r="G16" t="s">
        <v>12</v>
      </c>
      <c r="H16" s="3">
        <v>119.9</v>
      </c>
      <c r="I16" s="3">
        <v>0</v>
      </c>
      <c r="J16" s="3">
        <v>119.9</v>
      </c>
      <c r="K16" t="s">
        <v>55</v>
      </c>
      <c r="L16" t="s">
        <v>103</v>
      </c>
      <c r="M16">
        <f ca="1">RANDBETWEEN(150,500)</f>
        <v>297</v>
      </c>
    </row>
    <row r="17" spans="1:13" x14ac:dyDescent="0.3">
      <c r="A17" s="2">
        <v>400</v>
      </c>
      <c r="B17" t="s">
        <v>56</v>
      </c>
      <c r="C17" t="s">
        <v>8</v>
      </c>
      <c r="D17" s="1">
        <v>45519</v>
      </c>
      <c r="E17" s="1">
        <v>45884</v>
      </c>
      <c r="F17" s="2" t="s">
        <v>6</v>
      </c>
      <c r="G17" t="s">
        <v>7</v>
      </c>
      <c r="H17" s="3">
        <v>539.79999999999995</v>
      </c>
      <c r="I17" s="3">
        <v>107.96</v>
      </c>
      <c r="J17" s="3">
        <v>431.84</v>
      </c>
      <c r="K17" t="s">
        <v>57</v>
      </c>
      <c r="L17" t="s">
        <v>106</v>
      </c>
      <c r="M17">
        <f ca="1">RANDBETWEEN(150,500)</f>
        <v>470</v>
      </c>
    </row>
    <row r="18" spans="1:13" x14ac:dyDescent="0.3">
      <c r="A18" s="2">
        <v>596</v>
      </c>
      <c r="B18" t="s">
        <v>58</v>
      </c>
      <c r="C18" t="s">
        <v>5</v>
      </c>
      <c r="D18" s="1">
        <v>45537</v>
      </c>
      <c r="E18" s="1">
        <v>45567</v>
      </c>
      <c r="F18" s="2" t="s">
        <v>9</v>
      </c>
      <c r="G18" t="s">
        <v>10</v>
      </c>
      <c r="H18" s="3">
        <v>89.9</v>
      </c>
      <c r="I18" s="3">
        <v>0</v>
      </c>
      <c r="J18" s="3">
        <v>89.9</v>
      </c>
      <c r="K18" t="s">
        <v>59</v>
      </c>
      <c r="L18" t="s">
        <v>103</v>
      </c>
      <c r="M18">
        <f ca="1">RANDBETWEEN(150,500)</f>
        <v>180</v>
      </c>
    </row>
    <row r="19" spans="1:13" x14ac:dyDescent="0.3">
      <c r="A19" s="2">
        <v>511</v>
      </c>
      <c r="B19" t="s">
        <v>60</v>
      </c>
      <c r="C19" t="s">
        <v>11</v>
      </c>
      <c r="D19" s="1">
        <v>45555</v>
      </c>
      <c r="E19" s="1">
        <v>45920</v>
      </c>
      <c r="F19" s="2" t="s">
        <v>6</v>
      </c>
      <c r="G19" t="s">
        <v>7</v>
      </c>
      <c r="H19" s="3">
        <v>199.9</v>
      </c>
      <c r="I19" s="3">
        <v>39.979999999999997</v>
      </c>
      <c r="J19" s="3">
        <v>159.91999999999999</v>
      </c>
      <c r="K19" t="s">
        <v>61</v>
      </c>
      <c r="L19" t="s">
        <v>103</v>
      </c>
      <c r="M19">
        <f ca="1">RANDBETWEEN(150,500)</f>
        <v>453</v>
      </c>
    </row>
    <row r="20" spans="1:13" x14ac:dyDescent="0.3">
      <c r="A20" s="2">
        <v>584</v>
      </c>
      <c r="B20" t="s">
        <v>62</v>
      </c>
      <c r="C20" t="s">
        <v>8</v>
      </c>
      <c r="D20" s="1">
        <v>45570</v>
      </c>
      <c r="E20" s="1">
        <v>45752</v>
      </c>
      <c r="F20" s="2" t="s">
        <v>9</v>
      </c>
      <c r="G20" t="s">
        <v>88</v>
      </c>
      <c r="H20" s="3">
        <v>269.89999999999998</v>
      </c>
      <c r="I20" s="3">
        <v>0</v>
      </c>
      <c r="J20" s="3">
        <v>269.89999999999998</v>
      </c>
      <c r="K20" t="s">
        <v>63</v>
      </c>
      <c r="L20" t="s">
        <v>106</v>
      </c>
      <c r="M20">
        <f ca="1">RANDBETWEEN(150,500)</f>
        <v>446</v>
      </c>
    </row>
    <row r="21" spans="1:13" x14ac:dyDescent="0.3">
      <c r="A21" s="2">
        <v>532</v>
      </c>
      <c r="B21" t="s">
        <v>64</v>
      </c>
      <c r="C21" t="s">
        <v>5</v>
      </c>
      <c r="D21" s="1">
        <v>45583</v>
      </c>
      <c r="E21" s="1">
        <v>45948</v>
      </c>
      <c r="F21" s="2" t="s">
        <v>6</v>
      </c>
      <c r="G21" t="s">
        <v>7</v>
      </c>
      <c r="H21" s="3">
        <v>399.9</v>
      </c>
      <c r="I21" s="3">
        <v>119.97</v>
      </c>
      <c r="J21" s="3">
        <v>279.93</v>
      </c>
      <c r="K21" t="s">
        <v>65</v>
      </c>
      <c r="L21" t="s">
        <v>105</v>
      </c>
      <c r="M21">
        <f ca="1">RANDBETWEEN(150,500)</f>
        <v>355</v>
      </c>
    </row>
    <row r="22" spans="1:13" x14ac:dyDescent="0.3">
      <c r="A22" s="2">
        <v>575</v>
      </c>
      <c r="B22" t="s">
        <v>66</v>
      </c>
      <c r="C22" t="s">
        <v>11</v>
      </c>
      <c r="D22" s="1">
        <v>45597</v>
      </c>
      <c r="E22" s="1">
        <v>45627</v>
      </c>
      <c r="F22" s="2" t="s">
        <v>6</v>
      </c>
      <c r="G22" t="s">
        <v>10</v>
      </c>
      <c r="H22" s="3">
        <v>49.9</v>
      </c>
      <c r="I22" s="3">
        <v>0</v>
      </c>
      <c r="J22" s="3">
        <v>49.9</v>
      </c>
      <c r="K22" t="s">
        <v>67</v>
      </c>
      <c r="L22" t="s">
        <v>104</v>
      </c>
      <c r="M22">
        <f ca="1">RANDBETWEEN(150,500)</f>
        <v>286</v>
      </c>
    </row>
    <row r="23" spans="1:13" x14ac:dyDescent="0.3">
      <c r="A23" s="2">
        <v>248</v>
      </c>
      <c r="B23" t="s">
        <v>68</v>
      </c>
      <c r="C23" t="s">
        <v>8</v>
      </c>
      <c r="D23" s="1">
        <v>45611</v>
      </c>
      <c r="E23" s="1">
        <v>45703</v>
      </c>
      <c r="F23" s="2" t="s">
        <v>9</v>
      </c>
      <c r="G23" t="s">
        <v>12</v>
      </c>
      <c r="H23" s="3">
        <v>149.9</v>
      </c>
      <c r="I23" s="3">
        <v>22.48</v>
      </c>
      <c r="J23" s="3">
        <v>127.42</v>
      </c>
      <c r="K23" t="s">
        <v>69</v>
      </c>
      <c r="L23" t="s">
        <v>106</v>
      </c>
      <c r="M23">
        <f ca="1">RANDBETWEEN(150,500)</f>
        <v>283</v>
      </c>
    </row>
    <row r="24" spans="1:13" x14ac:dyDescent="0.3">
      <c r="A24" s="2">
        <v>572</v>
      </c>
      <c r="B24" t="s">
        <v>70</v>
      </c>
      <c r="C24" t="s">
        <v>5</v>
      </c>
      <c r="D24" s="1">
        <v>45627</v>
      </c>
      <c r="E24" s="1">
        <v>45809</v>
      </c>
      <c r="F24" s="2" t="s">
        <v>6</v>
      </c>
      <c r="G24" t="s">
        <v>88</v>
      </c>
      <c r="H24" s="3">
        <v>299.89999999999998</v>
      </c>
      <c r="I24" s="3">
        <v>0</v>
      </c>
      <c r="J24" s="3">
        <v>299.89999999999998</v>
      </c>
      <c r="K24" t="s">
        <v>71</v>
      </c>
      <c r="L24" t="s">
        <v>104</v>
      </c>
      <c r="M24">
        <f ca="1">RANDBETWEEN(150,500)</f>
        <v>333</v>
      </c>
    </row>
    <row r="25" spans="1:13" x14ac:dyDescent="0.3">
      <c r="A25" s="2">
        <v>405</v>
      </c>
      <c r="B25" t="s">
        <v>72</v>
      </c>
      <c r="C25" t="s">
        <v>11</v>
      </c>
      <c r="D25" s="1">
        <v>45636</v>
      </c>
      <c r="E25" s="1">
        <v>46001</v>
      </c>
      <c r="F25" s="2" t="s">
        <v>9</v>
      </c>
      <c r="G25" t="s">
        <v>7</v>
      </c>
      <c r="H25" s="3">
        <v>199.9</v>
      </c>
      <c r="I25" s="3">
        <v>39.979999999999997</v>
      </c>
      <c r="J25" s="3">
        <v>159.91999999999999</v>
      </c>
      <c r="K25" t="s">
        <v>73</v>
      </c>
      <c r="L25" t="s">
        <v>104</v>
      </c>
      <c r="M25">
        <f ca="1">RANDBETWEEN(150,500)</f>
        <v>298</v>
      </c>
    </row>
    <row r="26" spans="1:13" x14ac:dyDescent="0.3">
      <c r="A26" s="2">
        <v>434</v>
      </c>
      <c r="B26" t="s">
        <v>74</v>
      </c>
      <c r="C26" t="s">
        <v>8</v>
      </c>
      <c r="D26" s="1">
        <v>45646</v>
      </c>
      <c r="E26" s="1">
        <v>45677</v>
      </c>
      <c r="F26" s="2" t="s">
        <v>6</v>
      </c>
      <c r="G26" t="s">
        <v>10</v>
      </c>
      <c r="H26" s="3">
        <v>59.9</v>
      </c>
      <c r="I26" s="3">
        <v>0</v>
      </c>
      <c r="J26" s="3">
        <v>59.9</v>
      </c>
      <c r="K26" t="s">
        <v>75</v>
      </c>
      <c r="L26" t="s">
        <v>102</v>
      </c>
      <c r="M26">
        <f ca="1">RANDBETWEEN(150,500)</f>
        <v>151</v>
      </c>
    </row>
    <row r="27" spans="1:13" x14ac:dyDescent="0.3">
      <c r="A27" s="2">
        <v>391</v>
      </c>
      <c r="B27" t="s">
        <v>77</v>
      </c>
      <c r="C27" t="s">
        <v>11</v>
      </c>
      <c r="D27" s="1">
        <v>45540</v>
      </c>
      <c r="E27" s="1">
        <v>45631</v>
      </c>
      <c r="F27" s="2" t="s">
        <v>9</v>
      </c>
      <c r="G27" t="s">
        <v>12</v>
      </c>
      <c r="H27" s="3">
        <v>119.9</v>
      </c>
      <c r="I27" s="3">
        <v>11.99</v>
      </c>
      <c r="J27" s="3">
        <v>107.91</v>
      </c>
      <c r="K27" t="s">
        <v>78</v>
      </c>
      <c r="L27" t="s">
        <v>102</v>
      </c>
      <c r="M27">
        <f ca="1">RANDBETWEEN(150,500)</f>
        <v>192</v>
      </c>
    </row>
    <row r="28" spans="1:13" x14ac:dyDescent="0.3">
      <c r="A28" s="2">
        <v>560</v>
      </c>
      <c r="B28" t="s">
        <v>79</v>
      </c>
      <c r="C28" t="s">
        <v>8</v>
      </c>
      <c r="D28" s="1">
        <v>45412</v>
      </c>
      <c r="E28" s="1">
        <v>45777</v>
      </c>
      <c r="F28" s="2" t="s">
        <v>6</v>
      </c>
      <c r="G28" t="s">
        <v>7</v>
      </c>
      <c r="H28" s="3">
        <v>539.79999999999995</v>
      </c>
      <c r="I28" s="3">
        <v>107.96</v>
      </c>
      <c r="J28" s="3">
        <v>431.84</v>
      </c>
      <c r="K28" t="s">
        <v>80</v>
      </c>
      <c r="L28" t="s">
        <v>102</v>
      </c>
      <c r="M28">
        <f ca="1">RANDBETWEEN(150,500)</f>
        <v>221</v>
      </c>
    </row>
    <row r="29" spans="1:13" x14ac:dyDescent="0.3">
      <c r="A29" s="2">
        <v>502</v>
      </c>
      <c r="B29" t="s">
        <v>81</v>
      </c>
      <c r="C29" t="s">
        <v>5</v>
      </c>
      <c r="D29" s="1">
        <v>45606</v>
      </c>
      <c r="E29" s="1">
        <v>45636</v>
      </c>
      <c r="F29" s="2" t="s">
        <v>9</v>
      </c>
      <c r="G29" t="s">
        <v>10</v>
      </c>
      <c r="H29" s="3">
        <v>89.9</v>
      </c>
      <c r="I29" s="3">
        <v>0</v>
      </c>
      <c r="J29" s="3">
        <v>89.9</v>
      </c>
      <c r="K29" t="s">
        <v>82</v>
      </c>
      <c r="L29" t="s">
        <v>102</v>
      </c>
      <c r="M29">
        <f ca="1">RANDBETWEEN(150,500)</f>
        <v>222</v>
      </c>
    </row>
    <row r="30" spans="1:13" x14ac:dyDescent="0.3">
      <c r="A30" s="2">
        <v>562</v>
      </c>
      <c r="B30" t="s">
        <v>83</v>
      </c>
      <c r="C30" t="s">
        <v>8</v>
      </c>
      <c r="D30" s="1">
        <v>45495</v>
      </c>
      <c r="E30" s="1">
        <v>45679</v>
      </c>
      <c r="F30" s="2" t="s">
        <v>6</v>
      </c>
      <c r="G30" t="s">
        <v>88</v>
      </c>
      <c r="H30" s="3">
        <v>269.89999999999998</v>
      </c>
      <c r="I30" s="3">
        <v>40.479999999999997</v>
      </c>
      <c r="J30" s="3">
        <v>229.42</v>
      </c>
      <c r="K30" t="s">
        <v>84</v>
      </c>
      <c r="L30" t="s">
        <v>104</v>
      </c>
      <c r="M30">
        <f ca="1">RANDBETWEEN(150,500)</f>
        <v>207</v>
      </c>
    </row>
    <row r="31" spans="1:13" x14ac:dyDescent="0.3">
      <c r="A31" s="2">
        <v>502</v>
      </c>
      <c r="B31" t="s">
        <v>85</v>
      </c>
      <c r="C31" t="s">
        <v>5</v>
      </c>
      <c r="D31" s="1">
        <v>45650</v>
      </c>
      <c r="E31" s="1">
        <v>46015</v>
      </c>
      <c r="F31" s="2" t="s">
        <v>6</v>
      </c>
      <c r="G31" t="s">
        <v>7</v>
      </c>
      <c r="H31" s="3">
        <v>399.9</v>
      </c>
      <c r="I31" s="3">
        <v>159.96</v>
      </c>
      <c r="J31" s="3">
        <v>239.94</v>
      </c>
      <c r="K31" t="s">
        <v>87</v>
      </c>
      <c r="L31" t="s">
        <v>103</v>
      </c>
      <c r="M31">
        <f ca="1">RANDBETWEEN(150,500)</f>
        <v>257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6EA6-E83B-4964-922B-5EBE5C96B863}">
  <dimension ref="A3:G23"/>
  <sheetViews>
    <sheetView zoomScale="102" workbookViewId="0">
      <selection activeCell="E31" sqref="E31"/>
    </sheetView>
  </sheetViews>
  <sheetFormatPr defaultRowHeight="14.4" x14ac:dyDescent="0.3"/>
  <cols>
    <col min="1" max="1" width="17.44140625" bestFit="1" customWidth="1"/>
    <col min="2" max="2" width="22.109375" bestFit="1" customWidth="1"/>
    <col min="3" max="3" width="18.88671875" bestFit="1" customWidth="1"/>
    <col min="4" max="4" width="9.6640625" bestFit="1" customWidth="1"/>
    <col min="5" max="5" width="10.109375" bestFit="1" customWidth="1"/>
    <col min="6" max="6" width="19.88671875" bestFit="1" customWidth="1"/>
    <col min="7" max="7" width="34.6640625" bestFit="1" customWidth="1"/>
    <col min="8" max="8" width="19.88671875" bestFit="1" customWidth="1"/>
    <col min="9" max="9" width="26.33203125" bestFit="1" customWidth="1"/>
    <col min="10" max="10" width="13.33203125" bestFit="1" customWidth="1"/>
    <col min="11" max="11" width="16.44140625" bestFit="1" customWidth="1"/>
    <col min="12" max="12" width="23.6640625" bestFit="1" customWidth="1"/>
    <col min="13" max="13" width="20.5546875" bestFit="1" customWidth="1"/>
    <col min="14" max="14" width="22.88671875" bestFit="1" customWidth="1"/>
    <col min="15" max="15" width="28.88671875" bestFit="1" customWidth="1"/>
    <col min="16" max="16" width="19.109375" bestFit="1" customWidth="1"/>
    <col min="17" max="17" width="12.6640625" bestFit="1" customWidth="1"/>
    <col min="18" max="18" width="22" bestFit="1" customWidth="1"/>
    <col min="19" max="19" width="19" bestFit="1" customWidth="1"/>
    <col min="20" max="20" width="18" bestFit="1" customWidth="1"/>
    <col min="21" max="21" width="21.6640625" bestFit="1" customWidth="1"/>
    <col min="22" max="22" width="10" bestFit="1" customWidth="1"/>
    <col min="23" max="30" width="4" bestFit="1" customWidth="1"/>
    <col min="31" max="31" width="10" bestFit="1" customWidth="1"/>
  </cols>
  <sheetData>
    <row r="3" spans="1:5" x14ac:dyDescent="0.3">
      <c r="B3" t="s">
        <v>100</v>
      </c>
    </row>
    <row r="4" spans="1:5" x14ac:dyDescent="0.3">
      <c r="A4" s="23" t="s">
        <v>4</v>
      </c>
      <c r="B4" t="s">
        <v>10</v>
      </c>
    </row>
    <row r="6" spans="1:5" x14ac:dyDescent="0.3">
      <c r="A6" s="23" t="s">
        <v>13</v>
      </c>
      <c r="B6" t="s">
        <v>89</v>
      </c>
    </row>
    <row r="7" spans="1:5" x14ac:dyDescent="0.3">
      <c r="A7" s="24" t="s">
        <v>9</v>
      </c>
      <c r="B7" s="3">
        <v>179.8</v>
      </c>
    </row>
    <row r="8" spans="1:5" x14ac:dyDescent="0.3">
      <c r="A8" s="24" t="s">
        <v>6</v>
      </c>
      <c r="B8" s="3">
        <v>219.6</v>
      </c>
    </row>
    <row r="9" spans="1:5" x14ac:dyDescent="0.3">
      <c r="A9" s="24" t="s">
        <v>14</v>
      </c>
      <c r="B9" s="3">
        <v>399.4</v>
      </c>
      <c r="E9" s="26">
        <f>GETPIVOTDATA("Preço Final (R$)",$A$6)</f>
        <v>399.4</v>
      </c>
    </row>
    <row r="11" spans="1:5" x14ac:dyDescent="0.3">
      <c r="A11" s="25" t="s">
        <v>101</v>
      </c>
      <c r="B11" s="25"/>
      <c r="C11" s="25"/>
      <c r="D11" s="25"/>
      <c r="E11" s="25"/>
    </row>
    <row r="13" spans="1:5" x14ac:dyDescent="0.3">
      <c r="D13" t="s">
        <v>113</v>
      </c>
    </row>
    <row r="16" spans="1:5" x14ac:dyDescent="0.3">
      <c r="B16" s="23" t="s">
        <v>4</v>
      </c>
      <c r="C16" t="s">
        <v>10</v>
      </c>
    </row>
    <row r="18" spans="2:7" x14ac:dyDescent="0.3">
      <c r="B18" s="23" t="s">
        <v>89</v>
      </c>
      <c r="C18" s="23" t="s">
        <v>112</v>
      </c>
    </row>
    <row r="19" spans="2:7" x14ac:dyDescent="0.3">
      <c r="B19" s="23" t="s">
        <v>13</v>
      </c>
      <c r="C19" t="s">
        <v>9</v>
      </c>
      <c r="D19" t="s">
        <v>6</v>
      </c>
      <c r="E19" t="s">
        <v>14</v>
      </c>
    </row>
    <row r="20" spans="2:7" ht="47.4" x14ac:dyDescent="0.9">
      <c r="B20" s="24" t="s">
        <v>5</v>
      </c>
      <c r="C20" s="3">
        <v>179.8</v>
      </c>
      <c r="D20" s="3"/>
      <c r="E20" s="3">
        <v>179.8</v>
      </c>
      <c r="G20" s="27">
        <f>GETPIVOTDATA("Preço Final (R$)",$B$18,"Plano","Deluxe")</f>
        <v>179.8</v>
      </c>
    </row>
    <row r="21" spans="2:7" ht="47.4" x14ac:dyDescent="0.9">
      <c r="B21" s="24" t="s">
        <v>11</v>
      </c>
      <c r="C21" s="3">
        <v>0</v>
      </c>
      <c r="D21" s="3">
        <v>99.8</v>
      </c>
      <c r="E21" s="3">
        <v>99.8</v>
      </c>
      <c r="G21" s="27">
        <f>GETPIVOTDATA("Preço Final (R$)",$B$18,"Plano","Essential")</f>
        <v>99.8</v>
      </c>
    </row>
    <row r="22" spans="2:7" ht="47.4" x14ac:dyDescent="0.9">
      <c r="B22" s="24" t="s">
        <v>8</v>
      </c>
      <c r="C22" s="3"/>
      <c r="D22" s="3">
        <v>119.8</v>
      </c>
      <c r="E22" s="3">
        <v>119.8</v>
      </c>
      <c r="G22" s="27">
        <f>GETPIVOTDATA("Preço Final (R$)",$B$18,"Plano","Extra")</f>
        <v>119.8</v>
      </c>
    </row>
    <row r="23" spans="2:7" x14ac:dyDescent="0.3">
      <c r="B23" s="24" t="s">
        <v>14</v>
      </c>
      <c r="C23" s="3">
        <v>179.8</v>
      </c>
      <c r="D23" s="3">
        <v>219.6</v>
      </c>
      <c r="E23" s="3">
        <v>399.40000000000003</v>
      </c>
    </row>
  </sheetData>
  <mergeCells count="1">
    <mergeCell ref="A11:E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504C-FAB3-4573-9E4B-75771174FC2D}">
  <sheetPr>
    <tabColor rgb="FF0073E6"/>
  </sheetPr>
  <dimension ref="A1:Y245"/>
  <sheetViews>
    <sheetView showGridLines="0" showRowColHeaders="0" tabSelected="1" zoomScale="76" workbookViewId="0">
      <selection activeCell="G42" sqref="G4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4.4" x14ac:dyDescent="0.3"/>
  <cols>
    <col min="1" max="1" width="31.5546875" style="12" customWidth="1"/>
    <col min="2" max="2" width="8.88671875" customWidth="1"/>
    <col min="3" max="3" width="8.33203125" bestFit="1" customWidth="1"/>
    <col min="4" max="25" width="8.88671875" customWidth="1"/>
    <col min="26" max="16384" width="8.88671875" hidden="1"/>
  </cols>
  <sheetData>
    <row r="1" spans="2:25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2:25" ht="39.6" customHeight="1" thickBot="1" x14ac:dyDescent="0.45">
      <c r="B2" s="28" t="s">
        <v>114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2:25" ht="8.4" customHeight="1" thickTop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5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2:25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 x14ac:dyDescent="0.3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 x14ac:dyDescent="0.3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x14ac:dyDescent="0.3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 x14ac:dyDescent="0.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 x14ac:dyDescent="0.3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 x14ac:dyDescent="0.3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 x14ac:dyDescent="0.3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 x14ac:dyDescent="0.3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 x14ac:dyDescent="0.3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x14ac:dyDescent="0.3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 x14ac:dyDescent="0.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 x14ac:dyDescent="0.3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 x14ac:dyDescent="0.3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 x14ac:dyDescent="0.3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 x14ac:dyDescent="0.3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 x14ac:dyDescent="0.3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2:25" x14ac:dyDescent="0.3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2:25" x14ac:dyDescent="0.3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2:25" x14ac:dyDescent="0.3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2:25" x14ac:dyDescent="0.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2:25" x14ac:dyDescent="0.3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2:25" x14ac:dyDescent="0.3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 x14ac:dyDescent="0.3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2:25" x14ac:dyDescent="0.3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2:25" x14ac:dyDescent="0.3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2:25" x14ac:dyDescent="0.3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2:25" x14ac:dyDescent="0.3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2:25" x14ac:dyDescent="0.3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2:25" x14ac:dyDescent="0.3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2:25" x14ac:dyDescent="0.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2:25" x14ac:dyDescent="0.3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2:25" x14ac:dyDescent="0.3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2:25" x14ac:dyDescent="0.3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2:25" x14ac:dyDescent="0.3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2:25" x14ac:dyDescent="0.3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2:25" x14ac:dyDescent="0.3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2:25" x14ac:dyDescent="0.3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2:25" x14ac:dyDescent="0.3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2:25" x14ac:dyDescent="0.3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2:25" x14ac:dyDescent="0.3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2:25" x14ac:dyDescent="0.3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2:25" x14ac:dyDescent="0.3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2:25" x14ac:dyDescent="0.3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2:25" x14ac:dyDescent="0.3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2:25" x14ac:dyDescent="0.3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2:25" x14ac:dyDescent="0.3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2:25" x14ac:dyDescent="0.3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2:25" x14ac:dyDescent="0.3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2:25" x14ac:dyDescent="0.3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2:25" x14ac:dyDescent="0.3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2:25" x14ac:dyDescent="0.3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2:25" x14ac:dyDescent="0.3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2:25" x14ac:dyDescent="0.3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2:25" x14ac:dyDescent="0.3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2:25" x14ac:dyDescent="0.3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2:25" x14ac:dyDescent="0.3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2:25" x14ac:dyDescent="0.3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2:25" x14ac:dyDescent="0.3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2:25" x14ac:dyDescent="0.3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2:25" x14ac:dyDescent="0.3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2:25" x14ac:dyDescent="0.3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2:25" x14ac:dyDescent="0.3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2:25" x14ac:dyDescent="0.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2:25" x14ac:dyDescent="0.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2:25" x14ac:dyDescent="0.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2:25" x14ac:dyDescent="0.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2:25" x14ac:dyDescent="0.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2:25" x14ac:dyDescent="0.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2:25" x14ac:dyDescent="0.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2:25" x14ac:dyDescent="0.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 x14ac:dyDescent="0.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 x14ac:dyDescent="0.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2:25" x14ac:dyDescent="0.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2:25" x14ac:dyDescent="0.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2:25" x14ac:dyDescent="0.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2:25" x14ac:dyDescent="0.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2:25" x14ac:dyDescent="0.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2:25" x14ac:dyDescent="0.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2:25" x14ac:dyDescent="0.3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2:25" x14ac:dyDescent="0.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2:25" x14ac:dyDescent="0.3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2:25" x14ac:dyDescent="0.3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2:25" x14ac:dyDescent="0.3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2:25" x14ac:dyDescent="0.3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2:25" x14ac:dyDescent="0.3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2:25" x14ac:dyDescent="0.3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2:25" x14ac:dyDescent="0.3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2:25" x14ac:dyDescent="0.3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2:25" x14ac:dyDescent="0.3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2:25" x14ac:dyDescent="0.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2:25" x14ac:dyDescent="0.3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2:25" x14ac:dyDescent="0.3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2:25" x14ac:dyDescent="0.3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2:25" x14ac:dyDescent="0.3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2:25" x14ac:dyDescent="0.3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2:25" x14ac:dyDescent="0.3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2:25" x14ac:dyDescent="0.3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2:25" x14ac:dyDescent="0.3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2:25" x14ac:dyDescent="0.3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2:25" x14ac:dyDescent="0.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2:25" x14ac:dyDescent="0.3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2:25" x14ac:dyDescent="0.3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2:25" x14ac:dyDescent="0.3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2:25" x14ac:dyDescent="0.3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2:25" x14ac:dyDescent="0.3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2:25" x14ac:dyDescent="0.3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2:25" x14ac:dyDescent="0.3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2:25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2:25" x14ac:dyDescent="0.3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2:25" x14ac:dyDescent="0.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2:25" x14ac:dyDescent="0.3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2:25" x14ac:dyDescent="0.3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2:25" x14ac:dyDescent="0.3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2:25" x14ac:dyDescent="0.3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2:25" x14ac:dyDescent="0.3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2:25" x14ac:dyDescent="0.3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2:25" x14ac:dyDescent="0.3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2:25" x14ac:dyDescent="0.3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2:25" x14ac:dyDescent="0.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2:25" x14ac:dyDescent="0.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2:25" x14ac:dyDescent="0.3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2:25" x14ac:dyDescent="0.3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</sheetData>
  <sheetProtection selectLockedCells="1"/>
  <mergeCells count="1">
    <mergeCell ref="B2:Y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B3402-881F-4A48-A46A-B6CF74687C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base</vt:lpstr>
      <vt:lpstr>Cálculos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Railany Silva</dc:creator>
  <cp:lastModifiedBy>Railany Silva</cp:lastModifiedBy>
  <dcterms:created xsi:type="dcterms:W3CDTF">2025-06-13T03:00:29Z</dcterms:created>
  <dcterms:modified xsi:type="dcterms:W3CDTF">2025-06-13T20:23:26Z</dcterms:modified>
</cp:coreProperties>
</file>