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ownloads/"/>
    </mc:Choice>
  </mc:AlternateContent>
  <xr:revisionPtr revIDLastSave="0" documentId="13_ncr:1_{52F7FA55-03AD-9242-90A3-8FCC2553CE23}" xr6:coauthVersionLast="36" xr6:coauthVersionMax="36" xr10:uidLastSave="{00000000-0000-0000-0000-000000000000}"/>
  <bookViews>
    <workbookView xWindow="686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Card'!$I$1048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02" i="1" l="1"/>
  <c r="I2202" i="1" s="1"/>
  <c r="H2200" i="1" l="1"/>
  <c r="H2201" i="1"/>
  <c r="H2199" i="1"/>
  <c r="E2168" i="1"/>
  <c r="F2099" i="1"/>
  <c r="F2100" i="1" s="1"/>
  <c r="F2145" i="1"/>
  <c r="F2146" i="1" s="1"/>
  <c r="E2145" i="1"/>
  <c r="E2146" i="1" s="1"/>
  <c r="D2145" i="1"/>
  <c r="D2146" i="1" s="1"/>
  <c r="C2145" i="1"/>
  <c r="C2146" i="1" s="1"/>
  <c r="B2145" i="1"/>
  <c r="B2146" i="1" s="1"/>
  <c r="F2131" i="1"/>
  <c r="F2132" i="1" s="1"/>
  <c r="E2131" i="1"/>
  <c r="E2132" i="1" s="1"/>
  <c r="D2131" i="1"/>
  <c r="D2132" i="1" s="1"/>
  <c r="C2131" i="1"/>
  <c r="C2132" i="1" s="1"/>
  <c r="B2131" i="1"/>
  <c r="B2132" i="1" s="1"/>
  <c r="E2099" i="1"/>
  <c r="E2100" i="1" s="1"/>
  <c r="D2099" i="1"/>
  <c r="D2100" i="1" s="1"/>
  <c r="C2099" i="1"/>
  <c r="C2100" i="1" s="1"/>
  <c r="B2099" i="1"/>
  <c r="B2100" i="1" s="1"/>
  <c r="F2085" i="1"/>
  <c r="F2086" i="1" s="1"/>
  <c r="E2085" i="1"/>
  <c r="E2086" i="1" s="1"/>
  <c r="D2085" i="1"/>
  <c r="D2086" i="1" s="1"/>
  <c r="C2085" i="1"/>
  <c r="C2086" i="1" s="1"/>
  <c r="B2085" i="1"/>
  <c r="B2086" i="1" s="1"/>
  <c r="C2202" i="1" l="1"/>
  <c r="C2243" i="1"/>
  <c r="H2271" i="1"/>
  <c r="H2262" i="1"/>
  <c r="H2257" i="1"/>
  <c r="H2258" i="1"/>
  <c r="H2256" i="1"/>
  <c r="H2260" i="1"/>
  <c r="H2259" i="1"/>
  <c r="H2268" i="1"/>
  <c r="H2255" i="1"/>
  <c r="H2279" i="1"/>
  <c r="H2278" i="1"/>
  <c r="H2277" i="1"/>
  <c r="H2276" i="1"/>
  <c r="H2275" i="1"/>
  <c r="H2274" i="1"/>
  <c r="H2273" i="1"/>
  <c r="H2272" i="1"/>
  <c r="H2270" i="1"/>
  <c r="H2269" i="1"/>
  <c r="H2265" i="1"/>
  <c r="H2264" i="1"/>
  <c r="H2263" i="1"/>
  <c r="H2261" i="1"/>
  <c r="H2254" i="1"/>
  <c r="E2209" i="1" l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40" i="1"/>
  <c r="H2241" i="1"/>
  <c r="H2242" i="1"/>
  <c r="H2243" i="1"/>
  <c r="J2212" i="1"/>
  <c r="J2213" i="1"/>
  <c r="I2213" i="1" s="1"/>
  <c r="J2214" i="1"/>
  <c r="J2215" i="1"/>
  <c r="J2216" i="1"/>
  <c r="J2217" i="1"/>
  <c r="J2218" i="1"/>
  <c r="J2219" i="1"/>
  <c r="J2220" i="1"/>
  <c r="J2221" i="1"/>
  <c r="J2236" i="1"/>
  <c r="J2240" i="1"/>
  <c r="J2243" i="1"/>
  <c r="J2242" i="1"/>
  <c r="J2241" i="1"/>
  <c r="J2237" i="1"/>
  <c r="J2235" i="1"/>
  <c r="J2234" i="1"/>
  <c r="J2233" i="1"/>
  <c r="J2232" i="1"/>
  <c r="J2231" i="1"/>
  <c r="J2230" i="1"/>
  <c r="J2229" i="1"/>
  <c r="J2228" i="1"/>
  <c r="J2227" i="1"/>
  <c r="J2226" i="1"/>
  <c r="J2222" i="1"/>
  <c r="J2223" i="1"/>
  <c r="H2171" i="1"/>
  <c r="H2172" i="1"/>
  <c r="H2173" i="1"/>
  <c r="H2174" i="1"/>
  <c r="I2174" i="1" s="1"/>
  <c r="H2175" i="1"/>
  <c r="H2176" i="1"/>
  <c r="H2177" i="1"/>
  <c r="H2178" i="1"/>
  <c r="I2178" i="1" s="1"/>
  <c r="H2179" i="1"/>
  <c r="H2180" i="1"/>
  <c r="H2181" i="1"/>
  <c r="H2182" i="1"/>
  <c r="I2182" i="1" s="1"/>
  <c r="H2185" i="1"/>
  <c r="H2186" i="1"/>
  <c r="H2187" i="1"/>
  <c r="H2188" i="1"/>
  <c r="I2188" i="1" s="1"/>
  <c r="H2189" i="1"/>
  <c r="H2190" i="1"/>
  <c r="H2191" i="1"/>
  <c r="H2192" i="1"/>
  <c r="I2192" i="1" s="1"/>
  <c r="H2193" i="1"/>
  <c r="H2194" i="1"/>
  <c r="H2195" i="1"/>
  <c r="H2196" i="1"/>
  <c r="I2196" i="1" s="1"/>
  <c r="I2199" i="1" l="1"/>
  <c r="J2199" i="1" s="1"/>
  <c r="I2193" i="1"/>
  <c r="J2193" i="1" s="1"/>
  <c r="I2189" i="1"/>
  <c r="J2189" i="1" s="1"/>
  <c r="I2185" i="1"/>
  <c r="J2185" i="1" s="1"/>
  <c r="I2179" i="1"/>
  <c r="J2179" i="1" s="1"/>
  <c r="I2175" i="1"/>
  <c r="J2175" i="1" s="1"/>
  <c r="I2171" i="1"/>
  <c r="J2171" i="1" s="1"/>
  <c r="I2200" i="1"/>
  <c r="J2200" i="1" s="1"/>
  <c r="I2194" i="1"/>
  <c r="J2194" i="1" s="1"/>
  <c r="I2190" i="1"/>
  <c r="J2190" i="1" s="1"/>
  <c r="I2186" i="1"/>
  <c r="J2186" i="1" s="1"/>
  <c r="I2180" i="1"/>
  <c r="J2180" i="1" s="1"/>
  <c r="I2176" i="1"/>
  <c r="J2176" i="1" s="1"/>
  <c r="I2172" i="1"/>
  <c r="J2172" i="1" s="1"/>
  <c r="J2238" i="1"/>
  <c r="J2239" i="1" s="1"/>
  <c r="I2201" i="1"/>
  <c r="J2201" i="1" s="1"/>
  <c r="I2195" i="1"/>
  <c r="J2195" i="1" s="1"/>
  <c r="I2191" i="1"/>
  <c r="J2191" i="1" s="1"/>
  <c r="I2187" i="1"/>
  <c r="J2187" i="1" s="1"/>
  <c r="I2181" i="1"/>
  <c r="J2181" i="1" s="1"/>
  <c r="I2177" i="1"/>
  <c r="J2177" i="1" s="1"/>
  <c r="I2173" i="1"/>
  <c r="J2173" i="1" s="1"/>
  <c r="J2224" i="1"/>
  <c r="J2225" i="1" s="1"/>
  <c r="I2212" i="1"/>
  <c r="H2238" i="1"/>
  <c r="H2239" i="1" s="1"/>
  <c r="H2224" i="1"/>
  <c r="H2225" i="1" s="1"/>
  <c r="J2202" i="1"/>
  <c r="J2196" i="1"/>
  <c r="J2192" i="1"/>
  <c r="J2188" i="1"/>
  <c r="J2182" i="1"/>
  <c r="J2178" i="1"/>
  <c r="J2174" i="1"/>
  <c r="H2197" i="1"/>
  <c r="H2198" i="1" s="1"/>
  <c r="I2215" i="1"/>
  <c r="H2183" i="1"/>
  <c r="H2184" i="1" s="1"/>
  <c r="I2214" i="1"/>
  <c r="I2216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197" i="1" l="1"/>
  <c r="I2198" i="1" s="1"/>
  <c r="I2183" i="1"/>
  <c r="I2184" i="1" s="1"/>
  <c r="J2321" i="1"/>
  <c r="J2327" i="1"/>
  <c r="J2331" i="1"/>
  <c r="J2183" i="1"/>
  <c r="J2184" i="1" s="1"/>
  <c r="J2325" i="1"/>
  <c r="J2334" i="1"/>
  <c r="J2197" i="1"/>
  <c r="J2198" i="1" s="1"/>
  <c r="I2217" i="1"/>
  <c r="J2326" i="1"/>
  <c r="J2328" i="1"/>
  <c r="J2330" i="1"/>
  <c r="G2332" i="1"/>
  <c r="J2320" i="1"/>
  <c r="J2322" i="1"/>
  <c r="J2324" i="1"/>
  <c r="J2336" i="1"/>
  <c r="J2338" i="1"/>
  <c r="J2333" i="1"/>
  <c r="J2323" i="1"/>
  <c r="J2329" i="1"/>
  <c r="J2335" i="1"/>
  <c r="J2337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8" i="1"/>
  <c r="I2309" i="1"/>
  <c r="I2310" i="1"/>
  <c r="I2311" i="1"/>
  <c r="I2312" i="1"/>
  <c r="I2313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8" i="1"/>
  <c r="H2309" i="1"/>
  <c r="H2310" i="1"/>
  <c r="H2311" i="1"/>
  <c r="H2312" i="1"/>
  <c r="H2313" i="1"/>
  <c r="I2219" i="1" l="1"/>
  <c r="I2218" i="1"/>
  <c r="G2307" i="1"/>
  <c r="J2295" i="1"/>
  <c r="J2302" i="1"/>
  <c r="J2313" i="1"/>
  <c r="J2309" i="1"/>
  <c r="J2304" i="1"/>
  <c r="J2300" i="1"/>
  <c r="J2296" i="1"/>
  <c r="J2306" i="1"/>
  <c r="J2311" i="1"/>
  <c r="J2298" i="1"/>
  <c r="J2310" i="1"/>
  <c r="J2305" i="1"/>
  <c r="J2301" i="1"/>
  <c r="J2297" i="1"/>
  <c r="J2312" i="1"/>
  <c r="J2308" i="1"/>
  <c r="J2303" i="1"/>
  <c r="J2299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D2243" i="1"/>
  <c r="E2243" i="1"/>
  <c r="F2243" i="1"/>
  <c r="G2243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D2212" i="1"/>
  <c r="E2212" i="1"/>
  <c r="F2212" i="1"/>
  <c r="G2212" i="1"/>
  <c r="C2212" i="1"/>
  <c r="B2705" i="1"/>
  <c r="B2706" i="1" s="1"/>
  <c r="C2705" i="1"/>
  <c r="C2706" i="1" s="1"/>
  <c r="F2719" i="1"/>
  <c r="F2720" i="1" s="1"/>
  <c r="E2719" i="1"/>
  <c r="E2720" i="1" s="1"/>
  <c r="D2719" i="1"/>
  <c r="D2720" i="1" s="1"/>
  <c r="C2719" i="1"/>
  <c r="C2720" i="1" s="1"/>
  <c r="B2719" i="1"/>
  <c r="B2720" i="1" s="1"/>
  <c r="F2705" i="1"/>
  <c r="F2706" i="1" s="1"/>
  <c r="E2705" i="1"/>
  <c r="E2706" i="1" s="1"/>
  <c r="D2705" i="1"/>
  <c r="D2706" i="1" s="1"/>
  <c r="F2677" i="1"/>
  <c r="F2678" i="1" s="1"/>
  <c r="E2677" i="1"/>
  <c r="E2678" i="1" s="1"/>
  <c r="D2677" i="1"/>
  <c r="D2678" i="1" s="1"/>
  <c r="C2677" i="1"/>
  <c r="C2678" i="1" s="1"/>
  <c r="B2677" i="1"/>
  <c r="B2678" i="1" s="1"/>
  <c r="F2663" i="1"/>
  <c r="F2664" i="1" s="1"/>
  <c r="E2663" i="1"/>
  <c r="E2664" i="1" s="1"/>
  <c r="D2663" i="1"/>
  <c r="D2664" i="1" s="1"/>
  <c r="C2663" i="1"/>
  <c r="C2664" i="1" s="1"/>
  <c r="B2663" i="1"/>
  <c r="B2664" i="1" s="1"/>
  <c r="F2635" i="1"/>
  <c r="F2636" i="1" s="1"/>
  <c r="E2635" i="1"/>
  <c r="E2636" i="1" s="1"/>
  <c r="D2635" i="1"/>
  <c r="D2636" i="1" s="1"/>
  <c r="C2635" i="1"/>
  <c r="C2636" i="1" s="1"/>
  <c r="B2635" i="1"/>
  <c r="B2636" i="1" s="1"/>
  <c r="F2621" i="1"/>
  <c r="F2622" i="1" s="1"/>
  <c r="E2621" i="1"/>
  <c r="E2622" i="1" s="1"/>
  <c r="D2621" i="1"/>
  <c r="D2622" i="1" s="1"/>
  <c r="C2621" i="1"/>
  <c r="C2622" i="1" s="1"/>
  <c r="B2621" i="1"/>
  <c r="B2622" i="1" s="1"/>
  <c r="F2593" i="1"/>
  <c r="F2594" i="1" s="1"/>
  <c r="E2593" i="1"/>
  <c r="E2594" i="1" s="1"/>
  <c r="D2593" i="1"/>
  <c r="D2594" i="1" s="1"/>
  <c r="C2593" i="1"/>
  <c r="C2594" i="1" s="1"/>
  <c r="B2593" i="1"/>
  <c r="B2594" i="1" s="1"/>
  <c r="F2579" i="1"/>
  <c r="F2580" i="1" s="1"/>
  <c r="E2579" i="1"/>
  <c r="E2580" i="1" s="1"/>
  <c r="D2579" i="1"/>
  <c r="D2580" i="1" s="1"/>
  <c r="C2579" i="1"/>
  <c r="C2580" i="1" s="1"/>
  <c r="B2579" i="1"/>
  <c r="B2580" i="1" s="1"/>
  <c r="F2551" i="1"/>
  <c r="F2552" i="1" s="1"/>
  <c r="E2551" i="1"/>
  <c r="E2552" i="1" s="1"/>
  <c r="D2551" i="1"/>
  <c r="D2552" i="1" s="1"/>
  <c r="C2551" i="1"/>
  <c r="C2552" i="1" s="1"/>
  <c r="B2551" i="1"/>
  <c r="B2552" i="1" s="1"/>
  <c r="F2537" i="1"/>
  <c r="F2538" i="1" s="1"/>
  <c r="E2537" i="1"/>
  <c r="E2538" i="1" s="1"/>
  <c r="D2537" i="1"/>
  <c r="D2538" i="1" s="1"/>
  <c r="C2537" i="1"/>
  <c r="C2538" i="1" s="1"/>
  <c r="B2537" i="1"/>
  <c r="B2538" i="1" s="1"/>
  <c r="F2509" i="1"/>
  <c r="F2510" i="1" s="1"/>
  <c r="E2509" i="1"/>
  <c r="D2509" i="1"/>
  <c r="C2509" i="1"/>
  <c r="B2509" i="1"/>
  <c r="F2495" i="1"/>
  <c r="F2496" i="1" s="1"/>
  <c r="E2495" i="1"/>
  <c r="D2495" i="1"/>
  <c r="C2495" i="1"/>
  <c r="B2495" i="1"/>
  <c r="F2467" i="1"/>
  <c r="F2468" i="1" s="1"/>
  <c r="E2467" i="1"/>
  <c r="E2468" i="1" s="1"/>
  <c r="D2467" i="1"/>
  <c r="D2468" i="1" s="1"/>
  <c r="C2467" i="1"/>
  <c r="C2468" i="1" s="1"/>
  <c r="B2467" i="1"/>
  <c r="B2468" i="1" s="1"/>
  <c r="F2453" i="1"/>
  <c r="F2454" i="1" s="1"/>
  <c r="E2453" i="1"/>
  <c r="E2454" i="1" s="1"/>
  <c r="D2453" i="1"/>
  <c r="D2454" i="1" s="1"/>
  <c r="C2453" i="1"/>
  <c r="C2454" i="1" s="1"/>
  <c r="B2453" i="1"/>
  <c r="B2454" i="1" s="1"/>
  <c r="F2425" i="1"/>
  <c r="F2426" i="1" s="1"/>
  <c r="E2425" i="1"/>
  <c r="E2426" i="1" s="1"/>
  <c r="D2425" i="1"/>
  <c r="D2426" i="1" s="1"/>
  <c r="C2425" i="1"/>
  <c r="C2426" i="1" s="1"/>
  <c r="B2425" i="1"/>
  <c r="B2426" i="1" s="1"/>
  <c r="F2411" i="1"/>
  <c r="F2412" i="1" s="1"/>
  <c r="E2411" i="1"/>
  <c r="E2412" i="1" s="1"/>
  <c r="D2411" i="1"/>
  <c r="D2412" i="1" s="1"/>
  <c r="C2411" i="1"/>
  <c r="C2412" i="1" s="1"/>
  <c r="B2411" i="1"/>
  <c r="B2412" i="1" s="1"/>
  <c r="F2383" i="1"/>
  <c r="E2383" i="1"/>
  <c r="E2384" i="1" s="1"/>
  <c r="D2383" i="1"/>
  <c r="D2384" i="1" s="1"/>
  <c r="C2383" i="1"/>
  <c r="C2384" i="1" s="1"/>
  <c r="B2383" i="1"/>
  <c r="B2384" i="1" s="1"/>
  <c r="F2369" i="1"/>
  <c r="F2370" i="1" s="1"/>
  <c r="E2369" i="1"/>
  <c r="D2369" i="1"/>
  <c r="D2370" i="1" s="1"/>
  <c r="C2369" i="1"/>
  <c r="C2370" i="1" s="1"/>
  <c r="B2369" i="1"/>
  <c r="B2370" i="1" l="1"/>
  <c r="C2224" i="1"/>
  <c r="E2370" i="1"/>
  <c r="F2224" i="1"/>
  <c r="F2384" i="1"/>
  <c r="G2238" i="1"/>
  <c r="I2220" i="1"/>
  <c r="G2225" i="1"/>
  <c r="G2239" i="1"/>
  <c r="D2496" i="1"/>
  <c r="E2496" i="1"/>
  <c r="D2510" i="1"/>
  <c r="E2239" i="1" s="1"/>
  <c r="C2510" i="1"/>
  <c r="B2496" i="1"/>
  <c r="E2510" i="1"/>
  <c r="C2496" i="1"/>
  <c r="B2510" i="1"/>
  <c r="D2238" i="1"/>
  <c r="C2238" i="1"/>
  <c r="E2224" i="1"/>
  <c r="F2238" i="1"/>
  <c r="D2224" i="1"/>
  <c r="E2238" i="1"/>
  <c r="G2224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9" i="1"/>
  <c r="C2200" i="1"/>
  <c r="C2201" i="1"/>
  <c r="D2199" i="1"/>
  <c r="E2199" i="1"/>
  <c r="F2199" i="1"/>
  <c r="G2199" i="1"/>
  <c r="D2187" i="1"/>
  <c r="E2187" i="1"/>
  <c r="F2187" i="1"/>
  <c r="G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G2193" i="1"/>
  <c r="D2194" i="1"/>
  <c r="E2194" i="1"/>
  <c r="F2194" i="1"/>
  <c r="G2194" i="1"/>
  <c r="D2195" i="1"/>
  <c r="E2195" i="1"/>
  <c r="F2195" i="1"/>
  <c r="G2195" i="1"/>
  <c r="D2196" i="1"/>
  <c r="E2196" i="1"/>
  <c r="F2196" i="1"/>
  <c r="G2196" i="1"/>
  <c r="D2200" i="1"/>
  <c r="E2200" i="1"/>
  <c r="F2200" i="1"/>
  <c r="G2200" i="1"/>
  <c r="D2201" i="1"/>
  <c r="E2201" i="1"/>
  <c r="F2201" i="1"/>
  <c r="G2201" i="1"/>
  <c r="D2202" i="1"/>
  <c r="E2202" i="1"/>
  <c r="F2202" i="1"/>
  <c r="G2202" i="1"/>
  <c r="E2185" i="1"/>
  <c r="F2185" i="1"/>
  <c r="G2185" i="1"/>
  <c r="E2186" i="1"/>
  <c r="F2186" i="1"/>
  <c r="G2186" i="1"/>
  <c r="D2185" i="1"/>
  <c r="D2186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G2177" i="1"/>
  <c r="D2178" i="1"/>
  <c r="E2178" i="1"/>
  <c r="F2178" i="1"/>
  <c r="G2178" i="1"/>
  <c r="D2179" i="1"/>
  <c r="E2179" i="1"/>
  <c r="F2179" i="1"/>
  <c r="G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71" i="1"/>
  <c r="E2171" i="1"/>
  <c r="F2171" i="1"/>
  <c r="G2171" i="1"/>
  <c r="G2280" i="1"/>
  <c r="G2281" i="1" s="1"/>
  <c r="F2280" i="1"/>
  <c r="F2281" i="1" s="1"/>
  <c r="E2280" i="1"/>
  <c r="E2281" i="1" s="1"/>
  <c r="D2280" i="1"/>
  <c r="D2281" i="1" s="1"/>
  <c r="C2280" i="1"/>
  <c r="C2281" i="1" s="1"/>
  <c r="G2266" i="1"/>
  <c r="G2267" i="1" s="1"/>
  <c r="F2266" i="1"/>
  <c r="F2267" i="1" s="1"/>
  <c r="E2266" i="1"/>
  <c r="E2267" i="1" s="1"/>
  <c r="D2266" i="1"/>
  <c r="D2267" i="1" s="1"/>
  <c r="C2266" i="1"/>
  <c r="C2267" i="1" s="1"/>
  <c r="F2225" i="1" l="1"/>
  <c r="I2221" i="1"/>
  <c r="E2183" i="1"/>
  <c r="E2184" i="1" s="1"/>
  <c r="E2225" i="1"/>
  <c r="D2239" i="1"/>
  <c r="C2225" i="1"/>
  <c r="F2239" i="1"/>
  <c r="D2225" i="1"/>
  <c r="C2239" i="1"/>
  <c r="D2183" i="1"/>
  <c r="D2184" i="1" s="1"/>
  <c r="F2183" i="1"/>
  <c r="F2184" i="1" s="1"/>
  <c r="C2183" i="1"/>
  <c r="G2183" i="1"/>
  <c r="G2184" i="1" s="1"/>
  <c r="F2057" i="1"/>
  <c r="B2057" i="1"/>
  <c r="C2057" i="1"/>
  <c r="D2057" i="1"/>
  <c r="E2057" i="1"/>
  <c r="C2043" i="1"/>
  <c r="C2044" i="1" s="1"/>
  <c r="D2043" i="1"/>
  <c r="D2044" i="1" s="1"/>
  <c r="E2043" i="1"/>
  <c r="E2044" i="1" s="1"/>
  <c r="F2043" i="1"/>
  <c r="F2044" i="1" s="1"/>
  <c r="B2043" i="1"/>
  <c r="B2044" i="1" s="1"/>
  <c r="C2018" i="1"/>
  <c r="D2018" i="1"/>
  <c r="E2018" i="1"/>
  <c r="F2018" i="1"/>
  <c r="B2018" i="1"/>
  <c r="B2019" i="1" s="1"/>
  <c r="C2004" i="1"/>
  <c r="C2005" i="1" s="1"/>
  <c r="D2004" i="1"/>
  <c r="D2005" i="1" s="1"/>
  <c r="E2004" i="1"/>
  <c r="E2005" i="1" s="1"/>
  <c r="F2004" i="1"/>
  <c r="F2005" i="1" s="1"/>
  <c r="B2004" i="1"/>
  <c r="B2005" i="1" s="1"/>
  <c r="C1979" i="1"/>
  <c r="C1980" i="1" s="1"/>
  <c r="D1979" i="1"/>
  <c r="E1979" i="1"/>
  <c r="F1979" i="1"/>
  <c r="B1979" i="1"/>
  <c r="B1980" i="1" s="1"/>
  <c r="C1965" i="1"/>
  <c r="C1966" i="1" s="1"/>
  <c r="D1965" i="1"/>
  <c r="D1966" i="1" s="1"/>
  <c r="E1965" i="1"/>
  <c r="E1966" i="1" s="1"/>
  <c r="F1965" i="1"/>
  <c r="F1966" i="1" s="1"/>
  <c r="B1965" i="1"/>
  <c r="B1966" i="1" s="1"/>
  <c r="C1937" i="1"/>
  <c r="D1937" i="1"/>
  <c r="E1937" i="1"/>
  <c r="F1937" i="1"/>
  <c r="B1937" i="1"/>
  <c r="B1938" i="1" s="1"/>
  <c r="C1923" i="1"/>
  <c r="C1924" i="1" s="1"/>
  <c r="D1923" i="1"/>
  <c r="D1924" i="1" s="1"/>
  <c r="E1923" i="1"/>
  <c r="E1924" i="1" s="1"/>
  <c r="F1923" i="1"/>
  <c r="F1924" i="1" s="1"/>
  <c r="B1923" i="1"/>
  <c r="B1924" i="1" s="1"/>
  <c r="C1897" i="1"/>
  <c r="D1897" i="1"/>
  <c r="D1898" i="1" s="1"/>
  <c r="E1897" i="1"/>
  <c r="F1897" i="1"/>
  <c r="B1897" i="1"/>
  <c r="B1898" i="1" s="1"/>
  <c r="C1883" i="1"/>
  <c r="C1884" i="1" s="1"/>
  <c r="D1883" i="1"/>
  <c r="D1884" i="1" s="1"/>
  <c r="E1883" i="1"/>
  <c r="E1884" i="1" s="1"/>
  <c r="F1883" i="1"/>
  <c r="F1884" i="1" s="1"/>
  <c r="B1883" i="1"/>
  <c r="B1884" i="1" s="1"/>
  <c r="C1858" i="1"/>
  <c r="D1858" i="1"/>
  <c r="E1858" i="1"/>
  <c r="F1858" i="1"/>
  <c r="B1858" i="1"/>
  <c r="B1859" i="1" s="1"/>
  <c r="C1844" i="1"/>
  <c r="C1845" i="1" s="1"/>
  <c r="D1844" i="1"/>
  <c r="D1845" i="1" s="1"/>
  <c r="E1844" i="1"/>
  <c r="E1845" i="1" s="1"/>
  <c r="F1844" i="1"/>
  <c r="F1845" i="1" s="1"/>
  <c r="B1844" i="1"/>
  <c r="B1845" i="1" s="1"/>
  <c r="C1819" i="1"/>
  <c r="D1819" i="1"/>
  <c r="E1819" i="1"/>
  <c r="E1820" i="1" s="1"/>
  <c r="F1819" i="1"/>
  <c r="B1819" i="1"/>
  <c r="B1820" i="1" s="1"/>
  <c r="C1805" i="1"/>
  <c r="C1806" i="1" s="1"/>
  <c r="D1805" i="1"/>
  <c r="D1806" i="1" s="1"/>
  <c r="E1805" i="1"/>
  <c r="E1806" i="1" s="1"/>
  <c r="F1805" i="1"/>
  <c r="F1806" i="1" s="1"/>
  <c r="B1805" i="1"/>
  <c r="B1806" i="1" s="1"/>
  <c r="C1779" i="1"/>
  <c r="D1779" i="1"/>
  <c r="E1779" i="1"/>
  <c r="F1779" i="1"/>
  <c r="B1779" i="1"/>
  <c r="B1780" i="1" s="1"/>
  <c r="C1765" i="1"/>
  <c r="C1766" i="1" s="1"/>
  <c r="D1765" i="1"/>
  <c r="D1766" i="1" s="1"/>
  <c r="E1765" i="1"/>
  <c r="E1766" i="1" s="1"/>
  <c r="F1765" i="1"/>
  <c r="F1766" i="1" s="1"/>
  <c r="B1765" i="1"/>
  <c r="B1766" i="1" s="1"/>
  <c r="C1740" i="1"/>
  <c r="C1741" i="1" s="1"/>
  <c r="D1740" i="1"/>
  <c r="E1740" i="1"/>
  <c r="F1740" i="1"/>
  <c r="B1740" i="1"/>
  <c r="C1726" i="1"/>
  <c r="C1727" i="1" s="1"/>
  <c r="D1726" i="1"/>
  <c r="D1727" i="1" s="1"/>
  <c r="E1726" i="1"/>
  <c r="E1727" i="1" s="1"/>
  <c r="F1726" i="1"/>
  <c r="F1727" i="1" s="1"/>
  <c r="B1726" i="1"/>
  <c r="B1727" i="1" s="1"/>
  <c r="C1701" i="1"/>
  <c r="D1701" i="1"/>
  <c r="E1701" i="1"/>
  <c r="F1701" i="1"/>
  <c r="B1701" i="1"/>
  <c r="B1702" i="1" s="1"/>
  <c r="C1687" i="1"/>
  <c r="C1688" i="1" s="1"/>
  <c r="D1687" i="1"/>
  <c r="D1688" i="1" s="1"/>
  <c r="E1687" i="1"/>
  <c r="E1688" i="1" s="1"/>
  <c r="F1687" i="1"/>
  <c r="F1688" i="1" s="1"/>
  <c r="B1687" i="1"/>
  <c r="B1688" i="1" s="1"/>
  <c r="C1660" i="1"/>
  <c r="D1660" i="1"/>
  <c r="E1660" i="1"/>
  <c r="F1660" i="1"/>
  <c r="B1660" i="1"/>
  <c r="B1661" i="1" s="1"/>
  <c r="C1646" i="1"/>
  <c r="C1647" i="1" s="1"/>
  <c r="D1646" i="1"/>
  <c r="D1647" i="1" s="1"/>
  <c r="E1646" i="1"/>
  <c r="E1647" i="1" s="1"/>
  <c r="F1646" i="1"/>
  <c r="F1647" i="1" s="1"/>
  <c r="B1646" i="1"/>
  <c r="B1647" i="1" s="1"/>
  <c r="C1620" i="1"/>
  <c r="D1620" i="1"/>
  <c r="E1620" i="1"/>
  <c r="F1620" i="1"/>
  <c r="B1620" i="1"/>
  <c r="B1621" i="1" s="1"/>
  <c r="C1606" i="1"/>
  <c r="C1607" i="1" s="1"/>
  <c r="D1606" i="1"/>
  <c r="D1607" i="1" s="1"/>
  <c r="E1606" i="1"/>
  <c r="E1607" i="1" s="1"/>
  <c r="F1606" i="1"/>
  <c r="F1607" i="1" s="1"/>
  <c r="B1606" i="1"/>
  <c r="B1607" i="1" s="1"/>
  <c r="C1578" i="1"/>
  <c r="D1578" i="1"/>
  <c r="E1578" i="1"/>
  <c r="F1578" i="1"/>
  <c r="B1578" i="1"/>
  <c r="C1564" i="1"/>
  <c r="C1565" i="1" s="1"/>
  <c r="D1564" i="1"/>
  <c r="D1565" i="1" s="1"/>
  <c r="E1564" i="1"/>
  <c r="E1565" i="1" s="1"/>
  <c r="F1564" i="1"/>
  <c r="F1565" i="1" s="1"/>
  <c r="B1564" i="1"/>
  <c r="B1565" i="1" s="1"/>
  <c r="C1538" i="1"/>
  <c r="D1538" i="1"/>
  <c r="E1538" i="1"/>
  <c r="F1538" i="1"/>
  <c r="B1538" i="1"/>
  <c r="B1539" i="1" s="1"/>
  <c r="C1524" i="1"/>
  <c r="C1525" i="1" s="1"/>
  <c r="D1524" i="1"/>
  <c r="D1525" i="1" s="1"/>
  <c r="E1524" i="1"/>
  <c r="E1525" i="1" s="1"/>
  <c r="F1524" i="1"/>
  <c r="F1525" i="1" s="1"/>
  <c r="B1524" i="1"/>
  <c r="B1525" i="1" s="1"/>
  <c r="C1489" i="1"/>
  <c r="D1489" i="1"/>
  <c r="E1489" i="1"/>
  <c r="F1489" i="1"/>
  <c r="B1489" i="1"/>
  <c r="B1490" i="1" s="1"/>
  <c r="C1475" i="1"/>
  <c r="C1476" i="1" s="1"/>
  <c r="D1475" i="1"/>
  <c r="D1476" i="1" s="1"/>
  <c r="E1475" i="1"/>
  <c r="E1476" i="1" s="1"/>
  <c r="F1475" i="1"/>
  <c r="F1476" i="1" s="1"/>
  <c r="B1475" i="1"/>
  <c r="B1476" i="1" s="1"/>
  <c r="C1450" i="1"/>
  <c r="D1450" i="1"/>
  <c r="E1450" i="1"/>
  <c r="F1450" i="1"/>
  <c r="B1450" i="1"/>
  <c r="B1451" i="1" s="1"/>
  <c r="C1436" i="1"/>
  <c r="C1437" i="1" s="1"/>
  <c r="D1436" i="1"/>
  <c r="D1437" i="1" s="1"/>
  <c r="E1436" i="1"/>
  <c r="E1437" i="1" s="1"/>
  <c r="F1436" i="1"/>
  <c r="F1437" i="1" s="1"/>
  <c r="B1436" i="1"/>
  <c r="B1437" i="1" s="1"/>
  <c r="C1409" i="1"/>
  <c r="D1409" i="1"/>
  <c r="E1409" i="1"/>
  <c r="F1409" i="1"/>
  <c r="B1409" i="1"/>
  <c r="B1410" i="1" s="1"/>
  <c r="C1395" i="1"/>
  <c r="C1396" i="1" s="1"/>
  <c r="D1395" i="1"/>
  <c r="D1396" i="1" s="1"/>
  <c r="E1395" i="1"/>
  <c r="E1396" i="1" s="1"/>
  <c r="F1395" i="1"/>
  <c r="F1396" i="1" s="1"/>
  <c r="B1395" i="1"/>
  <c r="B1396" i="1" s="1"/>
  <c r="C1370" i="1"/>
  <c r="D1370" i="1"/>
  <c r="E1370" i="1"/>
  <c r="F1370" i="1"/>
  <c r="B1370" i="1"/>
  <c r="B1371" i="1" s="1"/>
  <c r="C1356" i="1"/>
  <c r="C1357" i="1" s="1"/>
  <c r="D1356" i="1"/>
  <c r="D1357" i="1" s="1"/>
  <c r="E1356" i="1"/>
  <c r="E1357" i="1" s="1"/>
  <c r="F1356" i="1"/>
  <c r="F1357" i="1" s="1"/>
  <c r="B1356" i="1"/>
  <c r="B1357" i="1" s="1"/>
  <c r="C1330" i="1"/>
  <c r="D1330" i="1"/>
  <c r="E1330" i="1"/>
  <c r="F1330" i="1"/>
  <c r="B1330" i="1"/>
  <c r="B1331" i="1" s="1"/>
  <c r="C1316" i="1"/>
  <c r="C1317" i="1" s="1"/>
  <c r="D1316" i="1"/>
  <c r="D1317" i="1" s="1"/>
  <c r="E1316" i="1"/>
  <c r="E1317" i="1" s="1"/>
  <c r="F1316" i="1"/>
  <c r="F1317" i="1" s="1"/>
  <c r="B1316" i="1"/>
  <c r="B1317" i="1" s="1"/>
  <c r="C1291" i="1"/>
  <c r="D1291" i="1"/>
  <c r="E1291" i="1"/>
  <c r="F1291" i="1"/>
  <c r="B1291" i="1"/>
  <c r="B1292" i="1" s="1"/>
  <c r="C1277" i="1"/>
  <c r="C1278" i="1" s="1"/>
  <c r="D1277" i="1"/>
  <c r="D1278" i="1" s="1"/>
  <c r="E1277" i="1"/>
  <c r="E1278" i="1" s="1"/>
  <c r="F1277" i="1"/>
  <c r="F1278" i="1" s="1"/>
  <c r="B1277" i="1"/>
  <c r="B1278" i="1" s="1"/>
  <c r="C1250" i="1"/>
  <c r="D1250" i="1"/>
  <c r="E1250" i="1"/>
  <c r="F1250" i="1"/>
  <c r="B1250" i="1"/>
  <c r="B1251" i="1" s="1"/>
  <c r="C1236" i="1"/>
  <c r="C1237" i="1" s="1"/>
  <c r="D1236" i="1"/>
  <c r="D1237" i="1" s="1"/>
  <c r="E1236" i="1"/>
  <c r="E1237" i="1" s="1"/>
  <c r="F1236" i="1"/>
  <c r="F1237" i="1" s="1"/>
  <c r="B1236" i="1"/>
  <c r="B1237" i="1" s="1"/>
  <c r="C1211" i="1"/>
  <c r="D1211" i="1"/>
  <c r="E1211" i="1"/>
  <c r="F1211" i="1"/>
  <c r="B1211" i="1"/>
  <c r="B1212" i="1" s="1"/>
  <c r="C1197" i="1"/>
  <c r="C1198" i="1" s="1"/>
  <c r="D1197" i="1"/>
  <c r="D1198" i="1" s="1"/>
  <c r="E1197" i="1"/>
  <c r="E1198" i="1" s="1"/>
  <c r="F1197" i="1"/>
  <c r="F1198" i="1" s="1"/>
  <c r="B1197" i="1"/>
  <c r="B1198" i="1" s="1"/>
  <c r="C1172" i="1"/>
  <c r="D1172" i="1"/>
  <c r="E1172" i="1"/>
  <c r="F1172" i="1"/>
  <c r="B1172" i="1"/>
  <c r="B1173" i="1" s="1"/>
  <c r="C1158" i="1"/>
  <c r="C1159" i="1" s="1"/>
  <c r="D1158" i="1"/>
  <c r="D1159" i="1" s="1"/>
  <c r="E1158" i="1"/>
  <c r="E1159" i="1" s="1"/>
  <c r="F1158" i="1"/>
  <c r="F1159" i="1" s="1"/>
  <c r="B1158" i="1"/>
  <c r="B1159" i="1" s="1"/>
  <c r="C1133" i="1"/>
  <c r="D1133" i="1"/>
  <c r="E1133" i="1"/>
  <c r="F1133" i="1"/>
  <c r="B1133" i="1"/>
  <c r="B1134" i="1" s="1"/>
  <c r="C1119" i="1"/>
  <c r="C1120" i="1" s="1"/>
  <c r="D1119" i="1"/>
  <c r="D1120" i="1" s="1"/>
  <c r="E1119" i="1"/>
  <c r="E1120" i="1" s="1"/>
  <c r="F1119" i="1"/>
  <c r="F1120" i="1" s="1"/>
  <c r="B1119" i="1"/>
  <c r="B1120" i="1" s="1"/>
  <c r="C1091" i="1"/>
  <c r="D1091" i="1"/>
  <c r="E1091" i="1"/>
  <c r="F1091" i="1"/>
  <c r="B1091" i="1"/>
  <c r="B1092" i="1" s="1"/>
  <c r="C1077" i="1"/>
  <c r="C1078" i="1" s="1"/>
  <c r="D1077" i="1"/>
  <c r="D1078" i="1" s="1"/>
  <c r="E1077" i="1"/>
  <c r="E1078" i="1" s="1"/>
  <c r="F1077" i="1"/>
  <c r="F1078" i="1" s="1"/>
  <c r="B1077" i="1"/>
  <c r="B1078" i="1" s="1"/>
  <c r="C1051" i="1"/>
  <c r="D1051" i="1"/>
  <c r="E1051" i="1"/>
  <c r="F1051" i="1"/>
  <c r="B1051" i="1"/>
  <c r="B1052" i="1" s="1"/>
  <c r="C1037" i="1"/>
  <c r="C1038" i="1" s="1"/>
  <c r="D1037" i="1"/>
  <c r="D1038" i="1" s="1"/>
  <c r="E1037" i="1"/>
  <c r="E1038" i="1" s="1"/>
  <c r="F1037" i="1"/>
  <c r="F1038" i="1" s="1"/>
  <c r="B1037" i="1"/>
  <c r="B1038" i="1" s="1"/>
  <c r="C1012" i="1"/>
  <c r="D1012" i="1"/>
  <c r="E1012" i="1"/>
  <c r="F1012" i="1"/>
  <c r="B1012" i="1"/>
  <c r="B1013" i="1" s="1"/>
  <c r="B998" i="1"/>
  <c r="B999" i="1" s="1"/>
  <c r="C998" i="1"/>
  <c r="C999" i="1" s="1"/>
  <c r="D998" i="1"/>
  <c r="D999" i="1" s="1"/>
  <c r="E998" i="1"/>
  <c r="E999" i="1" s="1"/>
  <c r="F998" i="1"/>
  <c r="F999" i="1" s="1"/>
  <c r="C973" i="1"/>
  <c r="D973" i="1"/>
  <c r="E973" i="1"/>
  <c r="F973" i="1"/>
  <c r="B973" i="1"/>
  <c r="B974" i="1" s="1"/>
  <c r="C959" i="1"/>
  <c r="C960" i="1" s="1"/>
  <c r="D959" i="1"/>
  <c r="D960" i="1" s="1"/>
  <c r="E959" i="1"/>
  <c r="E960" i="1" s="1"/>
  <c r="F959" i="1"/>
  <c r="F960" i="1" s="1"/>
  <c r="B959" i="1"/>
  <c r="B960" i="1" s="1"/>
  <c r="C931" i="1"/>
  <c r="D931" i="1"/>
  <c r="E931" i="1"/>
  <c r="F931" i="1"/>
  <c r="B931" i="1"/>
  <c r="B932" i="1" s="1"/>
  <c r="C917" i="1"/>
  <c r="C918" i="1" s="1"/>
  <c r="D917" i="1"/>
  <c r="D918" i="1" s="1"/>
  <c r="E917" i="1"/>
  <c r="E918" i="1" s="1"/>
  <c r="F917" i="1"/>
  <c r="F918" i="1" s="1"/>
  <c r="B917" i="1"/>
  <c r="B918" i="1" s="1"/>
  <c r="C891" i="1"/>
  <c r="D891" i="1"/>
  <c r="E891" i="1"/>
  <c r="F891" i="1"/>
  <c r="B891" i="1"/>
  <c r="B892" i="1" s="1"/>
  <c r="F877" i="1"/>
  <c r="F878" i="1" s="1"/>
  <c r="C877" i="1"/>
  <c r="C878" i="1" s="1"/>
  <c r="D877" i="1"/>
  <c r="D878" i="1" s="1"/>
  <c r="E877" i="1"/>
  <c r="E878" i="1" s="1"/>
  <c r="B877" i="1"/>
  <c r="B878" i="1" s="1"/>
  <c r="C847" i="1"/>
  <c r="D847" i="1"/>
  <c r="E847" i="1"/>
  <c r="F847" i="1"/>
  <c r="B847" i="1"/>
  <c r="B848" i="1" s="1"/>
  <c r="C833" i="1"/>
  <c r="C834" i="1" s="1"/>
  <c r="D833" i="1"/>
  <c r="D834" i="1" s="1"/>
  <c r="E833" i="1"/>
  <c r="E834" i="1" s="1"/>
  <c r="F833" i="1"/>
  <c r="F834" i="1" s="1"/>
  <c r="B833" i="1"/>
  <c r="B834" i="1" s="1"/>
  <c r="C808" i="1"/>
  <c r="D808" i="1"/>
  <c r="E808" i="1"/>
  <c r="F808" i="1"/>
  <c r="B808" i="1"/>
  <c r="C794" i="1"/>
  <c r="C795" i="1" s="1"/>
  <c r="D794" i="1"/>
  <c r="D795" i="1" s="1"/>
  <c r="E794" i="1"/>
  <c r="E795" i="1" s="1"/>
  <c r="F794" i="1"/>
  <c r="F795" i="1" s="1"/>
  <c r="B794" i="1"/>
  <c r="B795" i="1" s="1"/>
  <c r="C769" i="1"/>
  <c r="D769" i="1"/>
  <c r="E769" i="1"/>
  <c r="F769" i="1"/>
  <c r="B769" i="1"/>
  <c r="B770" i="1" s="1"/>
  <c r="C755" i="1"/>
  <c r="C756" i="1" s="1"/>
  <c r="D755" i="1"/>
  <c r="D756" i="1" s="1"/>
  <c r="E755" i="1"/>
  <c r="E756" i="1" s="1"/>
  <c r="F755" i="1"/>
  <c r="F756" i="1" s="1"/>
  <c r="B755" i="1"/>
  <c r="B756" i="1" s="1"/>
  <c r="B727" i="1"/>
  <c r="B728" i="1" s="1"/>
  <c r="C727" i="1"/>
  <c r="D727" i="1"/>
  <c r="E727" i="1"/>
  <c r="F727" i="1"/>
  <c r="F713" i="1"/>
  <c r="F714" i="1" s="1"/>
  <c r="B713" i="1"/>
  <c r="B714" i="1" s="1"/>
  <c r="C713" i="1"/>
  <c r="C714" i="1" s="1"/>
  <c r="D713" i="1"/>
  <c r="D714" i="1" s="1"/>
  <c r="E713" i="1"/>
  <c r="E714" i="1" s="1"/>
  <c r="C687" i="1"/>
  <c r="D687" i="1"/>
  <c r="E687" i="1"/>
  <c r="F687" i="1"/>
  <c r="B687" i="1"/>
  <c r="B688" i="1" s="1"/>
  <c r="C673" i="1"/>
  <c r="C674" i="1" s="1"/>
  <c r="D673" i="1"/>
  <c r="D674" i="1" s="1"/>
  <c r="E673" i="1"/>
  <c r="E674" i="1" s="1"/>
  <c r="F673" i="1"/>
  <c r="F674" i="1" s="1"/>
  <c r="B673" i="1"/>
  <c r="B674" i="1" s="1"/>
  <c r="C648" i="1"/>
  <c r="D648" i="1"/>
  <c r="E648" i="1"/>
  <c r="F648" i="1"/>
  <c r="B648" i="1"/>
  <c r="B649" i="1" s="1"/>
  <c r="B634" i="1"/>
  <c r="B635" i="1" s="1"/>
  <c r="C634" i="1"/>
  <c r="C635" i="1" s="1"/>
  <c r="D634" i="1"/>
  <c r="D635" i="1" s="1"/>
  <c r="E634" i="1"/>
  <c r="E635" i="1" s="1"/>
  <c r="F634" i="1"/>
  <c r="F635" i="1" s="1"/>
  <c r="C609" i="1"/>
  <c r="D609" i="1"/>
  <c r="E609" i="1"/>
  <c r="F609" i="1"/>
  <c r="B609" i="1"/>
  <c r="B610" i="1" s="1"/>
  <c r="C595" i="1"/>
  <c r="C596" i="1" s="1"/>
  <c r="D595" i="1"/>
  <c r="D596" i="1" s="1"/>
  <c r="E595" i="1"/>
  <c r="E596" i="1" s="1"/>
  <c r="F595" i="1"/>
  <c r="F596" i="1" s="1"/>
  <c r="B595" i="1"/>
  <c r="B596" i="1" s="1"/>
  <c r="C567" i="1"/>
  <c r="D567" i="1"/>
  <c r="E567" i="1"/>
  <c r="F567" i="1"/>
  <c r="B567" i="1"/>
  <c r="B568" i="1" s="1"/>
  <c r="B527" i="1"/>
  <c r="B528" i="1" s="1"/>
  <c r="C553" i="1"/>
  <c r="C554" i="1" s="1"/>
  <c r="D553" i="1"/>
  <c r="D554" i="1" s="1"/>
  <c r="E553" i="1"/>
  <c r="E554" i="1" s="1"/>
  <c r="F553" i="1"/>
  <c r="F554" i="1" s="1"/>
  <c r="B553" i="1"/>
  <c r="B554" i="1" s="1"/>
  <c r="C527" i="1"/>
  <c r="D527" i="1"/>
  <c r="E527" i="1"/>
  <c r="F527" i="1"/>
  <c r="C513" i="1"/>
  <c r="C514" i="1" s="1"/>
  <c r="D513" i="1"/>
  <c r="D514" i="1" s="1"/>
  <c r="E513" i="1"/>
  <c r="E514" i="1" s="1"/>
  <c r="F513" i="1"/>
  <c r="F514" i="1" s="1"/>
  <c r="B513" i="1"/>
  <c r="B514" i="1" s="1"/>
  <c r="C486" i="1"/>
  <c r="D486" i="1"/>
  <c r="E486" i="1"/>
  <c r="F486" i="1"/>
  <c r="B486" i="1"/>
  <c r="B487" i="1" s="1"/>
  <c r="C472" i="1"/>
  <c r="C473" i="1" s="1"/>
  <c r="D472" i="1"/>
  <c r="D473" i="1" s="1"/>
  <c r="E472" i="1"/>
  <c r="E473" i="1" s="1"/>
  <c r="F472" i="1"/>
  <c r="F473" i="1" s="1"/>
  <c r="B472" i="1"/>
  <c r="B473" i="1" s="1"/>
  <c r="C442" i="1"/>
  <c r="D442" i="1"/>
  <c r="E442" i="1"/>
  <c r="F442" i="1"/>
  <c r="B442" i="1"/>
  <c r="B443" i="1" s="1"/>
  <c r="C428" i="1"/>
  <c r="C429" i="1" s="1"/>
  <c r="D428" i="1"/>
  <c r="D429" i="1" s="1"/>
  <c r="E428" i="1"/>
  <c r="E429" i="1" s="1"/>
  <c r="F428" i="1"/>
  <c r="F429" i="1" s="1"/>
  <c r="B428" i="1"/>
  <c r="B429" i="1" s="1"/>
  <c r="C402" i="1"/>
  <c r="D402" i="1"/>
  <c r="E402" i="1"/>
  <c r="F402" i="1"/>
  <c r="B402" i="1"/>
  <c r="C388" i="1"/>
  <c r="C389" i="1" s="1"/>
  <c r="D388" i="1"/>
  <c r="D389" i="1" s="1"/>
  <c r="E388" i="1"/>
  <c r="E389" i="1" s="1"/>
  <c r="F388" i="1"/>
  <c r="F389" i="1" s="1"/>
  <c r="B388" i="1"/>
  <c r="C362" i="1"/>
  <c r="D362" i="1"/>
  <c r="E362" i="1"/>
  <c r="F362" i="1"/>
  <c r="B362" i="1"/>
  <c r="B363" i="1" s="1"/>
  <c r="C348" i="1"/>
  <c r="C349" i="1" s="1"/>
  <c r="D348" i="1"/>
  <c r="D349" i="1" s="1"/>
  <c r="E348" i="1"/>
  <c r="E349" i="1" s="1"/>
  <c r="F348" i="1"/>
  <c r="F349" i="1" s="1"/>
  <c r="B348" i="1"/>
  <c r="B349" i="1" s="1"/>
  <c r="B322" i="1"/>
  <c r="B323" i="1" s="1"/>
  <c r="C322" i="1"/>
  <c r="D322" i="1"/>
  <c r="E322" i="1"/>
  <c r="F322" i="1"/>
  <c r="C308" i="1"/>
  <c r="C309" i="1" s="1"/>
  <c r="D308" i="1"/>
  <c r="D309" i="1" s="1"/>
  <c r="E308" i="1"/>
  <c r="E309" i="1" s="1"/>
  <c r="F308" i="1"/>
  <c r="F309" i="1" s="1"/>
  <c r="B308" i="1"/>
  <c r="B309" i="1" s="1"/>
  <c r="C282" i="1"/>
  <c r="D282" i="1"/>
  <c r="E282" i="1"/>
  <c r="F282" i="1"/>
  <c r="B282" i="1"/>
  <c r="B283" i="1" s="1"/>
  <c r="C268" i="1"/>
  <c r="C269" i="1" s="1"/>
  <c r="D268" i="1"/>
  <c r="D269" i="1" s="1"/>
  <c r="E268" i="1"/>
  <c r="E269" i="1" s="1"/>
  <c r="F268" i="1"/>
  <c r="F269" i="1" s="1"/>
  <c r="B268" i="1"/>
  <c r="B269" i="1" s="1"/>
  <c r="C242" i="1"/>
  <c r="D242" i="1"/>
  <c r="E242" i="1"/>
  <c r="F242" i="1"/>
  <c r="B242" i="1"/>
  <c r="B243" i="1" s="1"/>
  <c r="C228" i="1"/>
  <c r="C229" i="1" s="1"/>
  <c r="D228" i="1"/>
  <c r="D229" i="1" s="1"/>
  <c r="E228" i="1"/>
  <c r="E229" i="1" s="1"/>
  <c r="F228" i="1"/>
  <c r="F229" i="1" s="1"/>
  <c r="B228" i="1"/>
  <c r="B229" i="1" s="1"/>
  <c r="C202" i="1"/>
  <c r="D202" i="1"/>
  <c r="E202" i="1"/>
  <c r="F202" i="1"/>
  <c r="B202" i="1"/>
  <c r="B203" i="1" s="1"/>
  <c r="C188" i="1"/>
  <c r="C189" i="1" s="1"/>
  <c r="D188" i="1"/>
  <c r="D189" i="1" s="1"/>
  <c r="E188" i="1"/>
  <c r="E189" i="1" s="1"/>
  <c r="F188" i="1"/>
  <c r="F189" i="1" s="1"/>
  <c r="B188" i="1"/>
  <c r="B189" i="1" s="1"/>
  <c r="C162" i="1"/>
  <c r="D162" i="1"/>
  <c r="E162" i="1"/>
  <c r="F162" i="1"/>
  <c r="B162" i="1"/>
  <c r="B163" i="1" s="1"/>
  <c r="C148" i="1"/>
  <c r="C149" i="1" s="1"/>
  <c r="D148" i="1"/>
  <c r="D149" i="1" s="1"/>
  <c r="E148" i="1"/>
  <c r="E149" i="1" s="1"/>
  <c r="F148" i="1"/>
  <c r="F149" i="1" s="1"/>
  <c r="B148" i="1"/>
  <c r="B149" i="1" s="1"/>
  <c r="C122" i="1"/>
  <c r="D122" i="1"/>
  <c r="E122" i="1"/>
  <c r="F122" i="1"/>
  <c r="B122" i="1"/>
  <c r="B123" i="1" s="1"/>
  <c r="C108" i="1"/>
  <c r="C109" i="1" s="1"/>
  <c r="D108" i="1"/>
  <c r="D109" i="1" s="1"/>
  <c r="E108" i="1"/>
  <c r="E109" i="1" s="1"/>
  <c r="F108" i="1"/>
  <c r="F109" i="1" s="1"/>
  <c r="B108" i="1"/>
  <c r="B109" i="1" s="1"/>
  <c r="C80" i="1"/>
  <c r="D80" i="1"/>
  <c r="E80" i="1"/>
  <c r="F80" i="1"/>
  <c r="B80" i="1"/>
  <c r="B81" i="1" s="1"/>
  <c r="C66" i="1"/>
  <c r="C67" i="1" s="1"/>
  <c r="D66" i="1"/>
  <c r="D67" i="1" s="1"/>
  <c r="E66" i="1"/>
  <c r="E67" i="1" s="1"/>
  <c r="F66" i="1"/>
  <c r="F67" i="1" s="1"/>
  <c r="B66" i="1"/>
  <c r="B67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2222" i="1" l="1"/>
  <c r="E2197" i="1"/>
  <c r="D2197" i="1"/>
  <c r="B389" i="1"/>
  <c r="B2058" i="1"/>
  <c r="C2197" i="1"/>
  <c r="B403" i="1"/>
  <c r="F2197" i="1"/>
  <c r="G2197" i="1"/>
  <c r="F443" i="1"/>
  <c r="E363" i="1"/>
  <c r="C363" i="1"/>
  <c r="C283" i="1"/>
  <c r="I2223" i="1" l="1"/>
  <c r="I2224" i="1" s="1"/>
  <c r="I2225" i="1" s="1"/>
  <c r="C2184" i="1"/>
  <c r="D1490" i="1"/>
  <c r="E1331" i="1"/>
  <c r="C1410" i="1"/>
  <c r="C1371" i="1"/>
  <c r="F1331" i="1"/>
  <c r="D1331" i="1"/>
  <c r="C1331" i="1"/>
  <c r="F1292" i="1"/>
  <c r="D443" i="1" l="1"/>
  <c r="C443" i="1"/>
  <c r="E443" i="1"/>
  <c r="D403" i="1"/>
  <c r="C403" i="1"/>
  <c r="F403" i="1"/>
  <c r="E403" i="1"/>
  <c r="F363" i="1"/>
  <c r="D363" i="1"/>
  <c r="C323" i="1"/>
  <c r="F323" i="1"/>
  <c r="D323" i="1"/>
  <c r="E323" i="1"/>
  <c r="F283" i="1"/>
  <c r="E283" i="1"/>
  <c r="D283" i="1"/>
  <c r="F243" i="1"/>
  <c r="E243" i="1"/>
  <c r="D243" i="1"/>
  <c r="C243" i="1"/>
  <c r="C203" i="1"/>
  <c r="F203" i="1"/>
  <c r="D203" i="1"/>
  <c r="E203" i="1"/>
  <c r="F163" i="1"/>
  <c r="E163" i="1"/>
  <c r="C163" i="1"/>
  <c r="D163" i="1"/>
  <c r="E123" i="1"/>
  <c r="D123" i="1"/>
  <c r="F123" i="1"/>
  <c r="C123" i="1"/>
  <c r="C81" i="1"/>
  <c r="D81" i="1"/>
  <c r="F81" i="1"/>
  <c r="E81" i="1"/>
  <c r="E2058" i="1"/>
  <c r="C2019" i="1"/>
  <c r="F1898" i="1"/>
  <c r="F1859" i="1"/>
  <c r="C1859" i="1"/>
  <c r="E1661" i="1"/>
  <c r="D1621" i="1"/>
  <c r="E1579" i="1"/>
  <c r="C1579" i="1"/>
  <c r="D1539" i="1"/>
  <c r="E1212" i="1"/>
  <c r="D1212" i="1"/>
  <c r="C1052" i="1"/>
  <c r="C892" i="1"/>
  <c r="E892" i="1"/>
  <c r="C809" i="1"/>
  <c r="F770" i="1"/>
  <c r="D770" i="1"/>
  <c r="E688" i="1"/>
  <c r="C688" i="1"/>
  <c r="E649" i="1"/>
  <c r="C649" i="1"/>
  <c r="C1490" i="1" l="1"/>
  <c r="F1490" i="1"/>
  <c r="E1490" i="1"/>
  <c r="F1451" i="1"/>
  <c r="E1451" i="1"/>
  <c r="C1451" i="1"/>
  <c r="D1451" i="1"/>
  <c r="E1410" i="1"/>
  <c r="D1410" i="1"/>
  <c r="F1410" i="1"/>
  <c r="D1371" i="1"/>
  <c r="E1371" i="1"/>
  <c r="F1371" i="1"/>
  <c r="D1292" i="1"/>
  <c r="E1292" i="1"/>
  <c r="C1292" i="1"/>
  <c r="F1251" i="1"/>
  <c r="C1251" i="1"/>
  <c r="D1251" i="1"/>
  <c r="E1251" i="1"/>
  <c r="C528" i="1"/>
  <c r="E487" i="1"/>
  <c r="F487" i="1"/>
  <c r="C487" i="1"/>
  <c r="D487" i="1"/>
  <c r="I2226" i="1" l="1"/>
  <c r="F2058" i="1"/>
  <c r="D2058" i="1"/>
  <c r="C2058" i="1"/>
  <c r="D2019" i="1"/>
  <c r="F2019" i="1"/>
  <c r="E2019" i="1"/>
  <c r="D1980" i="1"/>
  <c r="F1980" i="1"/>
  <c r="E1980" i="1"/>
  <c r="C1938" i="1"/>
  <c r="F1938" i="1"/>
  <c r="D1938" i="1"/>
  <c r="E1938" i="1"/>
  <c r="E1898" i="1"/>
  <c r="C1898" i="1"/>
  <c r="E1859" i="1"/>
  <c r="D1859" i="1"/>
  <c r="D1820" i="1"/>
  <c r="C1820" i="1"/>
  <c r="F1820" i="1"/>
  <c r="C1780" i="1"/>
  <c r="F1780" i="1"/>
  <c r="E1780" i="1"/>
  <c r="D1780" i="1"/>
  <c r="F1741" i="1"/>
  <c r="B1741" i="1"/>
  <c r="E1741" i="1"/>
  <c r="D1741" i="1"/>
  <c r="E1702" i="1"/>
  <c r="D1702" i="1"/>
  <c r="F1702" i="1"/>
  <c r="C1702" i="1"/>
  <c r="F1661" i="1"/>
  <c r="C1661" i="1"/>
  <c r="D1661" i="1"/>
  <c r="F1621" i="1"/>
  <c r="E1621" i="1"/>
  <c r="C1621" i="1"/>
  <c r="D1579" i="1"/>
  <c r="B1579" i="1"/>
  <c r="F1579" i="1"/>
  <c r="E1539" i="1"/>
  <c r="F1539" i="1"/>
  <c r="C1539" i="1"/>
  <c r="F1212" i="1"/>
  <c r="C1212" i="1"/>
  <c r="F1173" i="1"/>
  <c r="E1173" i="1"/>
  <c r="C1173" i="1"/>
  <c r="D1173" i="1"/>
  <c r="C1134" i="1"/>
  <c r="E1134" i="1"/>
  <c r="F1134" i="1"/>
  <c r="D1134" i="1"/>
  <c r="D1092" i="1"/>
  <c r="C1092" i="1"/>
  <c r="F1092" i="1"/>
  <c r="E1092" i="1"/>
  <c r="F1052" i="1"/>
  <c r="E1052" i="1"/>
  <c r="D1052" i="1"/>
  <c r="F1013" i="1"/>
  <c r="E1013" i="1"/>
  <c r="C1013" i="1"/>
  <c r="D1013" i="1"/>
  <c r="E974" i="1"/>
  <c r="D974" i="1"/>
  <c r="F974" i="1"/>
  <c r="C974" i="1"/>
  <c r="D932" i="1"/>
  <c r="C932" i="1"/>
  <c r="F932" i="1"/>
  <c r="E932" i="1"/>
  <c r="F892" i="1"/>
  <c r="D892" i="1"/>
  <c r="F848" i="1"/>
  <c r="E848" i="1"/>
  <c r="C848" i="1"/>
  <c r="D848" i="1"/>
  <c r="F809" i="1"/>
  <c r="B809" i="1"/>
  <c r="E809" i="1"/>
  <c r="D809" i="1"/>
  <c r="C770" i="1"/>
  <c r="E770" i="1"/>
  <c r="C728" i="1"/>
  <c r="F728" i="1"/>
  <c r="D728" i="1"/>
  <c r="E728" i="1"/>
  <c r="F688" i="1"/>
  <c r="D688" i="1"/>
  <c r="D649" i="1"/>
  <c r="F649" i="1"/>
  <c r="D610" i="1"/>
  <c r="C610" i="1"/>
  <c r="F610" i="1"/>
  <c r="E610" i="1"/>
  <c r="C568" i="1"/>
  <c r="F568" i="1"/>
  <c r="D568" i="1"/>
  <c r="E568" i="1"/>
  <c r="D528" i="1"/>
  <c r="F528" i="1"/>
  <c r="E528" i="1"/>
  <c r="I2227" i="1" l="1"/>
  <c r="C2198" i="1"/>
  <c r="D2198" i="1"/>
  <c r="F2198" i="1"/>
  <c r="E2198" i="1"/>
  <c r="G2198" i="1"/>
  <c r="I2228" i="1" l="1"/>
  <c r="I2229" i="1" l="1"/>
  <c r="I2230" i="1" l="1"/>
  <c r="I2231" i="1" l="1"/>
  <c r="I2232" i="1" l="1"/>
  <c r="I2233" i="1" l="1"/>
  <c r="I2234" i="1" l="1"/>
  <c r="I2235" i="1" l="1"/>
  <c r="I2236" i="1" l="1"/>
  <c r="I2237" i="1" l="1"/>
  <c r="I2238" i="1" s="1"/>
  <c r="I2239" i="1" s="1"/>
  <c r="I2240" i="1" l="1"/>
  <c r="I2241" i="1" l="1"/>
  <c r="I2242" i="1" l="1"/>
  <c r="I2243" i="1" l="1"/>
</calcChain>
</file>

<file path=xl/sharedStrings.xml><?xml version="1.0" encoding="utf-8"?>
<sst xmlns="http://schemas.openxmlformats.org/spreadsheetml/2006/main" count="1371" uniqueCount="138">
  <si>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</si>
  <si>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</si>
  <si>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</si>
  <si>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</si>
  <si>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</si>
  <si>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</si>
  <si>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</si>
  <si>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</si>
  <si>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</si>
  <si>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</si>
  <si>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</si>
  <si>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</si>
  <si>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</si>
  <si>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</si>
  <si>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</si>
  <si>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</si>
  <si>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</si>
  <si>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</si>
  <si>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</si>
  <si>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</si>
  <si>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</si>
  <si>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</si>
  <si>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</si>
  <si>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</si>
  <si>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</si>
  <si>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</si>
  <si>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</si>
  <si>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</si>
  <si>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</si>
  <si>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</si>
  <si>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</si>
  <si>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</si>
  <si>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</si>
  <si>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</si>
  <si>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</si>
  <si>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</si>
  <si>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</si>
  <si>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</si>
  <si>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</si>
  <si>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</si>
  <si>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</si>
  <si>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</si>
  <si>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</si>
  <si>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</si>
  <si>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</si>
  <si>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</si>
  <si>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</si>
  <si>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</si>
  <si>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</si>
  <si>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</si>
  <si>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</si>
  <si>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</si>
  <si>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</si>
  <si>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</si>
  <si>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</si>
  <si>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</si>
  <si>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</si>
  <si>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</si>
  <si>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</si>
  <si>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</si>
  <si>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</si>
  <si>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</si>
  <si>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</si>
  <si>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</si>
  <si>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</si>
  <si>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</si>
  <si>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</si>
  <si>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</si>
  <si>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</si>
  <si>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</si>
  <si>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</si>
  <si>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</si>
  <si>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</si>
  <si>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</si>
  <si>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</si>
  <si>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</si>
  <si>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</si>
  <si>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</si>
  <si>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</si>
  <si>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</si>
  <si>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</si>
  <si>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AUXILARY PIONEERS</t>
  </si>
  <si>
    <t>SUMMARY FOR CONGREGATION'S MEETING ATTENDANCE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</si>
  <si>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</si>
  <si>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</si>
  <si>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</si>
  <si>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</si>
  <si>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</si>
  <si>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</si>
  <si>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</si>
  <si>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</si>
  <si>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</si>
  <si>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</si>
  <si>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</si>
  <si>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</si>
  <si>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</si>
  <si>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</si>
  <si>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>TOTAL ATTENDANCE</t>
  </si>
  <si>
    <t>WEEK 1</t>
  </si>
  <si>
    <t>WEEK 2</t>
  </si>
  <si>
    <t>WEEK 3</t>
  </si>
  <si>
    <t>WEEK 4</t>
  </si>
  <si>
    <t>WEEK 5</t>
  </si>
  <si>
    <t>REMARK</t>
  </si>
  <si>
    <t>NUMBER OF WEEKS</t>
  </si>
  <si>
    <t>AVERAGE ATTENDANCE EACH WEEK</t>
  </si>
  <si>
    <t>MIDWEEK MEETING ATTENDANCE</t>
  </si>
  <si>
    <t>WEEKEND MEETING ATTENDANCE</t>
  </si>
  <si>
    <t xml:space="preserve">Average Attendance Each Month 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</si>
  <si>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</si>
  <si>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</si>
  <si>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</si>
  <si>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</si>
  <si>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</si>
  <si>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</si>
  <si>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</si>
  <si>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</si>
  <si>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</si>
  <si>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</si>
  <si>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Total Auxilary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</si>
  <si>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</si>
  <si>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</si>
  <si>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</si>
  <si>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</si>
  <si>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</si>
  <si>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</si>
  <si>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</si>
  <si>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</si>
  <si>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</si>
  <si>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AUX. PIONEERS</t>
  </si>
  <si>
    <t>MIDWEEK ATTENDANCE</t>
  </si>
  <si>
    <t>WEEKEND ATTENDANCE</t>
  </si>
  <si>
    <t>EFFECTIVENESS</t>
  </si>
  <si>
    <t>Ellen Antwiwaa</t>
  </si>
  <si>
    <t>Vera Otwiwaa</t>
  </si>
  <si>
    <t>Unknow</t>
  </si>
  <si>
    <t xml:space="preserve">No Report </t>
  </si>
  <si>
    <t>Move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</si>
</sst>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5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b/>
      <sz val="14"/>
      <color rgb="FF7030A0"/>
      <name val="Arial Rounded MT Bold"/>
      <family val="2"/>
    </font>
    <font>
      <u/>
      <sz val="12"/>
      <color theme="10"/>
      <name val="Arial Rounded MT Bold"/>
      <family val="2"/>
    </font>
    <font>
      <b/>
      <u/>
      <sz val="12"/>
      <color rgb="FFC0000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7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0" fillId="8" borderId="0" xfId="0" applyNumberFormat="1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0" xfId="0" applyNumberFormat="1" applyFont="1" applyFill="1" applyAlignment="1">
      <alignment horizontal="center"/>
    </xf>
    <xf numFmtId="0" fontId="20" fillId="8" borderId="0" xfId="0" applyNumberFormat="1" applyFont="1" applyFill="1" applyAlignment="1">
      <alignment vertical="center"/>
    </xf>
    <xf numFmtId="0" fontId="21" fillId="9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" fillId="3" borderId="0" xfId="0" applyNumberFormat="1" applyFont="1" applyFill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2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4" fontId="5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vertical="center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64" fontId="2" fillId="0" borderId="0" xfId="0" applyNumberFormat="1" applyFont="1" applyFill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10" borderId="0" xfId="0" applyNumberFormat="1" applyFont="1" applyFill="1" applyAlignment="1">
      <alignment horizontal="left" vertical="center" wrapText="1"/>
    </xf>
    <xf numFmtId="164" fontId="28" fillId="10" borderId="0" xfId="0" applyNumberFormat="1" applyFont="1" applyFill="1" applyAlignment="1">
      <alignment horizontal="left" vertical="center" wrapText="1"/>
    </xf>
    <xf numFmtId="164" fontId="30" fillId="0" borderId="0" xfId="0" applyNumberFormat="1" applyFont="1" applyFill="1" applyAlignment="1">
      <alignment horizontal="left" wrapText="1"/>
    </xf>
    <xf numFmtId="0" fontId="33" fillId="10" borderId="0" xfId="1" applyFont="1" applyFill="1"/>
    <xf numFmtId="164" fontId="33" fillId="10" borderId="0" xfId="1" applyNumberFormat="1" applyFont="1" applyFill="1" applyAlignment="1">
      <alignment horizontal="left" vertical="center" wrapText="1"/>
    </xf>
    <xf numFmtId="164" fontId="32" fillId="10" borderId="0" xfId="1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27" fillId="0" borderId="0" xfId="0" applyNumberFormat="1" applyFont="1" applyFill="1" applyAlignment="1">
      <alignment horizontal="left" vertical="center" wrapText="1"/>
    </xf>
    <xf numFmtId="164" fontId="31" fillId="0" borderId="0" xfId="1" applyNumberFormat="1" applyFont="1" applyFill="1" applyAlignment="1">
      <alignment horizontal="left" vertical="center" wrapText="1"/>
    </xf>
    <xf numFmtId="164" fontId="28" fillId="0" borderId="0" xfId="0" applyNumberFormat="1" applyFont="1" applyFill="1" applyAlignment="1">
      <alignment horizontal="left" vertical="center" wrapText="1"/>
    </xf>
    <xf numFmtId="0" fontId="34" fillId="0" borderId="0" xfId="0" applyFont="1" applyAlignment="1" applyProtection="1">
      <alignment vertical="center"/>
      <protection locked="0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6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459:H496" totalsRowShown="0" headerRowDxfId="682" dataDxfId="681">
  <tableColumns count="8">
    <tableColumn id="1" xr3:uid="{F39CF3F8-C6DE-3548-BCA7-630C41C2E3D9}" name="SERVICE YEAR" dataDxfId="680"/>
    <tableColumn id="2" xr3:uid="{3F27A266-59A3-7745-A5A5-9CB7AB3A1383}" name="PLACEMENT" dataDxfId="679"/>
    <tableColumn id="3" xr3:uid="{BC1D50D3-7F1B-A14F-82E7-995E11705DF5}" name="VIDEO SHOWING" dataDxfId="678"/>
    <tableColumn id="4" xr3:uid="{32A9083F-2F8A-A046-AD85-A40B38DF0EBA}" name="HOURS" dataDxfId="677"/>
    <tableColumn id="5" xr3:uid="{62504FCA-904E-8244-A3D5-1411CF4288E3}" name="RETURN VISITS" dataDxfId="676"/>
    <tableColumn id="6" xr3:uid="{8DA6D61F-C1BC-EB47-B020-EE8AC753C85F}" name="BIBLE STUDIES" dataDxfId="675"/>
    <tableColumn id="7" xr3:uid="{87E6B06F-B982-954A-A1C3-CE07AD3CD43A}" name="REMARKS" dataDxfId="674"/>
    <tableColumn id="8" xr3:uid="{D1BDF6A5-50F6-9D4E-ADA2-BB4BBBFEE79D}" name="EFFECTIVENESS" dataDxfId="67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820:H854" totalsRowShown="0" headerRowDxfId="592" dataDxfId="591">
  <tableColumns count="8">
    <tableColumn id="1" xr3:uid="{AAE7BFE1-6E41-5848-B841-CBFACDC5B67A}" name="SERVICE YEAR" dataDxfId="590"/>
    <tableColumn id="2" xr3:uid="{8EE93D79-D09B-FE46-9924-681CC57B0A63}" name="PLACEMENT" dataDxfId="589"/>
    <tableColumn id="3" xr3:uid="{F96C7FF7-9AA2-1E4D-8286-223EEE590441}" name="VIDEO SHOWING" dataDxfId="588"/>
    <tableColumn id="4" xr3:uid="{54C78FCC-9695-AA44-9105-5DFC028D59FD}" name="HOURS" dataDxfId="587"/>
    <tableColumn id="5" xr3:uid="{E700526D-7538-1F45-B86D-A44390411FD6}" name="RETURN VISITS" dataDxfId="586"/>
    <tableColumn id="6" xr3:uid="{304B05A0-5ECF-1A4E-A11A-2A10AB13A782}" name="BIBLE STUDIES" dataDxfId="585"/>
    <tableColumn id="7" xr3:uid="{BEBB0478-1EC7-E040-9458-63E9FCA962E4}" name="REMARKS" dataDxfId="584"/>
    <tableColumn id="8" xr3:uid="{0605E924-C021-4043-AC63-8E290BEAAA01}" name="EFFECTIVENESS" dataDxfId="5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864:H898" totalsRowShown="0" headerRowDxfId="582" dataDxfId="581">
  <tableColumns count="8">
    <tableColumn id="1" xr3:uid="{8AAD46C0-63AA-644C-8153-87A943E21E1A}" name="SERVICE YEAR" dataDxfId="580"/>
    <tableColumn id="2" xr3:uid="{35A01653-FAE6-0F41-B17E-0B9784ED0E3F}" name="PLACEMENT" dataDxfId="579"/>
    <tableColumn id="3" xr3:uid="{669F1493-3C1C-8843-96E4-8139F42578E8}" name="VIDEO SHOWING" dataDxfId="578"/>
    <tableColumn id="4" xr3:uid="{7B2D75B2-4217-5044-850D-08D135768622}" name="HOURS" dataDxfId="577"/>
    <tableColumn id="5" xr3:uid="{BD7C96FB-9078-6148-AF07-700DCB290893}" name="RETURN VISITS" dataDxfId="576"/>
    <tableColumn id="6" xr3:uid="{5B27DBB2-93D9-4C4A-9D28-2EF378825A8C}" name="BIBLE STUDIES" dataDxfId="575"/>
    <tableColumn id="7" xr3:uid="{526203AD-8EAB-9640-9AEE-2F2FA1666038}" name="REMARKS" dataDxfId="574"/>
    <tableColumn id="8" xr3:uid="{EE2896A8-950A-8B4D-98A3-EA8A4FD4F6CC}" name="EFFECTIVENESS" dataDxfId="5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904:H938" totalsRowShown="0" headerRowDxfId="572" dataDxfId="571">
  <tableColumns count="8">
    <tableColumn id="1" xr3:uid="{0578B0D6-4FC2-B742-BDBE-69354F602021}" name="SERVICE YEAR" dataDxfId="570"/>
    <tableColumn id="2" xr3:uid="{3F105FEB-8B61-714F-9E15-56F7293C562F}" name="PLACEMENT" dataDxfId="569"/>
    <tableColumn id="3" xr3:uid="{E070E053-B538-9849-9F5F-D47428BD0F84}" name="VIDEO SHOWING" dataDxfId="568"/>
    <tableColumn id="4" xr3:uid="{8DCF125E-2064-9E41-9932-520C610AA513}" name="HOURS" dataDxfId="567"/>
    <tableColumn id="5" xr3:uid="{98DAF925-CEB7-2646-A188-A4C76ED8DC3A}" name="RETURN VISITS" dataDxfId="566"/>
    <tableColumn id="6" xr3:uid="{7039EE3C-0D2D-E34B-A03C-7ADD75DF84DB}" name="BIBLE STUDIES" dataDxfId="565"/>
    <tableColumn id="7" xr3:uid="{619482FA-4E11-C445-84BC-237F416ABB45}" name="REMARKS" dataDxfId="564"/>
    <tableColumn id="8" xr3:uid="{4E7AD8CA-04BE-514A-89D6-FE63645CDE1F}" name="EFFECTIVENESS" dataDxfId="5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946:H980" totalsRowShown="0" headerRowDxfId="562" dataDxfId="561">
  <tableColumns count="8">
    <tableColumn id="1" xr3:uid="{C1304CE9-73BC-2B4B-8983-158CF20FA157}" name="SERVICE YEAR" dataDxfId="560"/>
    <tableColumn id="2" xr3:uid="{367C82B7-87F7-374D-9E8B-629ABDDBF13B}" name="PLACEMENT" dataDxfId="559"/>
    <tableColumn id="3" xr3:uid="{9F6AA9CC-FC77-5147-B135-825217955932}" name="VIDEO SHOWING" dataDxfId="558"/>
    <tableColumn id="4" xr3:uid="{3F3C915E-EA1B-7C48-B033-C3EF48F96940}" name="HOURS" dataDxfId="557"/>
    <tableColumn id="5" xr3:uid="{96072198-A863-6548-A381-5DB5E2C67A58}" name="RETURN VISITS" dataDxfId="556"/>
    <tableColumn id="6" xr3:uid="{B8716D3D-373B-E94C-A139-EA3C376F4648}" name="BIBLE STUDIES" dataDxfId="555"/>
    <tableColumn id="7" xr3:uid="{7E88CA8F-2DEE-7A43-B13C-D856ED647942}" name="REMARKS" dataDxfId="554"/>
    <tableColumn id="8" xr3:uid="{C752A211-298B-1C42-BCE7-01287E794B89}" name="EFFECTIVENESS" dataDxfId="55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985:H1019" totalsRowShown="0" headerRowDxfId="552" dataDxfId="551">
  <tableColumns count="8">
    <tableColumn id="1" xr3:uid="{5ECB478C-3385-A842-BD74-61CD0043252E}" name="SERVICE YEAR" dataDxfId="550"/>
    <tableColumn id="2" xr3:uid="{2495AE21-544B-7E46-AF76-CACF6FB9D3C6}" name="PLACEMENT" dataDxfId="549"/>
    <tableColumn id="3" xr3:uid="{CDB220B2-C16C-DA45-BBDD-6D5CB73C5FF0}" name="VIDEO SHOWING" dataDxfId="548"/>
    <tableColumn id="4" xr3:uid="{1B15ED37-22C1-9A43-83ED-9E8360B228C5}" name="HOURS" dataDxfId="547"/>
    <tableColumn id="5" xr3:uid="{92E3D950-6AD9-5B4C-A33F-9023286A0BC7}" name="RETURN VISITS" dataDxfId="546"/>
    <tableColumn id="6" xr3:uid="{C71F2CF8-B5FB-BC46-839A-F405850E116D}" name="BIBLE STUDIES" dataDxfId="545"/>
    <tableColumn id="7" xr3:uid="{9E37A093-ED8B-774E-8A1F-7717C8EC0596}" name="REMARKS" dataDxfId="544"/>
    <tableColumn id="8" xr3:uid="{3B0E862E-2D8D-314B-A1D4-5ABF2DE02293}" name="EFFECTIVENESS" dataDxfId="54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024:H1058" totalsRowShown="0" headerRowDxfId="542" dataDxfId="541">
  <tableColumns count="8">
    <tableColumn id="1" xr3:uid="{A3BA4F0A-2BBE-EE42-A87D-6FBF6FB50143}" name="SERVICE YEAR" dataDxfId="540"/>
    <tableColumn id="2" xr3:uid="{29D211D5-32A4-C946-AB4C-B6F7BE252120}" name="PLACEMENT" dataDxfId="539"/>
    <tableColumn id="3" xr3:uid="{7E5D7BFA-C794-F04E-8A2B-8B253C12C377}" name="VIDEO SHOWING" dataDxfId="538"/>
    <tableColumn id="4" xr3:uid="{3DE8B639-2770-0F40-8398-06434A233564}" name="HOURS" dataDxfId="537"/>
    <tableColumn id="5" xr3:uid="{61EA279B-B445-9448-83FF-003035706D66}" name="RETURN VISITS" dataDxfId="536"/>
    <tableColumn id="6" xr3:uid="{8CB3E8B2-1B12-8341-B6E3-4841F11A484B}" name="BIBLE STUDIES" dataDxfId="535"/>
    <tableColumn id="7" xr3:uid="{0FA5C41E-B4C6-0244-9BCD-E6434B70CAD5}" name="REMARKS" dataDxfId="534"/>
    <tableColumn id="8" xr3:uid="{50E24092-5872-6642-B201-7809C3575ED9}" name="EFFECTIVENESS" dataDxfId="53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064:H1098" totalsRowShown="0" headerRowDxfId="532" dataDxfId="531">
  <tableColumns count="8">
    <tableColumn id="1" xr3:uid="{AC142FAA-8D0D-7646-B3CA-083A0164BBFE}" name="SERVICE YEAR" dataDxfId="530"/>
    <tableColumn id="2" xr3:uid="{9962BE3F-2401-AE48-BFAA-EA1821727215}" name="PLACEMENT" dataDxfId="529"/>
    <tableColumn id="3" xr3:uid="{D513738B-F615-7A47-AA15-0A281E2DD294}" name="VIDEO SHOWING" dataDxfId="528"/>
    <tableColumn id="4" xr3:uid="{60CF3758-F2F9-2A4D-B1C1-83185EB121C2}" name="HOURS" dataDxfId="527"/>
    <tableColumn id="5" xr3:uid="{1DC7FF2F-AC88-104E-9A51-1F925946F0EB}" name="RETURN VISITS" dataDxfId="526"/>
    <tableColumn id="6" xr3:uid="{E00958BC-9837-1D4C-BE25-2B7A7C7F8166}" name="BIBLE STUDIES" dataDxfId="525"/>
    <tableColumn id="7" xr3:uid="{77D6C602-F6DE-AB40-9C39-061D0F54BDC8}" name="REMARKS" dataDxfId="524"/>
    <tableColumn id="8" xr3:uid="{64CCE2D2-3759-CE41-98B5-E463C48859F9}" name="EFFECTIVENESS" dataDxfId="52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106:H1140" totalsRowShown="0" headerRowDxfId="522" dataDxfId="521">
  <tableColumns count="8">
    <tableColumn id="1" xr3:uid="{F3A1A4F0-7308-354C-818A-AD7A4F293740}" name="SERVICE YEAR" dataDxfId="520"/>
    <tableColumn id="2" xr3:uid="{A49E47C4-9C97-E445-96CF-EE1A3B000DAD}" name="PLACEMENT" dataDxfId="519"/>
    <tableColumn id="3" xr3:uid="{BBFE19B5-3566-164F-8AE9-AEB0956A445B}" name="VIDEO SHOWING" dataDxfId="518"/>
    <tableColumn id="4" xr3:uid="{C3965A90-E893-714A-B794-CA6E6BA1CDA3}" name="HOURS" dataDxfId="517"/>
    <tableColumn id="5" xr3:uid="{33675F1D-144E-DD4D-BB4A-E4868585B73C}" name="RETURN VISITS" dataDxfId="516"/>
    <tableColumn id="6" xr3:uid="{209C1302-E87F-394E-9192-F14B48496057}" name="BIBLE STUDIES" dataDxfId="515"/>
    <tableColumn id="7" xr3:uid="{27C9A2A9-BB25-8B45-8E39-3394E5E9CA9E}" name="REMARKS" dataDxfId="514"/>
    <tableColumn id="8" xr3:uid="{B30B7C7D-50B8-F84A-A0BB-DB91DC88CB91}" name="EFFECTIVENESS" dataDxfId="51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145:H1179" totalsRowShown="0" headerRowDxfId="512" dataDxfId="511">
  <tableColumns count="8">
    <tableColumn id="1" xr3:uid="{B4BE2502-159E-5E49-ABFF-00B86639F2C1}" name="SERVICE YEAR" dataDxfId="510"/>
    <tableColumn id="2" xr3:uid="{BEE7EB1E-8154-1A40-B9EC-67BEB32D8968}" name="PLACEMENT" dataDxfId="509"/>
    <tableColumn id="3" xr3:uid="{F1FCFAC7-B132-C040-835F-B0566C224C71}" name="VIDEO SHOWING" dataDxfId="508"/>
    <tableColumn id="4" xr3:uid="{B22FE307-C5EC-7D40-9D62-C4B4B205979A}" name="HOURS" dataDxfId="507"/>
    <tableColumn id="5" xr3:uid="{86DA7328-B582-8B45-AE08-BF94D3D5EDD8}" name="RETURN VISITS" dataDxfId="506"/>
    <tableColumn id="6" xr3:uid="{78D67A1B-4C5B-564E-B50D-14299B8C672F}" name="BIBLE STUDIES" dataDxfId="505"/>
    <tableColumn id="7" xr3:uid="{48BDC281-413B-9744-B05E-6231A8D3A518}" name="REMARKS" dataDxfId="504"/>
    <tableColumn id="8" xr3:uid="{F2121331-8614-A645-88BE-0D7003C979D6}" name="EFFECTIVENESS" dataDxfId="50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184:H1218" totalsRowShown="0" headerRowDxfId="502" dataDxfId="501">
  <tableColumns count="8">
    <tableColumn id="1" xr3:uid="{257A8B15-A05F-AB45-967B-65F31BD4212C}" name="SERVICE YEAR" dataDxfId="500"/>
    <tableColumn id="2" xr3:uid="{0F63EB38-464D-164D-AF09-76146A3DC118}" name="PLACEMENT" dataDxfId="499"/>
    <tableColumn id="3" xr3:uid="{0AEEEB0E-C6D7-A949-9730-1A147684A39B}" name="VIDEO SHOWING" dataDxfId="498"/>
    <tableColumn id="4" xr3:uid="{8B99F527-4307-8945-8B22-3856A5FC0284}" name="HOURS" dataDxfId="497"/>
    <tableColumn id="5" xr3:uid="{B1877D8A-3B89-ED46-B53F-C27AE8B31F53}" name="RETURN VISITS" dataDxfId="496"/>
    <tableColumn id="6" xr3:uid="{5660BB9D-0B72-A84B-A4CF-10DA35D58C4C}" name="BIBLE STUDIES" dataDxfId="495"/>
    <tableColumn id="7" xr3:uid="{3DF42E7E-1A7F-8C49-86A9-43B7C74F60A7}" name="REMARKS" dataDxfId="494"/>
    <tableColumn id="8" xr3:uid="{8F47BFCB-2D2A-7742-B9E6-2090FFD0C9E5}" name="EFFECTIVENESS" dataDxfId="4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500:H535" totalsRowShown="0" headerRowDxfId="672" dataDxfId="671">
  <tableColumns count="8">
    <tableColumn id="1" xr3:uid="{3DDED4A2-D06E-904F-AF3C-05A12E72C54E}" name="SERVICE YEAR" dataDxfId="670"/>
    <tableColumn id="2" xr3:uid="{D89E4C26-26DF-3849-8E97-64F60A6F9B1C}" name="PLACEMENT" dataDxfId="669"/>
    <tableColumn id="3" xr3:uid="{1B0762B4-B7C1-FD44-A1FD-A81BF93FAD1E}" name="VIDEO SHOWING" dataDxfId="668"/>
    <tableColumn id="4" xr3:uid="{6B746CEB-ECB3-0C4E-BF0C-369B2259586D}" name="HOURS" dataDxfId="667"/>
    <tableColumn id="5" xr3:uid="{BA0213E2-052B-C646-A557-B6A63A945A54}" name="RETURN VISITS" dataDxfId="666"/>
    <tableColumn id="6" xr3:uid="{F605CBA2-1A44-C048-8D27-11E278035B05}" name="BIBLE STUDIES" dataDxfId="665"/>
    <tableColumn id="7" xr3:uid="{E8C475C3-3564-3148-8983-74FADAF6101A}" name="REMARKS" dataDxfId="664"/>
    <tableColumn id="8" xr3:uid="{FEF70BCF-BCAA-4C4F-9056-4A7B330649DF}" name="EFFECTIVENESS" dataDxfId="6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1511:H1545" totalsRowShown="0" headerRowDxfId="492" dataDxfId="491">
  <tableColumns count="8">
    <tableColumn id="1" xr3:uid="{1315801E-9E7A-D14C-A1CB-8425EBFA1F0B}" name="SERVICE YEAR" dataDxfId="490"/>
    <tableColumn id="2" xr3:uid="{90BE1D7B-18C0-204C-9F4E-4598D70E6642}" name="PLACEMENT" dataDxfId="489"/>
    <tableColumn id="3" xr3:uid="{E30A0B87-64A0-EA41-9144-01CB1373ACA9}" name="VIDEO SHOWING" dataDxfId="488"/>
    <tableColumn id="4" xr3:uid="{7D2E0632-C89E-974F-926C-67A4CF9D2352}" name="HOURS" dataDxfId="487"/>
    <tableColumn id="5" xr3:uid="{395F3460-FDE4-F24F-AE70-8208217B2FF9}" name="RETURN VISITS" dataDxfId="486"/>
    <tableColumn id="6" xr3:uid="{46CF0EFA-B1E5-BD49-8E76-35C2123237D6}" name="BIBLE STUDIES" dataDxfId="485"/>
    <tableColumn id="7" xr3:uid="{EFE41709-CCE6-C64A-A73E-F1528C60ACEA}" name="REMARKS" dataDxfId="484"/>
    <tableColumn id="8" xr3:uid="{63DB7699-0AEF-6E4A-88D5-0C176849827F}" name="EFFECTIVENESS" dataDxfId="48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1551:H1585" totalsRowShown="0" headerRowDxfId="482" dataDxfId="481">
  <tableColumns count="8">
    <tableColumn id="1" xr3:uid="{CF91E189-5479-E745-B658-F40287806BC1}" name="SERVICE YEAR" dataDxfId="480"/>
    <tableColumn id="2" xr3:uid="{4FB9B069-AAD5-B447-862D-8BB524A6E43A}" name="PLACEMENT" dataDxfId="479"/>
    <tableColumn id="3" xr3:uid="{7BAB7997-6763-7B43-A2D7-56424794C388}" name="VIDEO SHOWING" dataDxfId="478"/>
    <tableColumn id="4" xr3:uid="{A1B1DE60-0406-1849-970C-77FC4B8A94F6}" name="HOURS" dataDxfId="477"/>
    <tableColumn id="5" xr3:uid="{A0FB5352-F5BA-8242-95C5-3CA77FEC6BD4}" name="RETURN VISITS" dataDxfId="476"/>
    <tableColumn id="6" xr3:uid="{8FC826AC-887C-D349-8DD7-26C51536DECC}" name="BIBLE STUDIES" dataDxfId="475"/>
    <tableColumn id="7" xr3:uid="{DFA19425-6CEE-8F4E-9F18-A11A10ECD622}" name="REMARKS" dataDxfId="474"/>
    <tableColumn id="8" xr3:uid="{F6FC3250-E250-A144-8AF2-EB6D173F00A1}" name="EFFECTIVENESS" dataDxfId="47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1593:H1627" totalsRowShown="0" headerRowDxfId="472" dataDxfId="471">
  <tableColumns count="8">
    <tableColumn id="1" xr3:uid="{57BAF324-1986-DB47-B9BC-F3B3165A5C66}" name="SERVICE YEAR" dataDxfId="470"/>
    <tableColumn id="2" xr3:uid="{C3990CAA-BFAE-9F44-A64D-5ED00C15265F}" name="PLACEMENT" dataDxfId="469"/>
    <tableColumn id="3" xr3:uid="{54C2B7A2-FBED-2048-9FC9-922DA738B1B2}" name="VIDEO SHOWING" dataDxfId="468"/>
    <tableColumn id="4" xr3:uid="{B1C75FA9-4500-8C47-AA36-C21B743BAA1F}" name="HOURS" dataDxfId="467"/>
    <tableColumn id="5" xr3:uid="{62DCB6AE-DA9E-E345-94ED-A15040111E97}" name="RETURN VISITS" dataDxfId="466"/>
    <tableColumn id="6" xr3:uid="{2BA1A227-0DBB-E34F-810F-E8D8653C5D59}" name="BIBLE STUDIES" dataDxfId="465"/>
    <tableColumn id="7" xr3:uid="{B55A376A-1652-6B42-9D91-E8B795DE0DBB}" name="REMARKS" dataDxfId="464"/>
    <tableColumn id="8" xr3:uid="{DA0A6ED4-BF73-144F-8FE4-65460482FE77}" name="EFFECTIVENESS" dataDxfId="4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1633:H1667" totalsRowShown="0" headerRowDxfId="462" dataDxfId="461">
  <tableColumns count="8">
    <tableColumn id="1" xr3:uid="{78C4D77B-28B2-6A49-A7B5-AF7B2E953308}" name="SERVICE YEAR" dataDxfId="460"/>
    <tableColumn id="2" xr3:uid="{88E822F3-0C85-D54C-A4F9-182A3EFE048D}" name="PLACEMENT" dataDxfId="459"/>
    <tableColumn id="3" xr3:uid="{913E70B9-B05E-2148-9554-138A9FC7ECCF}" name="VIDEO SHOWING" dataDxfId="458"/>
    <tableColumn id="4" xr3:uid="{0B2D84D7-CC4E-B244-BB81-508E732CB868}" name="HOURS" dataDxfId="457"/>
    <tableColumn id="5" xr3:uid="{2C0A69AE-F676-3A4A-8119-9C1F92FB7BDE}" name="RETURN VISITS" dataDxfId="456"/>
    <tableColumn id="6" xr3:uid="{815DEF97-8B68-1843-9A04-DBE2887576BF}" name="BIBLE STUDIES" dataDxfId="455"/>
    <tableColumn id="7" xr3:uid="{8B4AC89F-6E8D-1B49-A0B9-27F5D47D2D31}" name="REMARKS" dataDxfId="454"/>
    <tableColumn id="8" xr3:uid="{07574FE0-9EFB-F344-B374-72A4FF5C9F7E}" name="EFFECTIVENESS" dataDxfId="45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1674:H1708" totalsRowShown="0" headerRowDxfId="452" dataDxfId="451">
  <tableColumns count="8">
    <tableColumn id="1" xr3:uid="{8B8FAC59-66F0-6A4F-9A90-D270738CB59B}" name="SERVICE YEAR" dataDxfId="450"/>
    <tableColumn id="2" xr3:uid="{655B532C-8C5C-8241-851A-AFFEBD0AC2D1}" name="PLACEMENT" dataDxfId="449"/>
    <tableColumn id="3" xr3:uid="{47FD5906-E71B-8941-B248-1FD9C225473D}" name="VIDEO SHOWING" dataDxfId="448"/>
    <tableColumn id="4" xr3:uid="{236C21F6-242F-124A-B57E-9DB8E39C2235}" name="HOURS" dataDxfId="447"/>
    <tableColumn id="5" xr3:uid="{E3016558-3A67-A54F-8CB5-85C15A687CB5}" name="RETURN VISITS" dataDxfId="446"/>
    <tableColumn id="6" xr3:uid="{4309B24C-B468-264F-879B-1E1FD131C77F}" name="BIBLE STUDIES" dataDxfId="445"/>
    <tableColumn id="7" xr3:uid="{FD13BF1E-3684-8F4E-A82D-44A167EA3A0D}" name="REMARKS" dataDxfId="444"/>
    <tableColumn id="8" xr3:uid="{B58FA72F-A7EB-184A-B6F4-68AD8823E120}" name="EFFECTIVENESS" dataDxfId="44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1713:H1747" totalsRowShown="0" headerRowDxfId="442" dataDxfId="441">
  <tableColumns count="8">
    <tableColumn id="1" xr3:uid="{0AF8568B-747C-F041-AC08-33BDAA2CCEA4}" name="SERVICE YEAR" dataDxfId="440"/>
    <tableColumn id="2" xr3:uid="{B5DCBE10-E420-9B45-B872-9DE354B59AB1}" name="PLACEMENT" dataDxfId="439"/>
    <tableColumn id="3" xr3:uid="{FCD52713-89B7-094D-AC7B-40DFB10D2702}" name="VIDEO SHOWING" dataDxfId="438"/>
    <tableColumn id="4" xr3:uid="{779ADF5F-FCC5-AD47-B4EA-C98A4F3A42D9}" name="HOURS" dataDxfId="437"/>
    <tableColumn id="5" xr3:uid="{791BB336-EB35-1745-9EF1-E3BD1E427019}" name="RETURN VISITS" dataDxfId="436"/>
    <tableColumn id="6" xr3:uid="{46243818-67C3-8F45-8268-90E64E219F4D}" name="BIBLE STUDIES" dataDxfId="435"/>
    <tableColumn id="7" xr3:uid="{876F9571-76CC-C548-9A2F-CCE6EEC9CB3E}" name="REMARKS" dataDxfId="434"/>
    <tableColumn id="8" xr3:uid="{41C53890-5707-254F-9681-087349C5AE72}" name="EFFECTIVENESS" dataDxfId="43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1752:H1786" totalsRowShown="0" headerRowDxfId="432" dataDxfId="431">
  <tableColumns count="8">
    <tableColumn id="1" xr3:uid="{8DC74121-0AB9-2345-ADE4-499F4647BB62}" name="SERVICE YEAR" dataDxfId="430"/>
    <tableColumn id="2" xr3:uid="{BE138284-2579-4549-B481-098545A5F6BF}" name="PLACEMENT" dataDxfId="429"/>
    <tableColumn id="3" xr3:uid="{CBAD81F6-9E3B-584A-9960-AC5FCFDDAD98}" name="VIDEO SHOWING" dataDxfId="428"/>
    <tableColumn id="4" xr3:uid="{66705C33-881E-504E-AAF0-BE1E55E99B04}" name="HOURS" dataDxfId="427"/>
    <tableColumn id="5" xr3:uid="{C5A3F682-D637-774D-AABD-7EFBD1B054A5}" name="RETURN VISITS" dataDxfId="426"/>
    <tableColumn id="6" xr3:uid="{80A9B903-BDD9-C44C-87A6-0356CCD3C01D}" name="BIBLE STUDIES" dataDxfId="425"/>
    <tableColumn id="7" xr3:uid="{8DF36F5E-018D-414F-A0CF-9FDB6D852D60}" name="REMARKS" dataDxfId="424"/>
    <tableColumn id="8" xr3:uid="{C0DA5B59-C7EA-C14A-9B9C-858B4DA6533C}" name="EFFECTIVENESS" dataDxfId="42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1792:H1826" totalsRowShown="0" headerRowDxfId="422" dataDxfId="421">
  <tableColumns count="8">
    <tableColumn id="1" xr3:uid="{E0237F49-D98C-9041-8306-0F79F8611840}" name="SERVICE YEAR" dataDxfId="420"/>
    <tableColumn id="2" xr3:uid="{74482142-8610-DE4B-92FF-7511CEC7A64B}" name="PLACEMENT" dataDxfId="419"/>
    <tableColumn id="3" xr3:uid="{E39E9AA5-092B-0647-8CA3-DDAD2744AFB5}" name="VIDEO SHOWING" dataDxfId="418"/>
    <tableColumn id="4" xr3:uid="{F7142823-28AE-CE4E-8121-73F64EA1BB04}" name="HOURS" dataDxfId="417"/>
    <tableColumn id="5" xr3:uid="{EAAFB6AC-D265-9B41-B09B-A8F5B9F36B8A}" name="RETURN VISITS" dataDxfId="416"/>
    <tableColumn id="6" xr3:uid="{F950AE3E-E78A-2B47-AFFF-32572A3FF9E9}" name="BIBLE STUDIES" dataDxfId="415"/>
    <tableColumn id="7" xr3:uid="{25B228C9-1FA7-9D4A-AEF0-BEEEA3D4662B}" name="REMARKS" dataDxfId="414"/>
    <tableColumn id="8" xr3:uid="{5BC4C1C7-DB45-284C-BD18-D324B9C13164}" name="EFFECTIVENESS" dataDxfId="41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1831:H1865" totalsRowShown="0" headerRowDxfId="412" dataDxfId="411">
  <tableColumns count="8">
    <tableColumn id="1" xr3:uid="{B9231F3B-FB8D-E64B-856F-A4A98FA5A026}" name="SERVICE YEAR" dataDxfId="410"/>
    <tableColumn id="2" xr3:uid="{76C85A56-E5F0-5A40-ACED-E03A24E95B62}" name="PLACEMENT" dataDxfId="409"/>
    <tableColumn id="3" xr3:uid="{493DAD19-C992-4543-A608-844CEC21044E}" name="VIDEO SHOWING" dataDxfId="408"/>
    <tableColumn id="4" xr3:uid="{E78540EF-8263-3242-955A-44581F47222A}" name="HOURS" dataDxfId="407"/>
    <tableColumn id="5" xr3:uid="{EB37C187-6777-644C-893F-4FD828E0E320}" name="RETURN VISITS" dataDxfId="406"/>
    <tableColumn id="6" xr3:uid="{F96FB733-D07C-C14C-8F0A-D1672B3C0395}" name="BIBLE STUDIES" dataDxfId="405"/>
    <tableColumn id="7" xr3:uid="{D851CC3F-43A8-B14C-8778-E12391815099}" name="REMARKS" dataDxfId="404"/>
    <tableColumn id="8" xr3:uid="{4344186A-1AB9-344D-8543-F401DC5B3521}" name="EFFECTIVENESS" dataDxfId="40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1870:H1904" totalsRowShown="0" headerRowDxfId="402" dataDxfId="401">
  <tableColumns count="8">
    <tableColumn id="1" xr3:uid="{DF72D8E1-1C97-2B46-A1E3-F4202EC8F239}" name="SERVICE YEAR" dataDxfId="400"/>
    <tableColumn id="2" xr3:uid="{39A0FE28-0D98-FB4B-AC43-27FC30AB93C5}" name="PLACEMENT" dataDxfId="399"/>
    <tableColumn id="3" xr3:uid="{AA99973F-C53D-1B48-8489-B35AB0858685}" name="VIDEO SHOWING" dataDxfId="398"/>
    <tableColumn id="4" xr3:uid="{68025EB0-8AFD-9947-90BF-F2C56542D3A3}" name="HOURS" dataDxfId="397"/>
    <tableColumn id="5" xr3:uid="{F0A25BD5-0F0D-7848-8C6E-D0F63B3E0EFB}" name="RETURN VISITS" dataDxfId="396"/>
    <tableColumn id="6" xr3:uid="{718BD12C-9DBB-0444-B9F4-E4ADC77E779B}" name="BIBLE STUDIES" dataDxfId="395"/>
    <tableColumn id="7" xr3:uid="{4753DBCE-7D59-AF49-9AD5-611317C92E8F}" name="REMARKS" dataDxfId="394"/>
    <tableColumn id="8" xr3:uid="{5C79DF4B-39F5-3241-B65B-FD8D42DA3406}" name="EFFECTIVENESS" dataDxfId="3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540:H576" totalsRowShown="0" headerRowDxfId="662" dataDxfId="661">
  <tableColumns count="8">
    <tableColumn id="1" xr3:uid="{4DEDA05F-21B1-B646-87F3-8E67B9924619}" name="SERVICE YEAR" dataDxfId="660"/>
    <tableColumn id="2" xr3:uid="{DC0DA849-484E-E94C-A1DB-5BB988651754}" name="PLACEMENT" dataDxfId="659"/>
    <tableColumn id="3" xr3:uid="{F72E99B0-8E3D-324D-860D-4B43755CFFA2}" name="VIDEO SHOWING" dataDxfId="658"/>
    <tableColumn id="4" xr3:uid="{6E962D01-271B-8243-A69F-29CC6C713314}" name="HOURS" dataDxfId="657"/>
    <tableColumn id="5" xr3:uid="{9D33B2A8-37AA-4449-9265-8CE73C64E1C6}" name="RETURN VISITS" dataDxfId="656"/>
    <tableColumn id="6" xr3:uid="{85EC9DDC-A25E-1947-88C5-58FB973B78EF}" name="BIBLE STUDIES" dataDxfId="655"/>
    <tableColumn id="7" xr3:uid="{C6262893-B5CB-6943-9B43-112259BDC6E2}" name="REMARKS" dataDxfId="654"/>
    <tableColumn id="8" xr3:uid="{B29C98EA-BA77-034B-8D6F-AB83327D2294}" name="EFFECTIVENESS" dataDxfId="65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1910:H1944" totalsRowShown="0" headerRowDxfId="392" dataDxfId="391">
  <tableColumns count="8">
    <tableColumn id="1" xr3:uid="{90F61909-A6B9-7D4A-82AA-580AD3F15224}" name="SERVICE YEAR" dataDxfId="390"/>
    <tableColumn id="2" xr3:uid="{E0825BC9-5C78-374B-9A22-8D3186C9229F}" name="PLACEMENT" dataDxfId="389"/>
    <tableColumn id="3" xr3:uid="{23BF875D-DFE0-EE49-A439-8D9B6D06AEC0}" name="VIDEO SHOWING" dataDxfId="388"/>
    <tableColumn id="4" xr3:uid="{ADBC24C7-4013-1349-8646-7A9ED4E41F82}" name="HOURS" dataDxfId="387"/>
    <tableColumn id="5" xr3:uid="{E7698E24-631A-E345-94AF-A1C8BD71A6B8}" name="RETURN VISITS" dataDxfId="386"/>
    <tableColumn id="6" xr3:uid="{9339CE2F-7EAC-6F44-8487-F7305A000EE0}" name="BIBLE STUDIES" dataDxfId="385"/>
    <tableColumn id="7" xr3:uid="{1ABC488F-6721-9B4F-8E49-AF590594D1EE}" name="REMARKS" dataDxfId="384"/>
    <tableColumn id="8" xr3:uid="{5C9A1D9E-0D50-A24A-A1C8-B81AD39EF191}" name="EFFECTIVENESS" dataDxfId="38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1952:H1986" totalsRowShown="0" headerRowDxfId="382" dataDxfId="381">
  <tableColumns count="8">
    <tableColumn id="1" xr3:uid="{4CBCECC8-8AE0-FD47-9229-4E6BFCAD0F3E}" name="SERVICE YEAR" dataDxfId="380"/>
    <tableColumn id="2" xr3:uid="{7149BF5E-E112-3A4A-8BFD-B10CD03EAB19}" name="PLACEMENT" dataDxfId="379"/>
    <tableColumn id="3" xr3:uid="{87ABB197-E62B-844D-9719-EF72404D6174}" name="VIDEO SHOWING" dataDxfId="378"/>
    <tableColumn id="4" xr3:uid="{6FB40904-0C47-7948-AE85-D7E8C5527E2D}" name="HOURS" dataDxfId="377"/>
    <tableColumn id="5" xr3:uid="{694C9FBF-3321-0046-A488-31B872EA4EEE}" name="RETURN VISITS" dataDxfId="376"/>
    <tableColumn id="6" xr3:uid="{894AA40B-ED13-4640-B02F-3B8853D5D165}" name="BIBLE STUDIES" dataDxfId="375"/>
    <tableColumn id="7" xr3:uid="{83B8047D-C5E5-5348-90C9-D97CFAD89008}" name="REMARKS" dataDxfId="374"/>
    <tableColumn id="8" xr3:uid="{0DF0CFC2-A424-4542-A265-6B9034CEDE48}" name="EFFECTIVENESS" dataDxfId="37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1991:H2025" totalsRowShown="0" headerRowDxfId="372" dataDxfId="371">
  <tableColumns count="8">
    <tableColumn id="1" xr3:uid="{D3D07D8F-836C-4242-99AC-0CDFDCDA68F2}" name="SERVICE YEAR" dataDxfId="370"/>
    <tableColumn id="2" xr3:uid="{0F806884-FC45-714E-9646-E97C63D789D1}" name="PLACEMENT" dataDxfId="369"/>
    <tableColumn id="3" xr3:uid="{69AE38A9-7E13-8440-8450-25D2086BE5F5}" name="VIDEO SHOWING" dataDxfId="368"/>
    <tableColumn id="4" xr3:uid="{7BD0B823-E601-7C4E-B51F-93F3BDF15414}" name="HOURS" dataDxfId="367"/>
    <tableColumn id="5" xr3:uid="{EF9F4D28-E1EC-EE41-B349-B1DFC3A6CA0F}" name="RETURN VISITS" dataDxfId="366"/>
    <tableColumn id="6" xr3:uid="{D53DCFC4-A282-374B-BA5F-4ECE0F5D6154}" name="BIBLE STUDIES" dataDxfId="365"/>
    <tableColumn id="7" xr3:uid="{A792C09B-2647-C344-B480-A539DD6176DF}" name="REMARKS" dataDxfId="364"/>
    <tableColumn id="8" xr3:uid="{0C1D8E86-6C27-914B-AB84-D8F01860085E}" name="EFFECTIVENESS" dataDxfId="36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030:H2064" totalsRowShown="0" headerRowDxfId="362" dataDxfId="361">
  <tableColumns count="8">
    <tableColumn id="1" xr3:uid="{C7E9D39C-B5EF-EA45-A4CA-18056F76C122}" name="SERVICE YEAR" dataDxfId="360"/>
    <tableColumn id="2" xr3:uid="{918A5967-79B9-2843-9D0B-4E7A6CE792F8}" name="PLACEMENT" dataDxfId="359"/>
    <tableColumn id="3" xr3:uid="{B4B47A5D-D1C1-6F48-8571-18EEA8DE0FD9}" name="VIDEO SHOWING" dataDxfId="358"/>
    <tableColumn id="4" xr3:uid="{D1970C26-17C9-3C4F-8D23-5173E2C12EF2}" name="HOURS" dataDxfId="357"/>
    <tableColumn id="5" xr3:uid="{BE9182C4-0C5F-3541-A076-2DD9CDA96881}" name="RETURN VISITS" dataDxfId="356"/>
    <tableColumn id="6" xr3:uid="{27B6D9C9-E826-F145-A7E3-90E15721AC26}" name="BIBLE STUDIES" dataDxfId="355"/>
    <tableColumn id="7" xr3:uid="{869696D2-9BF0-7846-8D33-68BA49EFC42D}" name="REMARKS" dataDxfId="354"/>
    <tableColumn id="8" xr3:uid="{9D164B8F-71AA-FB46-B97E-C8D92AF645F0}" name="EFFECTIVENESS" dataDxfId="353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223:H1257" totalsRowShown="0" headerRowDxfId="352" dataDxfId="351">
  <tableColumns count="8">
    <tableColumn id="1" xr3:uid="{4E73FA79-56CB-A04A-84A6-8D1867A9F119}" name="SERVICE YEAR" dataDxfId="350"/>
    <tableColumn id="2" xr3:uid="{C4582B81-0B20-BC42-B25D-C316DE125C4F}" name="PLACEMENT" dataDxfId="349"/>
    <tableColumn id="3" xr3:uid="{B94BA509-964C-9F4C-9CE6-4882C61B4BC2}" name="VIDEO SHOWING" dataDxfId="348"/>
    <tableColumn id="4" xr3:uid="{6DBAFCBF-894B-2341-BBF5-874AA93350A7}" name="HOURS" dataDxfId="347"/>
    <tableColumn id="5" xr3:uid="{5D7506E5-BE60-1A4A-A533-19E843FE2618}" name="RETURN VISITS" dataDxfId="346"/>
    <tableColumn id="6" xr3:uid="{0C5B8256-9518-9F4F-82DF-D6482EFB8E29}" name="BIBLE STUDIES" dataDxfId="345"/>
    <tableColumn id="7" xr3:uid="{C765782E-A8A9-AE4B-91B2-E8D014B43BBF}" name="REMARKS" dataDxfId="344"/>
    <tableColumn id="8" xr3:uid="{9C76C091-0BC4-8F43-A76A-63667F30C03B}" name="EFFECTIVENESS" dataDxfId="34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264:H1298" totalsRowShown="0" headerRowDxfId="342" dataDxfId="341">
  <tableColumns count="8">
    <tableColumn id="1" xr3:uid="{32AE3030-A2E3-E545-95E1-D0A90082B090}" name="SERVICE YEAR" dataDxfId="340"/>
    <tableColumn id="2" xr3:uid="{FB69F376-C681-064D-81EC-6AAB8C4F2C74}" name="PLACEMENT" dataDxfId="339"/>
    <tableColumn id="3" xr3:uid="{8BD21475-E367-D641-8E1A-3CD3450B2A7F}" name="VIDEO SHOWING" dataDxfId="338"/>
    <tableColumn id="4" xr3:uid="{709B9FAF-1E57-4B4E-8D85-087A5125EA35}" name="HOURS" dataDxfId="337"/>
    <tableColumn id="5" xr3:uid="{75C29EB6-14AD-B941-9E0E-3BD27E639F14}" name="RETURN VISITS" dataDxfId="336"/>
    <tableColumn id="6" xr3:uid="{F411F636-60AC-274B-8A6F-44C18A911D8E}" name="BIBLE STUDIES" dataDxfId="335"/>
    <tableColumn id="7" xr3:uid="{C176BFF0-EDB8-4442-94AE-03BDC8298F95}" name="REMARKS" dataDxfId="334"/>
    <tableColumn id="8" xr3:uid="{F9E03276-69C6-1343-9CD1-DFA42ABCFED0}" name="EFFECTIVENESS" dataDxfId="33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303:H1337" totalsRowShown="0" headerRowDxfId="332" dataDxfId="331">
  <tableColumns count="8">
    <tableColumn id="1" xr3:uid="{A66F3A95-ED6B-F547-AFED-DDF39064598C}" name="SERVICE YEAR" dataDxfId="330"/>
    <tableColumn id="2" xr3:uid="{4250C16E-E71B-0643-8358-882639159DF2}" name="PLACEMENT" dataDxfId="329"/>
    <tableColumn id="3" xr3:uid="{377E4B73-16BB-DF41-9011-2E97E77F5CED}" name="VIDEO SHOWING" dataDxfId="328"/>
    <tableColumn id="4" xr3:uid="{847854A2-5543-1249-B478-F9061CBA8843}" name="HOURS" dataDxfId="327"/>
    <tableColumn id="5" xr3:uid="{3E226A35-589F-FF4A-8041-38403E1571C9}" name="RETURN VISITS" dataDxfId="326"/>
    <tableColumn id="6" xr3:uid="{2367D784-FE2C-4C46-952A-43CE31AFCA82}" name="BIBLE STUDIES" dataDxfId="325"/>
    <tableColumn id="7" xr3:uid="{03482595-8CD2-CE4A-9F38-DD29B06F9B33}" name="REMARKS" dataDxfId="324"/>
    <tableColumn id="8" xr3:uid="{97A8A58D-5439-2C4C-A871-FFE2B0B3C9D4}" name="EFFECTIVENESS" dataDxfId="32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343:H1377" totalsRowShown="0" headerRowDxfId="322" dataDxfId="321">
  <tableColumns count="8">
    <tableColumn id="1" xr3:uid="{8FD5A073-2B8F-8B42-A2D7-5933BAF70027}" name="SERVICE YEAR" dataDxfId="320"/>
    <tableColumn id="2" xr3:uid="{98A1710A-04C2-3B48-A12F-33DD95037DBB}" name="PLACEMENT" dataDxfId="319"/>
    <tableColumn id="3" xr3:uid="{968A97BA-F366-AD48-B539-0CA35584F335}" name="VIDEO SHOWING" dataDxfId="318"/>
    <tableColumn id="4" xr3:uid="{85D6D318-1990-694E-B33F-88FA9F4F29A9}" name="HOURS" dataDxfId="317"/>
    <tableColumn id="5" xr3:uid="{8F69A325-3132-FB4E-99E4-CF4BFFF25FC1}" name="RETURN VISITS" dataDxfId="316"/>
    <tableColumn id="6" xr3:uid="{AFCB4091-A7A2-9646-8794-E88456DABB46}" name="BIBLE STUDIES" dataDxfId="315"/>
    <tableColumn id="7" xr3:uid="{0FC015BE-5E31-3842-8395-25D2376DC95E}" name="REMARKS" dataDxfId="314"/>
    <tableColumn id="8" xr3:uid="{DD38DE36-30D6-4E41-93F6-1E725F5B2406}" name="EFFECTIVENESS" dataDxfId="313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382:H1418" totalsRowShown="0" headerRowDxfId="312" dataDxfId="311">
  <tableColumns count="8">
    <tableColumn id="1" xr3:uid="{D67B4F36-2CC6-3C42-9150-4A6EB7CFA6CD}" name="SERVICE YEAR" dataDxfId="310"/>
    <tableColumn id="2" xr3:uid="{0E530CB0-9EF7-B441-9BC9-4216A07401B3}" name="PLACEMENT" dataDxfId="309"/>
    <tableColumn id="3" xr3:uid="{3040E49D-51FB-4D4A-9F6D-652E1809069D}" name="VIDEO SHOWING" dataDxfId="308"/>
    <tableColumn id="4" xr3:uid="{FFD1BD0E-9DE6-4A48-87A3-78F19C1D430F}" name="HOURS" dataDxfId="307"/>
    <tableColumn id="5" xr3:uid="{4B3651B3-B08B-C545-97C7-4A5C3EE0D25A}" name="RETURN VISITS" dataDxfId="306"/>
    <tableColumn id="6" xr3:uid="{C1B13D1E-EEAB-FE47-B293-39B3F20105AB}" name="BIBLE STUDIES" dataDxfId="305"/>
    <tableColumn id="7" xr3:uid="{9BB607C4-F7DE-BB4A-A58C-A796B67DF920}" name="REMARKS" dataDxfId="304"/>
    <tableColumn id="8" xr3:uid="{C825E764-0FE5-9B40-AC35-38D67659028A}" name="EFFECTIVENESS" dataDxfId="30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423:H1457" totalsRowShown="0" headerRowDxfId="302" dataDxfId="301">
  <tableColumns count="8">
    <tableColumn id="1" xr3:uid="{46DEF4F1-7F15-5347-8BCF-4074F8D73323}" name="SERVICE YEAR" dataDxfId="300"/>
    <tableColumn id="2" xr3:uid="{5ABD9CE0-6570-DF48-B502-B4D723469D16}" name="PLACEMENT" dataDxfId="299"/>
    <tableColumn id="3" xr3:uid="{CC42E920-2E3E-B24D-ACA3-F52150E01548}" name="VIDEO SHOWING" dataDxfId="298"/>
    <tableColumn id="4" xr3:uid="{F111E7E0-0D6A-7B4A-9738-C335D4D74812}" name="HOURS" dataDxfId="297"/>
    <tableColumn id="5" xr3:uid="{EE71DFE6-BDE1-AE4D-BC69-2E87C2AE8537}" name="RETURN VISITS" dataDxfId="296"/>
    <tableColumn id="6" xr3:uid="{112384AB-2DEF-7E46-B468-EBB98AA19F52}" name="BIBLE STUDIES" dataDxfId="295"/>
    <tableColumn id="7" xr3:uid="{E99FB9B4-E6A5-E248-8563-309985889053}" name="REMARKS" dataDxfId="294"/>
    <tableColumn id="8" xr3:uid="{7309E8BB-F5E8-C14E-826C-10F2989BF887}" name="EFFECTIVENESS" dataDxfId="29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582:H617" totalsRowShown="0" headerRowDxfId="652" dataDxfId="651">
  <tableColumns count="8">
    <tableColumn id="1" xr3:uid="{C85DB1C0-6D4F-FF45-BDE3-49DD3975FA41}" name="SERVICE YEAR" dataDxfId="650"/>
    <tableColumn id="2" xr3:uid="{29DCFDB7-C2D4-7A46-83A5-B8E2EC19658C}" name="PLACEMENT" dataDxfId="649"/>
    <tableColumn id="3" xr3:uid="{37967FB9-9843-8243-88A6-6948AAF73003}" name="VIDEO SHOWING" dataDxfId="648"/>
    <tableColumn id="4" xr3:uid="{26C68C6D-5788-7F46-9F2C-405DC737C8D4}" name="HOURS" dataDxfId="647"/>
    <tableColumn id="5" xr3:uid="{DA2C6547-A872-5D4D-871D-C3BDB90EDDE0}" name="RETURN VISITS" dataDxfId="646"/>
    <tableColumn id="6" xr3:uid="{046D24C3-B712-4649-B757-D189FDDB31DC}" name="BIBLE STUDIES" dataDxfId="645"/>
    <tableColumn id="7" xr3:uid="{260C6231-F470-A145-8CCB-F520952E9139}" name="REMARKS" dataDxfId="644"/>
    <tableColumn id="8" xr3:uid="{3104EDAF-D120-5A4E-98A7-CA842B46B80A}" name="EFFECTIVENESS" dataDxfId="64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1462:H1496" totalsRowShown="0" headerRowDxfId="292" dataDxfId="291">
  <tableColumns count="8">
    <tableColumn id="1" xr3:uid="{1CA4BE11-8ADD-D744-8DA7-B053D4DF25EF}" name="SERVICE YEAR" dataDxfId="290"/>
    <tableColumn id="2" xr3:uid="{730FB4F2-C366-7A4D-8BD9-CCA8D466C75D}" name="PLACEMENT" dataDxfId="289"/>
    <tableColumn id="3" xr3:uid="{5BE74CFA-520E-FB41-B2A4-2F705834C010}" name="VIDEO SHOWING" dataDxfId="288"/>
    <tableColumn id="4" xr3:uid="{382A315A-C20D-6345-BA02-706FDF5E92F1}" name="HOURS" dataDxfId="287"/>
    <tableColumn id="5" xr3:uid="{7059A95A-6798-B148-A045-14CACB44A524}" name="RETURN VISITS" dataDxfId="286"/>
    <tableColumn id="6" xr3:uid="{C05EE703-A59C-C544-8B56-EBDE1F509D53}" name="BIBLE STUDIES" dataDxfId="285"/>
    <tableColumn id="7" xr3:uid="{ED6EBDEC-BD90-5F41-AE9C-4D5089B09CFF}" name="REMARKS" dataDxfId="284"/>
    <tableColumn id="8" xr3:uid="{73B72F2F-7868-FB49-B0E4-C1B00EBBAAD0}" name="EFFECTIVENESS" dataDxfId="28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49" totalsRowShown="0" headerRowDxfId="282" dataDxfId="281">
  <tableColumns count="8">
    <tableColumn id="1" xr3:uid="{C051ABFE-CA23-3947-AA43-71534C99FC38}" name="SERVICE YEAR" dataDxfId="280"/>
    <tableColumn id="2" xr3:uid="{FD263F89-A839-4840-8B30-67B7FF81A74E}" name="PLACEMENT" dataDxfId="279"/>
    <tableColumn id="3" xr3:uid="{4A9F83AA-1F3B-9046-94DC-1B9FF3EBD659}" name="VIDEO SHOWING" dataDxfId="278"/>
    <tableColumn id="4" xr3:uid="{BE3CFA37-BE16-5442-BC54-C4E4A72F14C8}" name="HOURS" dataDxfId="277"/>
    <tableColumn id="5" xr3:uid="{A4903479-8EB7-2840-8856-58E93AA6D109}" name="RETURN VISITS" dataDxfId="276"/>
    <tableColumn id="6" xr3:uid="{DE26E36B-B237-BB4E-9153-A2747A6E9BCB}" name="BIBLE STUDIES" dataDxfId="275"/>
    <tableColumn id="7" xr3:uid="{111451E7-287A-DC4E-9399-2E9A35F8CEFC}" name="REMARKS" dataDxfId="274"/>
    <tableColumn id="8" xr3:uid="{5FD61B8E-A94B-A941-85CD-A94364CDA71E}" name="EFFECTIVENESS" dataDxfId="27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53:H90" totalsRowShown="0" headerRowDxfId="272" dataDxfId="271">
  <tableColumns count="8">
    <tableColumn id="1" xr3:uid="{F2C16267-00C7-5B41-AB0E-20FA90301C2C}" name="SERVICE YEAR" dataDxfId="270"/>
    <tableColumn id="2" xr3:uid="{05C5DE41-DF69-254C-A3E4-FE99635F905D}" name="PLACEMENT" dataDxfId="269"/>
    <tableColumn id="3" xr3:uid="{23640CBE-ED3B-E84D-9B4E-1114BA70AD99}" name="VIDEO SHOWING" dataDxfId="268"/>
    <tableColumn id="4" xr3:uid="{E1C312AB-4FF7-754B-90C9-4A475967EDC1}" name="HOURS" dataDxfId="267"/>
    <tableColumn id="5" xr3:uid="{9CFAA2B8-97A3-974B-A3F3-D722652AAE84}" name="RETURN VISITS" dataDxfId="266"/>
    <tableColumn id="6" xr3:uid="{9EBA2287-8476-5D47-B5D4-49300A5DBAD0}" name="BIBLE STUDIES" dataDxfId="265"/>
    <tableColumn id="7" xr3:uid="{9874A80C-4CB2-564A-BF44-A6F1CF1CD984}" name="REMARKS" dataDxfId="264"/>
    <tableColumn id="8" xr3:uid="{0A5AA44E-8E65-234D-962C-0F8B73C6A147}" name="EFFECTIVENESS" dataDxfId="26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95:H129" totalsRowShown="0" headerRowDxfId="262" dataDxfId="261">
  <autoFilter ref="A95:H129" xr:uid="{6451FF79-5C53-054D-9689-E6C5A9636B9F}"/>
  <tableColumns count="8">
    <tableColumn id="1" xr3:uid="{C62E2197-90BE-684D-8220-7C5A1367D7E7}" name="SERVICE YEAR" dataDxfId="260"/>
    <tableColumn id="2" xr3:uid="{7C7038C3-E960-D24C-A24D-BB55C8CE3543}" name="PLACEMENT" dataDxfId="259"/>
    <tableColumn id="3" xr3:uid="{5844473B-A2AC-EA41-A8C0-CDA7FD2681AE}" name="VIDEO SHOWING" dataDxfId="258"/>
    <tableColumn id="4" xr3:uid="{5D60858C-6F28-C44F-9FCC-1F9F60784839}" name="HOURS" dataDxfId="257"/>
    <tableColumn id="5" xr3:uid="{0F2F2D50-EDB0-7C47-BCD7-0CF52E8F08C3}" name="RETURN VISITS" dataDxfId="256"/>
    <tableColumn id="6" xr3:uid="{704DF0EF-CCF2-A443-9FAB-F59C898F3AEE}" name="BIBLE STUDIES" dataDxfId="255"/>
    <tableColumn id="7" xr3:uid="{9E993840-C483-5F46-8AA0-9E0ED1E42BA5}" name="REMARKS" dataDxfId="254"/>
    <tableColumn id="8" xr3:uid="{66BCAC76-D3C6-C340-91B7-CF052FC2F0E7}" name="EFFECTIVENESS" dataDxfId="253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35:H169" totalsRowShown="0" headerRowDxfId="252" dataDxfId="251">
  <autoFilter ref="A135:H169" xr:uid="{881B3905-0090-614E-8030-383F3091F3ED}"/>
  <tableColumns count="8">
    <tableColumn id="1" xr3:uid="{04899690-60D9-AD4D-BD96-4DFB56E2F1C4}" name="SERVICE YEAR" dataDxfId="250"/>
    <tableColumn id="2" xr3:uid="{384090AF-3684-764B-A6C5-DA3B9ACF5DC3}" name="PLACEMENT" dataDxfId="249"/>
    <tableColumn id="3" xr3:uid="{F4918C4B-43A8-DD47-9CCC-0619C3D5E376}" name="VIDEO SHOWING" dataDxfId="248"/>
    <tableColumn id="4" xr3:uid="{C00133CF-CA0C-BC4A-827A-2A8895C371D2}" name="HOURS" dataDxfId="247"/>
    <tableColumn id="5" xr3:uid="{706002E3-9D88-2E42-8C95-87687C35D3BB}" name="RETURN VISITS" dataDxfId="246"/>
    <tableColumn id="6" xr3:uid="{07A84EB6-3A51-B64E-9835-D1F8042A5230}" name="BIBLE STUDIES" dataDxfId="245"/>
    <tableColumn id="7" xr3:uid="{799E9AD5-3C55-5F46-8237-D79EB4535CE7}" name="REMARKS" dataDxfId="244"/>
    <tableColumn id="8" xr3:uid="{C6B5B5D1-2553-2D46-8BC1-F29058D2064E}" name="EFFECTIVENESS" dataDxfId="24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175:H209" totalsRowShown="0" headerRowDxfId="242" dataDxfId="241">
  <autoFilter ref="A175:H209" xr:uid="{DEBED3E0-C2C2-6D41-ACE0-BB0832834FED}"/>
  <tableColumns count="8">
    <tableColumn id="1" xr3:uid="{C9D2BD0B-9C0E-5E41-9440-DCEEE0E48773}" name="SERVICE YEAR" dataDxfId="240"/>
    <tableColumn id="2" xr3:uid="{9E3D091D-6B41-3F49-A372-71EA7C9BFDD8}" name="PLACEMENT" dataDxfId="239"/>
    <tableColumn id="3" xr3:uid="{BC9BEA45-F80A-2548-AD06-59C2AA18106E}" name="VIDEO SHOWING" dataDxfId="238"/>
    <tableColumn id="4" xr3:uid="{740E5200-09D3-A340-8D28-6EB14FA617E6}" name="HOURS" dataDxfId="237"/>
    <tableColumn id="5" xr3:uid="{7C5AF840-9385-FC45-B188-F4487151FBD6}" name="RETURN VISITS" dataDxfId="236"/>
    <tableColumn id="6" xr3:uid="{4EE69B6B-D5F3-334E-A846-41C650496E5E}" name="BIBLE STUDIES" dataDxfId="235"/>
    <tableColumn id="7" xr3:uid="{17B8BC00-F425-4E4A-A902-C84165CC1D31}" name="REMARKS" dataDxfId="234"/>
    <tableColumn id="8" xr3:uid="{A3D9A24C-6E76-B948-91F8-F3E08979555B}" name="EFFECTIVENESS" dataDxfId="23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15:H249" totalsRowShown="0" headerRowDxfId="232" dataDxfId="231">
  <autoFilter ref="A215:H249" xr:uid="{CDC3CDAB-FF88-F442-A6B1-9AD2A54DF7DE}"/>
  <tableColumns count="8">
    <tableColumn id="1" xr3:uid="{B81BAACF-D217-DA49-B787-BAAEDCE2276C}" name="SERVICE YEAR" dataDxfId="230"/>
    <tableColumn id="2" xr3:uid="{B0062DA9-2204-A44D-986A-6EE41C5032BD}" name="PLACEMENT" dataDxfId="229"/>
    <tableColumn id="3" xr3:uid="{B82EC560-997A-D34A-B702-368353A50D28}" name="VIDEO SHOWING" dataDxfId="228"/>
    <tableColumn id="4" xr3:uid="{9D83634B-6657-1049-85AD-88DB45A53E88}" name="HOURS" dataDxfId="227"/>
    <tableColumn id="5" xr3:uid="{7868A8F7-4E91-2D48-A4A7-BCA0AF22B2C0}" name="RETURN VISITS" dataDxfId="226"/>
    <tableColumn id="6" xr3:uid="{457BB868-1074-6948-B4EA-746B9A5A2C1D}" name="BIBLE STUDIES" dataDxfId="225"/>
    <tableColumn id="7" xr3:uid="{0EE1B311-AA05-6644-AFAE-49380697EB80}" name="REMARKS" dataDxfId="224"/>
    <tableColumn id="8" xr3:uid="{B975F574-FEFF-D04D-88B8-0894616DBB79}" name="EFFECTIVENESS" dataDxfId="22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255:H289" totalsRowShown="0" headerRowDxfId="222" dataDxfId="221">
  <autoFilter ref="A255:H289" xr:uid="{66AACE8D-C333-4B4B-9100-EF67924090F0}"/>
  <tableColumns count="8">
    <tableColumn id="1" xr3:uid="{5F2CFC0A-90B3-3842-9304-22D29FDBF911}" name="SERVICE YEAR" dataDxfId="220"/>
    <tableColumn id="2" xr3:uid="{8904A9CF-4008-944E-8139-7F0791203840}" name="PLACEMENT" dataDxfId="219"/>
    <tableColumn id="3" xr3:uid="{3FFABE7B-055F-384B-AC09-026CA85C0D96}" name="VIDEO SHOWING" dataDxfId="218"/>
    <tableColumn id="4" xr3:uid="{5146D832-6732-1049-B05B-760A34C24A67}" name="HOURS" dataDxfId="217"/>
    <tableColumn id="5" xr3:uid="{E3039EC2-5EC7-D04B-9B7E-6D7D3D71554C}" name="RETURN VISITS" dataDxfId="216"/>
    <tableColumn id="6" xr3:uid="{9414425E-E4B3-0E46-A891-2C3DD6CD873A}" name="BIBLE STUDIES" dataDxfId="215"/>
    <tableColumn id="7" xr3:uid="{D3503154-2D68-4E42-B291-08CD289D1965}" name="REMARKS" dataDxfId="214"/>
    <tableColumn id="8" xr3:uid="{734FB56F-92FB-8548-8D20-800BA106426E}" name="EFFECTIVENESS" dataDxfId="213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295:H329" totalsRowShown="0" headerRowDxfId="212" dataDxfId="211">
  <autoFilter ref="A295:H329" xr:uid="{251D2460-1ED5-B341-A3A2-CD91581160C5}"/>
  <tableColumns count="8">
    <tableColumn id="1" xr3:uid="{35C01C1A-3527-8E4E-AC3C-1971E1364C16}" name="SERVICE YEAR" dataDxfId="210"/>
    <tableColumn id="2" xr3:uid="{A83B3C82-7E3C-8C49-A474-E1DE681182BB}" name="PLACEMENT" dataDxfId="209"/>
    <tableColumn id="3" xr3:uid="{4FB94D3F-6879-C749-8719-AE3134523C39}" name="VIDEO SHOWING" dataDxfId="208"/>
    <tableColumn id="4" xr3:uid="{CD9D0059-38C1-B947-88C4-1391D6010C76}" name="HOURS" dataDxfId="207"/>
    <tableColumn id="5" xr3:uid="{AD29F1C6-DC4A-8741-85C2-94FE8CF2ACBB}" name="RETURN VISITS" dataDxfId="206"/>
    <tableColumn id="6" xr3:uid="{BF300FED-1FEE-764D-8F09-E1F3C85A631F}" name="BIBLE STUDIES" dataDxfId="205"/>
    <tableColumn id="7" xr3:uid="{35B95A4A-D6ED-3A4E-A48A-E5E23CE5A571}" name="REMARKS" dataDxfId="204"/>
    <tableColumn id="8" xr3:uid="{76B90696-D99E-AC4B-858D-1B71E4E1A1C8}" name="EFFECTIVENESS" dataDxfId="203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335:H369" totalsRowShown="0" headerRowDxfId="202" dataDxfId="201">
  <autoFilter ref="A335:H369" xr:uid="{7DDF5E42-D875-4848-A5CA-D129F81A5D35}"/>
  <tableColumns count="8">
    <tableColumn id="1" xr3:uid="{AF598B4A-6DBD-E84B-A526-F35B41E11729}" name="SERVICE YEAR" dataDxfId="200"/>
    <tableColumn id="2" xr3:uid="{80680ADE-BD31-C243-B018-7C4155383306}" name="PLACEMENT" dataDxfId="199"/>
    <tableColumn id="3" xr3:uid="{C57CB339-A9AF-7C42-A79C-CD9289E7FB61}" name="VIDEO SHOWING" dataDxfId="198"/>
    <tableColumn id="4" xr3:uid="{BE01BA6B-3BC3-B24B-8C6E-5C9672781545}" name="HOURS" dataDxfId="197"/>
    <tableColumn id="5" xr3:uid="{8D608605-F404-4849-A170-3AC19E53B522}" name="RETURN VISITS" dataDxfId="196"/>
    <tableColumn id="6" xr3:uid="{866E454B-06F3-674C-952A-E4797C408405}" name="BIBLE STUDIES" dataDxfId="195"/>
    <tableColumn id="7" xr3:uid="{25D987DB-670E-E741-B694-0165EDAABCC2}" name="REMARKS" dataDxfId="194"/>
    <tableColumn id="8" xr3:uid="{3F56903C-D5F1-EB45-B95F-7EF2D4735235}" name="EFFECTIVENESS" dataDxfId="1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621:H655" totalsRowShown="0" headerRowDxfId="642" dataDxfId="641">
  <tableColumns count="8">
    <tableColumn id="1" xr3:uid="{CD269BAD-E218-DF4B-80EC-83866F07C6EF}" name="SERVICE YEAR" dataDxfId="640"/>
    <tableColumn id="2" xr3:uid="{6B7A9C93-20BB-B349-8B9F-154576AF0ECD}" name="PLACEMENT" dataDxfId="639"/>
    <tableColumn id="3" xr3:uid="{058B75F1-11CF-FD41-B4D8-DAF77842B62E}" name="VIDEO SHOWING" dataDxfId="638"/>
    <tableColumn id="4" xr3:uid="{E2C6F1DF-9B6F-5C45-A193-085177D801A9}" name="HOURS" dataDxfId="637"/>
    <tableColumn id="5" xr3:uid="{4F6AD638-020E-9D4D-9A1C-D96FBCB0D8FF}" name="RETURN VISITS" dataDxfId="636"/>
    <tableColumn id="6" xr3:uid="{186A5371-0D49-4841-8402-036BE31B6E45}" name="BIBLE STUDIES" dataDxfId="635"/>
    <tableColumn id="7" xr3:uid="{8278439B-C454-9445-BEFE-74B9808634E1}" name="REMARKS" dataDxfId="634"/>
    <tableColumn id="8" xr3:uid="{8E1337BA-869D-FC4C-A821-A9E151C3D6FC}" name="EFFECTIVENESS" dataDxfId="63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375:H409" totalsRowShown="0" headerRowDxfId="192" dataDxfId="191">
  <autoFilter ref="A375:H409" xr:uid="{B2A7BECD-8FC5-9E4A-A150-3F35990F0EF0}"/>
  <tableColumns count="8">
    <tableColumn id="1" xr3:uid="{4E3014AD-FC7C-1E46-9FAF-67C48958529F}" name="SERVICE YEAR" dataDxfId="190"/>
    <tableColumn id="2" xr3:uid="{D68BD1BA-217B-4741-B2EA-7CC999751F99}" name="PLACEMENT" dataDxfId="189"/>
    <tableColumn id="3" xr3:uid="{F5323455-ECF4-5546-8148-522393F7325C}" name="VIDEO SHOWING" dataDxfId="188"/>
    <tableColumn id="4" xr3:uid="{AC66698D-9AC5-BB43-8EC0-02F4F4C42398}" name="HOURS" dataDxfId="187"/>
    <tableColumn id="5" xr3:uid="{18778665-9F69-4647-B10F-1D9D427B870F}" name="RETURN VISITS" dataDxfId="186"/>
    <tableColumn id="6" xr3:uid="{F580F93C-E228-C746-9390-EC636E40E85E}" name="BIBLE STUDIES" dataDxfId="185"/>
    <tableColumn id="7" xr3:uid="{9ACF0A11-3079-764F-A98B-227BF86DA245}" name="REMARKS" dataDxfId="184"/>
    <tableColumn id="8" xr3:uid="{CD4FC4E5-8A09-7C4D-B764-3C8246A54C62}" name="EFFECTIVENESS" dataDxfId="18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415:H449" totalsRowShown="0" headerRowDxfId="182" dataDxfId="181">
  <autoFilter ref="A415:H449" xr:uid="{F93177F0-4869-3F4F-8BA5-0FA9E95EEFAF}"/>
  <tableColumns count="8">
    <tableColumn id="1" xr3:uid="{70F0D5A1-B977-3B4F-817D-65C41E218B31}" name="SERVICE YEAR" dataDxfId="180"/>
    <tableColumn id="2" xr3:uid="{635446D5-F9FF-C342-9359-7FAC610B7C6C}" name="PLACEMENT" dataDxfId="179"/>
    <tableColumn id="3" xr3:uid="{B7C53D14-0F4E-5344-84D6-1CCB4813164C}" name="VIDEO SHOWING" dataDxfId="178"/>
    <tableColumn id="4" xr3:uid="{CE0835F5-B221-0F45-85B8-397C1900D4BA}" name="HOURS" dataDxfId="177"/>
    <tableColumn id="5" xr3:uid="{87AED54D-DECC-1340-B17D-B0DD49093126}" name="RETURN VISITS" dataDxfId="176"/>
    <tableColumn id="6" xr3:uid="{D44C2502-0873-9F4D-9EC5-16E0E6345E87}" name="BIBLE STUDIES" dataDxfId="175"/>
    <tableColumn id="7" xr3:uid="{99F585E1-2C92-314F-8B09-659F72A4E11F}" name="REMARKS" dataDxfId="174"/>
    <tableColumn id="8" xr3:uid="{57E55D4A-FB70-ED41-ACF7-0CA9BE33F1F5}" name="EFFECTIVENESS" dataDxfId="17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2170:J2204" totalsRowShown="0" headerRowDxfId="172" dataDxfId="171">
  <tableColumns count="9">
    <tableColumn id="1" xr3:uid="{02992F82-239B-DD4C-AF78-D18774177F45}" name="SERVICE YEAR" dataDxfId="170"/>
    <tableColumn id="2" xr3:uid="{FC4452A8-B80F-E044-A894-2F6C01D7ABED}" name="PLACEMENT" dataDxfId="169">
      <calculatedColumnFormula>SUM(B2031,B1992,B1953,B1911,B1871,B1832,B1793,B1753,B1714,B1675,B1634,B1594,B1552,B1512,B1463,B1424,B1383,B1344,B1304,B1265,B1224,B1185,B1146,B1107,B1065,B1025,B986,B947,B905,B865,B821,B782,B743,B701,B661,B622,B583,B541,B501,B460,B416,B376,B336,B296,B256,B216,B176,B136,B96,B54,B13)</calculatedColumnFormula>
    </tableColumn>
    <tableColumn id="3" xr3:uid="{55EBBEB4-2B0F-C54A-86D5-7CF236478B52}" name="VIDEO SHOWING" dataDxfId="168"/>
    <tableColumn id="4" xr3:uid="{A80E9A32-9D3F-794A-AA76-BBD5DF9BD059}" name="HOURS" dataDxfId="167"/>
    <tableColumn id="5" xr3:uid="{B2844AD3-9034-C64B-9C18-874FB748A214}" name="RETURN VISITS" dataDxfId="166"/>
    <tableColumn id="6" xr3:uid="{3BEC393A-90D1-D341-9047-04533107B443}" name="BIBLE STUDIES" dataDxfId="165"/>
    <tableColumn id="7" xr3:uid="{3E34AEE3-CCF6-F844-ADF3-AEBD7561F7BB}" name=" INACTIVE PUBLISHERS" dataDxfId="164">
      <calculatedColumnFormula>COUNTA(G2031,G1911,G1871,G1832,G1793,G1753,G1714,G1675,G1634,G1594,G1552,G1512,G1463,G1424,#REF!,G1344,G1304,G1265,G1224,G1185,G1146,G1107,G1065,G1025,G986,G947,G905,G865,G821,G782,G743,G701,G661,G622,G583,G541,G501,G460,G416,G376,G336,G296,G256,G216,G176,G136,G96,G54,G13,G1992,G1953)</calculatedColumnFormula>
    </tableColumn>
    <tableColumn id="8" xr3:uid="{78071813-D2CA-D841-A265-0B011C42B2E7}" name="ACTIVE PUBLISHERS" dataDxfId="163">
      <calculatedColumnFormula>E2168 - Table3726[[#This Row],[ INACTIVE PUBLISHERS]]</calculatedColumnFormula>
    </tableColumn>
    <tableColumn id="9" xr3:uid="{02689405-E4DC-8640-A177-4B5F4ECE09DD}" name="TOTAL PUBLISHERS" dataDxfId="162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2211:J2245" totalsRowShown="0" headerRowDxfId="161" dataDxfId="160">
  <tableColumns count="9">
    <tableColumn id="1" xr3:uid="{60B632FE-9120-9C4F-AC99-E5453DC88519}" name="SERVICE YEAR" dataDxfId="159"/>
    <tableColumn id="2" xr3:uid="{66A9F9EB-D39A-8042-9AAE-272F79518736}" name="PLACEMENT" dataDxfId="158"/>
    <tableColumn id="3" xr3:uid="{E5AB77DA-C936-7449-BC7F-F9AE6DCF840F}" name="VIDEO SHOWING" dataDxfId="157"/>
    <tableColumn id="4" xr3:uid="{02DE635E-44F9-3D4D-89BE-66B33D29C3A9}" name="HOURS" dataDxfId="156"/>
    <tableColumn id="5" xr3:uid="{428D0A1B-4047-E94D-96DB-21FB73BD9D60}" name="RETURN VISITS" dataDxfId="155"/>
    <tableColumn id="6" xr3:uid="{E45922BC-B27D-3E41-BD39-DDD61D8403E6}" name="BIBLE STUDIES" dataDxfId="154"/>
    <tableColumn id="7" xr3:uid="{5A70BF0C-3DDF-894C-8C24-76C05E685762}" name="INACTIVE" dataDxfId="153">
      <calculatedColumnFormula>COUNTA(G2357,G2399,G2441,G2483,G2525,G2567,G2609,G2651,G2693)</calculatedColumnFormula>
    </tableColumn>
    <tableColumn id="8" xr3:uid="{13F836A5-17AE-504E-81A1-EB4C19509403}" name="ACTIVE" dataDxfId="152">
      <calculatedColumnFormula>Table372647[[#This Row],[TOTAL]] - Table372647[[#This Row],[INACTIVE]]</calculatedColumnFormula>
    </tableColumn>
    <tableColumn id="9" xr3:uid="{E400A4E1-189E-E846-9E72-979344442184}" name="TOTAL" dataDxfId="151">
      <calculatedColumnFormula>COUNTA(A2343,A2385,A2427,A2469,A2511,A2553,A2595,A2637,A2679)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A32806D-02EB-E248-976B-3802D1BA8944}" name="Table37264748" displayName="Table37264748" ref="B2253:H2288" totalsRowCount="1" headerRowDxfId="150" dataDxfId="149" totalsRowDxfId="148">
  <tableColumns count="7">
    <tableColumn id="1" xr3:uid="{CD601929-C564-854A-8F48-517FE3B0C851}" name="SERVICE YEAR" dataDxfId="147" totalsRowDxfId="146"/>
    <tableColumn id="2" xr3:uid="{669E21D3-5822-7541-86EA-062868523F3E}" name="PLACEMENT" dataDxfId="145" totalsRowDxfId="144"/>
    <tableColumn id="3" xr3:uid="{D5E9F3DB-DC83-1C45-A49F-57B5323BDA0E}" name="VIDEO SHOWING" dataDxfId="143" totalsRowDxfId="142"/>
    <tableColumn id="4" xr3:uid="{C1336558-8778-4E43-AD94-9E35C2603DB7}" name="HOURS" dataDxfId="141" totalsRowDxfId="140"/>
    <tableColumn id="5" xr3:uid="{65B5C2F0-8AAB-5B4B-A1B1-52AC92CE3636}" name="RETURN VISITS" dataDxfId="139" totalsRowDxfId="138"/>
    <tableColumn id="6" xr3:uid="{73334A89-D9D2-9649-AB4D-A302D118815E}" name="BIBLE STUDIES" dataDxfId="137" totalsRowDxfId="136"/>
    <tableColumn id="7" xr3:uid="{1DEFBF66-9902-3F4E-8349-C8F2D0C93CDA}" name="TOTAL" dataDxfId="135" totalsRowDxfId="134">
      <calculatedColumnFormula>COUNTBLANK(E2243:E2254)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2356:H2390" totalsRowShown="0" headerRowDxfId="133" dataDxfId="132">
  <tableColumns count="8">
    <tableColumn id="1" xr3:uid="{49C9C85B-5997-3745-AFBC-944221C2EACF}" name="SERVICE YEAR" dataDxfId="131"/>
    <tableColumn id="2" xr3:uid="{54831A42-5B64-094C-909B-34B2C97F6699}" name="PLACEMENT" dataDxfId="130"/>
    <tableColumn id="3" xr3:uid="{4D6F005C-D9E0-FD45-981C-10CEDF724E15}" name="VIDEO SHOWING" dataDxfId="129"/>
    <tableColumn id="4" xr3:uid="{D616F686-7CBD-8F43-A734-BEE15FD6C1A8}" name="HOURS" dataDxfId="128"/>
    <tableColumn id="5" xr3:uid="{78E7B339-D6D8-EA42-A7F0-4992D4490760}" name="RETURN VISITS" dataDxfId="127"/>
    <tableColumn id="6" xr3:uid="{C3AAF135-7C69-AA4C-98E8-5114C65EAF7D}" name="BIBLE STUDIES" dataDxfId="126"/>
    <tableColumn id="7" xr3:uid="{8B543C4A-5557-3847-A71F-60CEB0872CD4}" name="REMARKS" dataDxfId="125"/>
    <tableColumn id="8" xr3:uid="{5FD9B70E-21FD-BE45-B3DA-8B52D895B87F}" name="EFFECTIVENESS" dataDxfId="124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2398:H2432" totalsRowShown="0" headerRowDxfId="123" dataDxfId="122">
  <tableColumns count="8">
    <tableColumn id="1" xr3:uid="{2A626F72-23A8-8C48-9536-0E310DD03C86}" name="SERVICE YEAR" dataDxfId="121"/>
    <tableColumn id="2" xr3:uid="{7ECC8E67-7AEF-4A43-8345-F1068B11AF33}" name="PLACEMENT" dataDxfId="120"/>
    <tableColumn id="3" xr3:uid="{54033D9D-F6BD-7644-B557-5E8FB7958FE6}" name="VIDEO SHOWING" dataDxfId="119"/>
    <tableColumn id="4" xr3:uid="{4DFB2536-520F-1646-A3AF-29A83B191B7F}" name="HOURS" dataDxfId="118"/>
    <tableColumn id="5" xr3:uid="{2064502C-B83E-9948-89D4-8C5184A5F4E3}" name="RETURN VISITS" dataDxfId="117"/>
    <tableColumn id="6" xr3:uid="{DDD15ED0-EA2B-CE48-9ADD-34131A2D5DAC}" name="BIBLE STUDIES" dataDxfId="116"/>
    <tableColumn id="7" xr3:uid="{DC294F61-3CBC-3741-A2B8-EAF5052CD33A}" name="REMARKS" dataDxfId="115"/>
    <tableColumn id="8" xr3:uid="{9960F3F3-7026-7243-81A6-2ABF0ECFB334}" name="EFFECTIVENESS" dataDxfId="114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2440:H2474" totalsRowShown="0" headerRowDxfId="113" dataDxfId="112">
  <tableColumns count="8">
    <tableColumn id="1" xr3:uid="{B28DF662-3697-724A-8410-7188B2F68568}" name="SERVICE YEAR" dataDxfId="111"/>
    <tableColumn id="2" xr3:uid="{EE4A78D8-38F6-504C-9100-50F76C2CDA48}" name="PLACEMENT" dataDxfId="110"/>
    <tableColumn id="3" xr3:uid="{DE430370-05B1-2640-9A73-79F790A8F900}" name="VIDEO SHOWING" dataDxfId="109"/>
    <tableColumn id="4" xr3:uid="{4970FF32-5C88-EE41-85F3-B73D8661F8C0}" name="HOURS" dataDxfId="108"/>
    <tableColumn id="5" xr3:uid="{BAC165AA-1A25-7B4A-BDBE-495F80D19B26}" name="RETURN VISITS" dataDxfId="107"/>
    <tableColumn id="6" xr3:uid="{71380507-B04E-EA4B-BDC7-BBCBD1B64AB3}" name="BIBLE STUDIES" dataDxfId="106"/>
    <tableColumn id="7" xr3:uid="{1B2B8579-459A-604B-BF46-BAC36282313A}" name="REMARKS" dataDxfId="105"/>
    <tableColumn id="8" xr3:uid="{C0E6500F-6D39-DE4F-BCA8-804216B3944C}" name="EFFECTIVENESS" dataDxfId="104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2482:H2516" totalsRowShown="0" headerRowDxfId="103" dataDxfId="102">
  <tableColumns count="8">
    <tableColumn id="1" xr3:uid="{F6AF673D-8F29-EE4D-BC81-9F8196A97AC5}" name="SERVICE YEAR" dataDxfId="101"/>
    <tableColumn id="2" xr3:uid="{E28C7DB0-A059-7441-BB4B-54304F6A9FDF}" name="PLACEMENT" dataDxfId="100"/>
    <tableColumn id="3" xr3:uid="{5757A902-A246-7A4A-BBF6-34A8539E76A2}" name="VIDEO SHOWING" dataDxfId="99"/>
    <tableColumn id="4" xr3:uid="{078E9FE0-B37B-A048-AD7E-9920E613665E}" name="HOURS" dataDxfId="98"/>
    <tableColumn id="5" xr3:uid="{64398283-8B99-E24D-B38D-5D6EB06B7BDF}" name="RETURN VISITS" dataDxfId="97"/>
    <tableColumn id="6" xr3:uid="{84E7DC30-416E-4D4C-86AB-4D47B90D1D08}" name="BIBLE STUDIES" dataDxfId="96"/>
    <tableColumn id="7" xr3:uid="{79648791-61E5-DC41-8487-BBFA9749B0A1}" name="REMARKS" dataDxfId="95"/>
    <tableColumn id="8" xr3:uid="{1D4451BC-04BD-1B42-BAB4-51295A0B1BFB}" name="EFFECTIVENESS" dataDxfId="9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2524:H2558" totalsRowShown="0" headerRowDxfId="93" dataDxfId="92">
  <tableColumns count="8">
    <tableColumn id="1" xr3:uid="{B5C38B78-4655-D049-9F4C-F2156B0921AD}" name="SERVICE YEAR" dataDxfId="91"/>
    <tableColumn id="2" xr3:uid="{1EEBAF97-BFB5-BC48-90A4-6D87934A93A6}" name="PLACEMENT" dataDxfId="90"/>
    <tableColumn id="3" xr3:uid="{4998B7FE-0841-F846-BDD3-C3D155780826}" name="VIDEO SHOWING" dataDxfId="89"/>
    <tableColumn id="4" xr3:uid="{01F27DD1-7F3C-7444-A616-E6BE453B78E5}" name="HOURS" dataDxfId="88"/>
    <tableColumn id="5" xr3:uid="{B638E898-D663-1047-85AE-CA7CC1A700EE}" name="RETURN VISITS" dataDxfId="87"/>
    <tableColumn id="6" xr3:uid="{7B3D1BCF-4CFC-0B47-B21B-BB91F9F5950D}" name="BIBLE STUDIES" dataDxfId="86"/>
    <tableColumn id="7" xr3:uid="{A11E9203-F269-DC4F-B17F-9B9C09086904}" name="REMARKS" dataDxfId="85"/>
    <tableColumn id="8" xr3:uid="{80D8E065-956D-F04B-9755-1AFF11026F53}" name="EFFECTIVENES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660:H694" totalsRowShown="0" headerRowDxfId="632" dataDxfId="631">
  <tableColumns count="8">
    <tableColumn id="1" xr3:uid="{D6E9BC4C-EAB1-8842-A129-5E09E44AD273}" name="SERVICE YEAR" dataDxfId="630"/>
    <tableColumn id="2" xr3:uid="{DB9A15EB-0F97-874F-B72C-BFF6AC94AC38}" name="PLACEMENT" dataDxfId="629"/>
    <tableColumn id="3" xr3:uid="{02EF1A32-D3B9-C24D-9FD7-49CA05CE7FA3}" name="VIDEO SHOWING" dataDxfId="628"/>
    <tableColumn id="4" xr3:uid="{42EAF554-8993-3C42-B237-17FC16C94BFC}" name="HOURS" dataDxfId="627"/>
    <tableColumn id="5" xr3:uid="{916855DE-4F23-044D-812A-E20D7DE769F3}" name="RETURN VISITS" dataDxfId="626"/>
    <tableColumn id="6" xr3:uid="{DDA74844-63DA-0441-95CA-ED3FCAB94757}" name="BIBLE STUDIES" dataDxfId="625"/>
    <tableColumn id="7" xr3:uid="{0615A96E-42EA-CE4F-AD5F-E19F2783CF76}" name="REMARKS" dataDxfId="624"/>
    <tableColumn id="8" xr3:uid="{7C42F3E7-3DC1-894C-A91F-A6E921EFB65A}" name="EFFECTIVENESS" dataDxfId="623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2566:H2600" totalsRowShown="0" headerRowDxfId="83" dataDxfId="82">
  <tableColumns count="8">
    <tableColumn id="1" xr3:uid="{3C7D7DD9-05B1-434A-9717-74934E419E78}" name="SERVICE YEAR" dataDxfId="81"/>
    <tableColumn id="2" xr3:uid="{5592117D-4C94-1941-87A5-E86E30C05D76}" name="PLACEMENT" dataDxfId="80"/>
    <tableColumn id="3" xr3:uid="{3BCA87DD-9506-4942-A9EF-5F8EA8C42C6D}" name="VIDEO SHOWING" dataDxfId="79"/>
    <tableColumn id="4" xr3:uid="{9D9B93F9-02BA-CF48-A70D-B35B6457A336}" name="HOURS" dataDxfId="78"/>
    <tableColumn id="5" xr3:uid="{D975342C-BEB1-BE48-AA27-7FE4D41DE263}" name="RETURN VISITS" dataDxfId="77"/>
    <tableColumn id="6" xr3:uid="{515017AF-61CE-ED41-ABCF-82A8413E96DC}" name="BIBLE STUDIES" dataDxfId="76"/>
    <tableColumn id="7" xr3:uid="{FA11759B-CC78-1C48-92CA-3B595A0235AC}" name="REMARKS" dataDxfId="75"/>
    <tableColumn id="8" xr3:uid="{26E1E47F-69C2-7441-A439-A4A43696D834}" name="EFFECTIVENESS" dataDxfId="74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2608:H2642" totalsRowShown="0" headerRowDxfId="73" dataDxfId="72">
  <tableColumns count="8">
    <tableColumn id="1" xr3:uid="{DA338227-5742-2348-BDDA-583A1097D820}" name="SERVICE YEAR" dataDxfId="71"/>
    <tableColumn id="2" xr3:uid="{17EA6515-371E-F14D-BD37-E422E43EDB0E}" name="PLACEMENT" dataDxfId="70"/>
    <tableColumn id="3" xr3:uid="{913267E3-89EC-2245-9A6A-C268DA3ABB2D}" name="VIDEO SHOWING" dataDxfId="69"/>
    <tableColumn id="4" xr3:uid="{01BF2243-FF08-6F49-9621-8BE03F94D88D}" name="HOURS" dataDxfId="68"/>
    <tableColumn id="5" xr3:uid="{4EB09692-B843-8F46-9596-15B8833F675A}" name="RETURN VISITS" dataDxfId="67"/>
    <tableColumn id="6" xr3:uid="{503E3AED-F394-AF49-B186-4A87FE2A799B}" name="BIBLE STUDIES" dataDxfId="66"/>
    <tableColumn id="7" xr3:uid="{C7BE785B-4155-604E-9EF6-A758EBAE6C16}" name="REMARKS" dataDxfId="65"/>
    <tableColumn id="8" xr3:uid="{D336729D-4F30-0F4E-ABA0-66568E5DC1BF}" name="EFFECTIVENESS" dataDxfId="64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2650:H2684" totalsRowShown="0" headerRowDxfId="63" dataDxfId="62">
  <tableColumns count="8">
    <tableColumn id="1" xr3:uid="{1798B2EA-7CA9-874B-8B03-38AF63FA1585}" name="SERVICE YEAR" dataDxfId="61"/>
    <tableColumn id="2" xr3:uid="{A3688AD3-7B68-EC45-8CA4-53033BFB9A61}" name="PLACEMENT" dataDxfId="60"/>
    <tableColumn id="3" xr3:uid="{8BAA7C11-9439-1147-9C62-01306C690349}" name="VIDEO SHOWING" dataDxfId="59"/>
    <tableColumn id="4" xr3:uid="{93D6BEF5-54A9-2C46-AA25-946FB413394C}" name="HOURS" dataDxfId="58"/>
    <tableColumn id="5" xr3:uid="{B193754B-9F79-9E49-A93D-BFE64A95FE84}" name="RETURN VISITS" dataDxfId="57"/>
    <tableColumn id="6" xr3:uid="{E6FE9438-8000-6943-8AFD-0705F4927471}" name="BIBLE STUDIES" dataDxfId="56"/>
    <tableColumn id="7" xr3:uid="{71BC8EDC-56C0-7049-97E0-E9BB3048D5E9}" name="REMARKS" dataDxfId="55"/>
    <tableColumn id="8" xr3:uid="{38ACEEFA-C829-DE43-B75D-2E7C66492BF8}" name="EFFECTIVENESS" dataDxfId="54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2692:H2726" totalsRowShown="0" headerRowDxfId="53" dataDxfId="52">
  <tableColumns count="8">
    <tableColumn id="1" xr3:uid="{CF0F5B5A-6922-6E44-9F7F-213D33B943D6}" name="SERVICE YEAR" dataDxfId="51"/>
    <tableColumn id="2" xr3:uid="{4172CB47-048E-AC4F-BDDE-DD9DEE5CD5DA}" name="PLACEMENT" dataDxfId="50"/>
    <tableColumn id="3" xr3:uid="{35FD9DA2-FF95-C948-AB2F-8584B994335C}" name="VIDEO SHOWING" dataDxfId="49"/>
    <tableColumn id="4" xr3:uid="{2FB05E38-5C8A-A946-B536-82E9694718F9}" name="HOURS" dataDxfId="48"/>
    <tableColumn id="5" xr3:uid="{A3AEA30D-F2D4-6A40-AC3B-BE5EA9E59EAE}" name="RETURN VISITS" dataDxfId="47"/>
    <tableColumn id="6" xr3:uid="{81F11E54-1F68-F345-B073-825CF7CED481}" name="BIBLE STUDIES" dataDxfId="46"/>
    <tableColumn id="7" xr3:uid="{1B2BCD93-7333-F249-9D00-178B0F152BF5}" name="REMARKS" dataDxfId="45"/>
    <tableColumn id="8" xr3:uid="{9F4B8879-4D52-F641-9AE2-0C207D0CE455}" name="EFFECTIVENESS" dataDxfId="44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2380B40-B7DD-7A4F-A229-15A42A935150}" name="Table37264750" displayName="Table37264750" ref="A2294:J2313" totalsRowShown="0" headerRowDxfId="43" dataDxfId="42">
  <tableColumns count="10">
    <tableColumn id="1" xr3:uid="{1426B4FB-643B-CC47-88A5-A7256F4EB3BF}" name="SERVICE YEAR" dataDxfId="41"/>
    <tableColumn id="2" xr3:uid="{99B5E5E6-4F94-1842-95C5-80E5E8E8C7AC}" name="WEEK 1" dataDxfId="40"/>
    <tableColumn id="3" xr3:uid="{E8DF926E-53D2-1643-AF50-9D4BB7083296}" name="WEEK 2" dataDxfId="39"/>
    <tableColumn id="4" xr3:uid="{DB1B8833-0E21-BF44-A4D9-DE44FBCCB40C}" name="WEEK 3" dataDxfId="38"/>
    <tableColumn id="5" xr3:uid="{D4F47F0C-78F9-1B45-AD65-84240AFACC95}" name="WEEK 4" dataDxfId="37"/>
    <tableColumn id="6" xr3:uid="{0A7582BA-2AA1-954D-88EA-75C0DA6AD983}" name="WEEK 5" dataDxfId="36"/>
    <tableColumn id="7" xr3:uid="{1BF3EFC1-1C31-0D44-9E47-B201E3B20E9D}" name="REMARK" dataDxfId="35">
      <calculatedColumnFormula>AVERAGE(I2284:I2294)</calculatedColumnFormula>
    </tableColumn>
    <tableColumn id="8" xr3:uid="{2925E7EE-2A3D-FF47-BA9A-8FDA83DD4FB5}" name="NUMBER OF WEEKS" dataDxfId="34">
      <calculatedColumnFormula>COUNT(Table37264750[[#This Row],[WEEK 1]:[WEEK 5]])</calculatedColumnFormula>
    </tableColumn>
    <tableColumn id="9" xr3:uid="{F4BBBF4A-DC79-0A4F-B319-F189DD0819FC}" name="TOTAL ATTENDANCE" dataDxfId="33">
      <calculatedColumnFormula>SUM(Table37264750[[#This Row],[WEEK 1]:[WEEK 5]])</calculatedColumnFormula>
    </tableColumn>
    <tableColumn id="10" xr3:uid="{66725068-B831-2C44-A927-25BE98F6951C}" name="AVERAGE ATTENDANCE EACH WEEK" dataDxfId="32">
      <calculatedColumnFormula>Table37264750[[#This Row],[TOTAL ATTENDANCE]] / Table37264750[[#This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4A0BCA4-6494-BD45-AA42-D8D3DAF64AF0}" name="Table3726475049" displayName="Table3726475049" ref="A2319:J2338" totalsRowShown="0" headerRowDxfId="31" dataDxfId="30">
  <tableColumns count="10">
    <tableColumn id="1" xr3:uid="{AB1487D3-AA47-524A-AB6F-37D43874D4CE}" name="SERVICE YEAR" dataDxfId="29"/>
    <tableColumn id="2" xr3:uid="{40F818CF-A6B4-B242-9361-48200F0AC793}" name="WEEK 1" dataDxfId="28"/>
    <tableColumn id="3" xr3:uid="{AACB0373-59DD-9B4E-8EA9-F91C0933D181}" name="WEEK 2" dataDxfId="27"/>
    <tableColumn id="4" xr3:uid="{489CCF71-A122-FA41-BA48-D3567C7D8786}" name="WEEK 3" dataDxfId="26"/>
    <tableColumn id="5" xr3:uid="{F0FB6F47-379D-3E49-8313-712E1BD3BA08}" name="WEEK 4" dataDxfId="25"/>
    <tableColumn id="6" xr3:uid="{7E6D9CB9-F889-DF4A-B4ED-B14BCC56C49A}" name="WEEK 5" dataDxfId="24"/>
    <tableColumn id="7" xr3:uid="{092CAD96-AE6C-FB4E-AB94-20EB92A3C197}" name="REMARK" dataDxfId="23">
      <calculatedColumnFormula>AVERAGE(I2308:I2319)</calculatedColumnFormula>
    </tableColumn>
    <tableColumn id="8" xr3:uid="{942673BF-1E6C-8A41-93F8-48C3C34A74FA}" name="NUMBER OF WEEKS" dataDxfId="22">
      <calculatedColumnFormula>COUNT(Table3726475049[[#This Row],[WEEK 1]:[WEEK 5]])</calculatedColumnFormula>
    </tableColumn>
    <tableColumn id="9" xr3:uid="{560DC229-3088-D34C-9420-C12654ED4DC3}" name="TOTAL ATTENDANCE" dataDxfId="21">
      <calculatedColumnFormula>SUM(Table3726475049[[#This Row],[WEEK 1]:[WEEK 5]])</calculatedColumnFormula>
    </tableColumn>
    <tableColumn id="10" xr3:uid="{7B0AB5E6-FAAF-5D4B-951D-008AA0744BE7}" name="AVERAGE ATTENDANCE EACH WEEK" dataDxfId="20">
      <calculatedColumnFormula>Table3726475049[[#This Row],[TOTAL ATTENDANCE]] / Table3726475049[[#This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072:H2106" totalsRowShown="0" headerRowDxfId="19" dataDxfId="18">
  <tableColumns count="8">
    <tableColumn id="1" xr3:uid="{B6E9F7FB-7802-6E46-9DC5-4598134B1842}" name="SERVICE YEAR" dataDxfId="17"/>
    <tableColumn id="2" xr3:uid="{D5386A78-D6AF-A741-B96F-F8AC6527DA4D}" name="PLACEMENT" dataDxfId="16"/>
    <tableColumn id="3" xr3:uid="{D4E75B05-40BC-DB46-A338-7CEB242124B6}" name="VIDEO SHOWING" dataDxfId="15"/>
    <tableColumn id="4" xr3:uid="{F12A37BA-A355-2E48-AB7E-EDA01381871D}" name="HOURS" dataDxfId="14"/>
    <tableColumn id="5" xr3:uid="{781443E7-CF74-BE4C-94C2-EDB85F0A9505}" name="RETURN VISITS" dataDxfId="13"/>
    <tableColumn id="6" xr3:uid="{D354340D-16CE-C944-9201-42BF50946A05}" name="BIBLE STUDIES" dataDxfId="12"/>
    <tableColumn id="7" xr3:uid="{1D702340-303F-AF4C-9005-AB3B43F94AE0}" name="REMARKS" dataDxfId="11"/>
    <tableColumn id="8" xr3:uid="{47033FCA-88F6-184F-B718-A9263194E3A4}" name="EFFECTIVENESS" dataDxfId="10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2118:H2152" totalsRowShown="0" headerRowDxfId="9" dataDxfId="8">
  <tableColumns count="8">
    <tableColumn id="1" xr3:uid="{15F6B12A-5265-6942-85F1-E33E2597A3CD}" name="SERVICE YEAR" dataDxfId="7"/>
    <tableColumn id="2" xr3:uid="{09E56CE5-5B57-A44F-B9B4-5463E3BCEDD9}" name="PLACEMENT" dataDxfId="6"/>
    <tableColumn id="3" xr3:uid="{18F5288B-B54B-8D40-B496-FFCAFBF611DA}" name="VIDEO SHOWING" dataDxfId="5"/>
    <tableColumn id="4" xr3:uid="{BD49EBA4-08A7-9042-9BDC-7DC5FBE7310A}" name="HOURS" dataDxfId="4"/>
    <tableColumn id="5" xr3:uid="{14554FF1-F657-244D-BA1E-E63FD65B2322}" name="RETURN VISITS" dataDxfId="3"/>
    <tableColumn id="6" xr3:uid="{0F27C397-1E74-AF4B-8D35-482E71D84A2D}" name="BIBLE STUDIES" dataDxfId="2"/>
    <tableColumn id="7" xr3:uid="{87775212-E578-EB4F-AAFE-8C758816FB75}" name="REMARKS" dataDxfId="1"/>
    <tableColumn id="8" xr3:uid="{2A3C0DA9-850B-9749-9485-0003AD865FA8}" name="EFFECTIVENES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700:H734" totalsRowShown="0" headerRowDxfId="622" dataDxfId="621">
  <tableColumns count="8">
    <tableColumn id="1" xr3:uid="{0D9B2EB3-168E-8448-9530-EC544FC7B3E5}" name="SERVICE YEAR" dataDxfId="620"/>
    <tableColumn id="2" xr3:uid="{3E64571C-F86B-5342-8CA5-E9C1B53ED121}" name="PLACEMENT" dataDxfId="619"/>
    <tableColumn id="3" xr3:uid="{4742BC76-C2B7-AA45-AF89-7BEEF3DB3A4A}" name="VIDEO SHOWING" dataDxfId="618"/>
    <tableColumn id="4" xr3:uid="{486BB46F-A4F1-294A-98C6-52E9C36F3337}" name="HOURS" dataDxfId="617"/>
    <tableColumn id="5" xr3:uid="{26399F6D-AAB8-3848-8062-7F237A6A142D}" name="RETURN VISITS" dataDxfId="616"/>
    <tableColumn id="6" xr3:uid="{8482BB29-8CA2-8E40-9922-16CFCDCB0835}" name="BIBLE STUDIES" dataDxfId="615"/>
    <tableColumn id="7" xr3:uid="{2708849E-19FC-3C4A-8F44-501FB538B993}" name="REMARKS" dataDxfId="614"/>
    <tableColumn id="8" xr3:uid="{E60C6910-1BB4-564D-A3ED-F5CCFBB9D958}" name="EFFECTIVENESS" dataDxfId="6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742:H776" totalsRowShown="0" headerRowDxfId="612" dataDxfId="611">
  <tableColumns count="8">
    <tableColumn id="1" xr3:uid="{0807D644-E0C7-9945-B35C-C2A6A4DEB59B}" name="SERVICE YEAR" dataDxfId="610"/>
    <tableColumn id="2" xr3:uid="{56CCB261-D97D-F146-9D48-6965261EB6FD}" name="PLACEMENT" dataDxfId="609"/>
    <tableColumn id="3" xr3:uid="{A41D48E6-1FDA-0A4F-A482-25984FB987EE}" name="VIDEO SHOWING" dataDxfId="608"/>
    <tableColumn id="4" xr3:uid="{5908BCA2-B1AA-6E4C-A9D5-57BBD2CE2920}" name="HOURS" dataDxfId="607"/>
    <tableColumn id="5" xr3:uid="{EDBAA540-E073-F343-A4CC-F5DD4A54F1CC}" name="RETURN VISITS" dataDxfId="606"/>
    <tableColumn id="6" xr3:uid="{08F98D0A-97A5-0146-BEA9-7CFCA5B58138}" name="BIBLE STUDIES" dataDxfId="605"/>
    <tableColumn id="7" xr3:uid="{6514ECC3-2576-934E-892A-05F656E939E0}" name="REMARKS" dataDxfId="604"/>
    <tableColumn id="8" xr3:uid="{A8574ABB-87AD-FA48-950F-402A116461F3}" name="EFFECTIVENESS" dataDxfId="60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781:H815" totalsRowShown="0" headerRowDxfId="602" dataDxfId="601">
  <tableColumns count="8">
    <tableColumn id="1" xr3:uid="{226C2F1A-AE62-4C45-A3FC-594FDCCFD216}" name="SERVICE YEAR" dataDxfId="600"/>
    <tableColumn id="2" xr3:uid="{44E893F8-EAC4-884B-81D3-C8624055FA75}" name="PLACEMENT" dataDxfId="599"/>
    <tableColumn id="3" xr3:uid="{65DCC599-4C10-6142-8432-AA160FE575FE}" name="VIDEO SHOWING" dataDxfId="598"/>
    <tableColumn id="4" xr3:uid="{A49B2330-842E-4B4C-9036-B8D56325F792}" name="HOURS" dataDxfId="597"/>
    <tableColumn id="5" xr3:uid="{CA85EBB3-AE54-9F4F-9928-1B79CAD11D85}" name="RETURN VISITS" dataDxfId="596"/>
    <tableColumn id="6" xr3:uid="{D728920F-5EC3-1C4D-BC55-3B1C85A8539F}" name="BIBLE STUDIES" dataDxfId="595"/>
    <tableColumn id="7" xr3:uid="{1E9AB4B5-0093-A146-A880-54142D4B1FED}" name="REMARKS" dataDxfId="594"/>
    <tableColumn id="8" xr3:uid="{707F2DA1-A10E-A142-940C-48CA543E8348}" name="EFFECTIVENESS" dataDxfId="5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2754"/>
  <sheetViews>
    <sheetView tabSelected="1" zoomScale="75" zoomScaleNormal="54" workbookViewId="0">
      <pane ySplit="5" topLeftCell="A2231" activePane="bottomLeft" state="frozen"/>
      <selection pane="bottomLeft" activeCell="H2203" sqref="H2203"/>
    </sheetView>
  </sheetViews>
  <sheetFormatPr baseColWidth="10" defaultRowHeight="19"/>
  <cols>
    <col min="1" max="1" width="17" style="8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112" t="s">
        <v>120</v>
      </c>
      <c r="B2" s="112"/>
      <c r="C2" s="112"/>
      <c r="D2" s="112"/>
      <c r="E2" s="112"/>
      <c r="F2" s="112"/>
      <c r="G2" s="112"/>
      <c r="H2" s="112"/>
    </row>
    <row r="3" spans="1:1109" ht="26" customHeight="1">
      <c r="A3" s="90"/>
      <c r="B3" s="94"/>
      <c r="C3" s="94"/>
      <c r="D3" s="94"/>
      <c r="E3" s="94"/>
      <c r="F3" s="94"/>
      <c r="G3" s="91"/>
      <c r="H3" s="89"/>
    </row>
    <row r="4" spans="1:1109" ht="26" customHeight="1">
      <c r="A4" s="92" t="s">
        <v>121</v>
      </c>
      <c r="B4" s="96" t="s">
        <v>122</v>
      </c>
      <c r="C4" s="96" t="s">
        <v>123</v>
      </c>
      <c r="D4" s="96" t="s">
        <v>124</v>
      </c>
      <c r="E4" s="96" t="s">
        <v>125</v>
      </c>
      <c r="F4" s="96" t="s">
        <v>128</v>
      </c>
      <c r="G4" s="91"/>
      <c r="H4" s="89"/>
    </row>
    <row r="5" spans="1:1109" ht="26" customHeight="1">
      <c r="A5" s="93" t="s">
        <v>126</v>
      </c>
      <c r="B5" s="95" t="s">
        <v>127</v>
      </c>
      <c r="C5" s="96" t="s">
        <v>128</v>
      </c>
      <c r="D5" s="96" t="s">
        <v>129</v>
      </c>
      <c r="E5" s="97" t="s">
        <v>130</v>
      </c>
      <c r="F5" s="97" t="s">
        <v>131</v>
      </c>
      <c r="G5" s="90"/>
      <c r="H5" s="89"/>
    </row>
    <row r="6" spans="1:1109" ht="29" customHeight="1">
      <c r="A6" s="91"/>
      <c r="B6" s="91"/>
      <c r="C6" s="91"/>
      <c r="D6" s="91"/>
      <c r="E6" s="91"/>
      <c r="F6" s="91"/>
      <c r="G6" s="91"/>
      <c r="H6" s="89"/>
    </row>
    <row r="8" spans="1:1109" s="5" customFormat="1" ht="34">
      <c r="A8" s="98"/>
      <c r="B8" s="99"/>
      <c r="C8" s="116" t="s">
        <v>13</v>
      </c>
      <c r="D8" s="116"/>
      <c r="E8" s="6"/>
      <c r="F8" s="99"/>
      <c r="G8" s="99"/>
      <c r="H8" s="10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7"/>
    </row>
    <row r="10" spans="1:1109">
      <c r="A10" s="8" t="s">
        <v>70</v>
      </c>
      <c r="B10" s="9">
        <v>36374</v>
      </c>
      <c r="C10" s="9">
        <v>42105</v>
      </c>
      <c r="D10" s="3" t="s">
        <v>18</v>
      </c>
      <c r="G10" s="7"/>
    </row>
    <row r="11" spans="1:1109">
      <c r="G11" s="7"/>
    </row>
    <row r="12" spans="1:1109">
      <c r="A12" s="19" t="s">
        <v>4</v>
      </c>
      <c r="B12" s="20" t="s">
        <v>5</v>
      </c>
      <c r="C12" s="20" t="s">
        <v>6</v>
      </c>
      <c r="D12" s="20" t="s">
        <v>7</v>
      </c>
      <c r="E12" s="20" t="s">
        <v>8</v>
      </c>
      <c r="F12" s="20" t="s">
        <v>9</v>
      </c>
      <c r="G12" s="22" t="s">
        <v>11</v>
      </c>
      <c r="H12" s="20" t="s">
        <v>132</v>
      </c>
    </row>
    <row r="13" spans="1:1109">
      <c r="A13" s="8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7"/>
    </row>
    <row r="14" spans="1:1109">
      <c r="A14" s="8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7"/>
    </row>
    <row r="15" spans="1:1109">
      <c r="A15" s="8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7"/>
    </row>
    <row r="16" spans="1:1109">
      <c r="A16" s="8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7"/>
      <c r="J16" s="8"/>
    </row>
    <row r="17" spans="1:16">
      <c r="A17" s="8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7"/>
      <c r="J17" s="19"/>
      <c r="K17" s="20"/>
      <c r="L17" s="20"/>
      <c r="M17" s="20"/>
      <c r="N17" s="20"/>
      <c r="O17" s="20"/>
      <c r="P17" s="23"/>
    </row>
    <row r="18" spans="1:16">
      <c r="A18" s="8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7"/>
      <c r="J18" s="8"/>
    </row>
    <row r="19" spans="1:16">
      <c r="A19" s="8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7"/>
      <c r="J19" s="8"/>
    </row>
    <row r="20" spans="1:16">
      <c r="A20" s="8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7"/>
      <c r="J20" s="8"/>
    </row>
    <row r="21" spans="1:16">
      <c r="A21" s="8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7"/>
      <c r="J21" s="8"/>
    </row>
    <row r="22" spans="1:16">
      <c r="A22" s="8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7"/>
      <c r="J22" s="26"/>
      <c r="K22" s="12"/>
      <c r="L22" s="12"/>
      <c r="M22" s="12"/>
      <c r="N22" s="12"/>
      <c r="O22" s="12"/>
      <c r="P22" s="7"/>
    </row>
    <row r="23" spans="1:16">
      <c r="A23" s="8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7"/>
      <c r="J23" s="26"/>
      <c r="K23" s="12"/>
      <c r="L23" s="12"/>
      <c r="M23" s="12"/>
      <c r="N23" s="12"/>
      <c r="O23" s="12"/>
      <c r="P23" s="7"/>
    </row>
    <row r="24" spans="1:16">
      <c r="A24" s="8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7"/>
      <c r="J24" s="8"/>
    </row>
    <row r="25" spans="1:16">
      <c r="A25" s="25" t="s">
        <v>10</v>
      </c>
      <c r="B25" s="25">
        <f>SUM(B13:B24)</f>
        <v>66</v>
      </c>
      <c r="C25" s="25">
        <f>SUM(C13:C24)</f>
        <v>21</v>
      </c>
      <c r="D25" s="25">
        <f>SUM(D13:D24)</f>
        <v>262</v>
      </c>
      <c r="E25" s="25">
        <f>SUM(E13:E24)</f>
        <v>48</v>
      </c>
      <c r="F25" s="25">
        <f>SUM(F13:F24)</f>
        <v>17</v>
      </c>
      <c r="G25" s="12"/>
      <c r="J25" s="8"/>
    </row>
    <row r="26" spans="1:16">
      <c r="A26" s="25" t="s">
        <v>12</v>
      </c>
      <c r="B26" s="25">
        <f>B25/12</f>
        <v>5.5</v>
      </c>
      <c r="C26" s="25">
        <f>C25/12</f>
        <v>1.75</v>
      </c>
      <c r="D26" s="25">
        <f>D25/12</f>
        <v>21.833333333333332</v>
      </c>
      <c r="E26" s="25">
        <f>E25/12</f>
        <v>4</v>
      </c>
      <c r="F26" s="25">
        <f>F25/12</f>
        <v>1.4166666666666667</v>
      </c>
      <c r="G26" s="12"/>
      <c r="J26" s="8"/>
    </row>
    <row r="27" spans="1:16">
      <c r="A27" s="8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7"/>
      <c r="J27" s="8"/>
    </row>
    <row r="28" spans="1:16">
      <c r="A28" s="8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7"/>
      <c r="J28" s="8"/>
    </row>
    <row r="29" spans="1:16">
      <c r="A29" s="8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7"/>
      <c r="J29" s="8"/>
    </row>
    <row r="30" spans="1:16">
      <c r="A30" s="8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7"/>
      <c r="J30" s="8"/>
    </row>
    <row r="31" spans="1:16">
      <c r="A31" s="8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8"/>
    </row>
    <row r="32" spans="1:16">
      <c r="A32" s="8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8"/>
    </row>
    <row r="33" spans="1:745">
      <c r="A33" s="8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8"/>
      <c r="P33" s="2"/>
    </row>
    <row r="34" spans="1:745">
      <c r="A34" s="8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8"/>
    </row>
    <row r="35" spans="1:745">
      <c r="A35" s="8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8"/>
    </row>
    <row r="36" spans="1:745">
      <c r="A36" s="8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6"/>
      <c r="K36" s="12"/>
      <c r="L36" s="12"/>
      <c r="M36" s="12"/>
      <c r="N36" s="12"/>
      <c r="O36" s="12"/>
    </row>
    <row r="37" spans="1:745">
      <c r="A37" s="8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5"/>
      <c r="K37" s="15"/>
      <c r="L37" s="15"/>
      <c r="M37" s="15"/>
      <c r="N37" s="15"/>
      <c r="O37" s="15"/>
    </row>
    <row r="38" spans="1:745">
      <c r="A38" s="8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8"/>
    </row>
    <row r="39" spans="1:745">
      <c r="A39" s="10" t="s">
        <v>10</v>
      </c>
      <c r="B39" s="11">
        <f>SUM(B27:B38)</f>
        <v>3</v>
      </c>
      <c r="C39" s="11">
        <f>SUM(C27:C38)</f>
        <v>0</v>
      </c>
      <c r="D39" s="11">
        <f>SUM(D27:D38)</f>
        <v>131</v>
      </c>
      <c r="E39" s="11">
        <f>SUM(E27:E38)</f>
        <v>40</v>
      </c>
      <c r="F39" s="11">
        <f>SUM(F27:F38)</f>
        <v>9</v>
      </c>
      <c r="G39" s="7"/>
      <c r="J39" s="8"/>
    </row>
    <row r="40" spans="1:745">
      <c r="A40" s="14" t="s">
        <v>12</v>
      </c>
      <c r="B40" s="14">
        <f>B39/12</f>
        <v>0.25</v>
      </c>
      <c r="C40" s="14">
        <f>C39/12</f>
        <v>0</v>
      </c>
      <c r="D40" s="14">
        <f>D39/12</f>
        <v>10.916666666666666</v>
      </c>
      <c r="E40" s="14">
        <f>E39/12</f>
        <v>3.3333333333333335</v>
      </c>
      <c r="F40" s="14">
        <f>F39/12</f>
        <v>0.75</v>
      </c>
      <c r="G40" s="15"/>
      <c r="J40" s="8"/>
    </row>
    <row r="41" spans="1:745">
      <c r="A41" s="8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7" t="s">
        <v>54</v>
      </c>
      <c r="J41" s="8"/>
    </row>
    <row r="42" spans="1:745" s="5" customFormat="1">
      <c r="A42" s="8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7"/>
      <c r="I42" s="7"/>
      <c r="J42" s="8"/>
      <c r="K42" s="3"/>
      <c r="L42" s="3"/>
      <c r="M42" s="3"/>
      <c r="N42" s="3"/>
      <c r="O42" s="3"/>
      <c r="P42" s="3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</row>
    <row r="43" spans="1:745">
      <c r="A43" s="61">
        <v>44501</v>
      </c>
      <c r="B43" s="51">
        <v>0</v>
      </c>
      <c r="C43" s="51">
        <v>0</v>
      </c>
      <c r="D43" s="51">
        <v>8</v>
      </c>
      <c r="E43" s="51">
        <v>4</v>
      </c>
      <c r="F43" s="51">
        <v>1</v>
      </c>
      <c r="G43" s="51"/>
      <c r="H43" s="7"/>
      <c r="I43" s="7"/>
      <c r="J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</row>
    <row r="44" spans="1:745">
      <c r="A44" s="61">
        <v>44531</v>
      </c>
      <c r="B44" s="51"/>
      <c r="C44" s="51"/>
      <c r="D44" s="51"/>
      <c r="E44" s="51"/>
      <c r="F44" s="51"/>
      <c r="G44" s="51"/>
      <c r="H44" s="7"/>
      <c r="I44" s="7"/>
      <c r="J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</row>
    <row r="45" spans="1:745">
      <c r="A45" s="62"/>
      <c r="B45" s="57"/>
      <c r="C45" s="57"/>
      <c r="D45" s="57"/>
      <c r="E45" s="57"/>
      <c r="F45" s="57"/>
      <c r="G45" s="52"/>
      <c r="H45" s="7"/>
      <c r="I45" s="7"/>
      <c r="J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</row>
    <row r="46" spans="1:745">
      <c r="A46" s="59"/>
      <c r="B46" s="59"/>
      <c r="C46" s="59"/>
      <c r="D46" s="59"/>
      <c r="E46" s="59"/>
      <c r="F46" s="59"/>
      <c r="G46" s="52"/>
      <c r="H46" s="7"/>
      <c r="I46" s="7"/>
      <c r="J46" s="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</row>
    <row r="47" spans="1:745">
      <c r="A47" s="61"/>
      <c r="B47" s="51"/>
      <c r="C47" s="51"/>
      <c r="D47" s="51"/>
      <c r="E47" s="51"/>
      <c r="F47" s="51"/>
      <c r="G47" s="51"/>
      <c r="H47" s="7"/>
      <c r="I47" s="7"/>
      <c r="J47" s="8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</row>
    <row r="48" spans="1:745">
      <c r="A48" s="61"/>
      <c r="B48" s="51"/>
      <c r="C48" s="51"/>
      <c r="D48" s="51"/>
      <c r="E48" s="51"/>
      <c r="F48" s="51"/>
      <c r="G48" s="51"/>
      <c r="H48" s="7"/>
      <c r="I48" s="7"/>
      <c r="J48" s="8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</row>
    <row r="49" spans="1:745">
      <c r="A49" s="61"/>
      <c r="B49" s="51"/>
      <c r="C49" s="51"/>
      <c r="D49" s="51"/>
      <c r="E49" s="51"/>
      <c r="F49" s="51"/>
      <c r="G49" s="51"/>
      <c r="H49" s="7"/>
      <c r="I49" s="7"/>
      <c r="J49" s="8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</row>
    <row r="50" spans="1:745" ht="15" customHeight="1">
      <c r="A50" s="1" t="s">
        <v>0</v>
      </c>
      <c r="B50" s="2" t="s">
        <v>1</v>
      </c>
      <c r="C50" s="2" t="s">
        <v>2</v>
      </c>
      <c r="D50" s="2" t="s">
        <v>3</v>
      </c>
      <c r="G50" s="7"/>
      <c r="H50" s="7"/>
      <c r="I50" s="7"/>
      <c r="J50" s="26"/>
      <c r="K50" s="12"/>
      <c r="L50" s="12"/>
      <c r="M50" s="12"/>
      <c r="N50" s="12"/>
      <c r="O50" s="12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</row>
    <row r="51" spans="1:745" s="11" customFormat="1" ht="15" customHeight="1">
      <c r="A51" s="8" t="s">
        <v>71</v>
      </c>
      <c r="B51" s="9">
        <v>20370</v>
      </c>
      <c r="C51" s="9">
        <v>36512</v>
      </c>
      <c r="D51" s="3" t="s">
        <v>18</v>
      </c>
      <c r="E51" s="3"/>
      <c r="F51" s="3"/>
      <c r="G51" s="7"/>
      <c r="H51" s="12"/>
      <c r="I51" s="12"/>
      <c r="J51" s="15"/>
      <c r="K51" s="15"/>
      <c r="L51" s="15"/>
      <c r="M51" s="15"/>
      <c r="N51" s="15"/>
      <c r="O51" s="15"/>
      <c r="P51" s="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  <c r="ZR51" s="12"/>
      <c r="ZS51" s="12"/>
      <c r="ZT51" s="12"/>
      <c r="ZU51" s="12"/>
      <c r="ZV51" s="12"/>
      <c r="ZW51" s="12"/>
      <c r="ZX51" s="12"/>
      <c r="ZY51" s="12"/>
      <c r="ZZ51" s="12"/>
      <c r="AAA51" s="12"/>
      <c r="AAB51" s="12"/>
      <c r="AAC51" s="12"/>
      <c r="AAD51" s="12"/>
      <c r="AAE51" s="12"/>
      <c r="AAF51" s="12"/>
      <c r="AAG51" s="12"/>
      <c r="AAH51" s="12"/>
      <c r="AAI51" s="12"/>
      <c r="AAJ51" s="12"/>
      <c r="AAK51" s="12"/>
      <c r="AAL51" s="12"/>
      <c r="AAM51" s="12"/>
      <c r="AAN51" s="12"/>
      <c r="AAO51" s="12"/>
      <c r="AAP51" s="12"/>
      <c r="AAQ51" s="12"/>
      <c r="AAR51" s="12"/>
      <c r="AAS51" s="12"/>
      <c r="AAT51" s="12"/>
      <c r="AAU51" s="12"/>
      <c r="AAV51" s="12"/>
      <c r="AAW51" s="12"/>
      <c r="AAX51" s="12"/>
      <c r="AAY51" s="12"/>
      <c r="AAZ51" s="12"/>
      <c r="ABA51" s="12"/>
      <c r="ABB51" s="12"/>
      <c r="ABC51" s="12"/>
      <c r="ABD51" s="12"/>
      <c r="ABE51" s="12"/>
      <c r="ABF51" s="12"/>
      <c r="ABG51" s="12"/>
      <c r="ABH51" s="12"/>
      <c r="ABI51" s="12"/>
      <c r="ABJ51" s="12"/>
      <c r="ABK51" s="12"/>
      <c r="ABL51" s="12"/>
      <c r="ABM51" s="12"/>
      <c r="ABN51" s="12"/>
      <c r="ABO51" s="12"/>
      <c r="ABP51" s="12"/>
      <c r="ABQ51" s="12"/>
    </row>
    <row r="52" spans="1:745" s="11" customFormat="1" ht="15" customHeight="1">
      <c r="A52" s="8"/>
      <c r="B52" s="3"/>
      <c r="C52" s="3"/>
      <c r="D52" s="3"/>
      <c r="E52" s="3"/>
      <c r="F52" s="3"/>
      <c r="G52" s="7"/>
      <c r="H52" s="12"/>
      <c r="I52" s="12"/>
      <c r="J52" s="8"/>
      <c r="K52" s="3"/>
      <c r="L52" s="3"/>
      <c r="M52" s="3"/>
      <c r="N52" s="3"/>
      <c r="O52" s="3"/>
      <c r="P52" s="3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  <c r="ZR52" s="12"/>
      <c r="ZS52" s="12"/>
      <c r="ZT52" s="12"/>
      <c r="ZU52" s="12"/>
      <c r="ZV52" s="12"/>
      <c r="ZW52" s="12"/>
      <c r="ZX52" s="12"/>
      <c r="ZY52" s="12"/>
      <c r="ZZ52" s="12"/>
      <c r="AAA52" s="12"/>
      <c r="AAB52" s="12"/>
      <c r="AAC52" s="12"/>
      <c r="AAD52" s="12"/>
      <c r="AAE52" s="12"/>
      <c r="AAF52" s="12"/>
      <c r="AAG52" s="12"/>
      <c r="AAH52" s="12"/>
      <c r="AAI52" s="12"/>
      <c r="AAJ52" s="12"/>
      <c r="AAK52" s="12"/>
      <c r="AAL52" s="12"/>
      <c r="AAM52" s="12"/>
      <c r="AAN52" s="12"/>
      <c r="AAO52" s="12"/>
      <c r="AAP52" s="12"/>
      <c r="AAQ52" s="12"/>
      <c r="AAR52" s="12"/>
      <c r="AAS52" s="12"/>
      <c r="AAT52" s="12"/>
      <c r="AAU52" s="12"/>
      <c r="AAV52" s="12"/>
      <c r="AAW52" s="12"/>
      <c r="AAX52" s="12"/>
      <c r="AAY52" s="12"/>
      <c r="AAZ52" s="12"/>
      <c r="ABA52" s="12"/>
      <c r="ABB52" s="12"/>
      <c r="ABC52" s="12"/>
      <c r="ABD52" s="12"/>
      <c r="ABE52" s="12"/>
      <c r="ABF52" s="12"/>
      <c r="ABG52" s="12"/>
      <c r="ABH52" s="12"/>
      <c r="ABI52" s="12"/>
      <c r="ABJ52" s="12"/>
      <c r="ABK52" s="12"/>
      <c r="ABL52" s="12"/>
      <c r="ABM52" s="12"/>
      <c r="ABN52" s="12"/>
      <c r="ABO52" s="12"/>
      <c r="ABP52" s="12"/>
      <c r="ABQ52" s="12"/>
    </row>
    <row r="53" spans="1:745">
      <c r="A53" s="19" t="s">
        <v>4</v>
      </c>
      <c r="B53" s="20" t="s">
        <v>5</v>
      </c>
      <c r="C53" s="20" t="s">
        <v>6</v>
      </c>
      <c r="D53" s="20" t="s">
        <v>7</v>
      </c>
      <c r="E53" s="20" t="s">
        <v>8</v>
      </c>
      <c r="F53" s="20" t="s">
        <v>9</v>
      </c>
      <c r="G53" s="22" t="s">
        <v>11</v>
      </c>
      <c r="H53" s="22" t="s">
        <v>132</v>
      </c>
      <c r="I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</row>
    <row r="54" spans="1:745">
      <c r="A54" s="8">
        <v>43709</v>
      </c>
      <c r="B54" s="3">
        <v>16</v>
      </c>
      <c r="C54" s="3">
        <v>6</v>
      </c>
      <c r="D54" s="3">
        <v>1</v>
      </c>
      <c r="E54" s="3">
        <v>8</v>
      </c>
      <c r="F54" s="3">
        <v>2</v>
      </c>
      <c r="G54" s="7"/>
      <c r="H54" s="7"/>
      <c r="I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</row>
    <row r="55" spans="1:745">
      <c r="A55" s="8">
        <v>43739</v>
      </c>
      <c r="B55" s="3">
        <v>14</v>
      </c>
      <c r="C55" s="3">
        <v>0</v>
      </c>
      <c r="D55" s="3">
        <v>8</v>
      </c>
      <c r="E55" s="3">
        <v>4</v>
      </c>
      <c r="F55" s="3">
        <v>2</v>
      </c>
      <c r="G55" s="7"/>
      <c r="H55" s="7"/>
      <c r="I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</row>
    <row r="56" spans="1:745" ht="29">
      <c r="A56" s="8">
        <v>43770</v>
      </c>
      <c r="B56" s="3">
        <v>8</v>
      </c>
      <c r="C56" s="3">
        <v>0</v>
      </c>
      <c r="D56" s="3">
        <v>12</v>
      </c>
      <c r="E56" s="3">
        <v>4</v>
      </c>
      <c r="F56" s="3">
        <v>2</v>
      </c>
      <c r="G56" s="7"/>
      <c r="H56" s="7"/>
      <c r="I56" s="7"/>
      <c r="J56" s="113"/>
      <c r="K56" s="113"/>
      <c r="L56" s="113"/>
      <c r="M56" s="113"/>
      <c r="N56" s="113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</row>
    <row r="57" spans="1:745">
      <c r="A57" s="8">
        <v>43800</v>
      </c>
      <c r="B57" s="3">
        <v>16</v>
      </c>
      <c r="C57" s="3">
        <v>7</v>
      </c>
      <c r="D57" s="3">
        <v>9</v>
      </c>
      <c r="E57" s="3">
        <v>6</v>
      </c>
      <c r="F57" s="3">
        <v>2</v>
      </c>
      <c r="G57" s="7"/>
      <c r="H57" s="7"/>
      <c r="I57" s="7"/>
      <c r="J57" s="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</row>
    <row r="58" spans="1:745">
      <c r="A58" s="8">
        <v>43831</v>
      </c>
      <c r="B58" s="3">
        <v>16</v>
      </c>
      <c r="C58" s="3">
        <v>4</v>
      </c>
      <c r="D58" s="3">
        <v>13</v>
      </c>
      <c r="E58" s="3">
        <v>8</v>
      </c>
      <c r="F58" s="3">
        <v>2</v>
      </c>
      <c r="G58" s="7"/>
      <c r="H58" s="7"/>
      <c r="I58" s="7"/>
      <c r="J58" s="19"/>
      <c r="K58" s="20"/>
      <c r="L58" s="20"/>
      <c r="M58" s="20"/>
      <c r="N58" s="20"/>
      <c r="O58" s="20"/>
      <c r="P58" s="23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</row>
    <row r="59" spans="1:745">
      <c r="A59" s="8">
        <v>43862</v>
      </c>
      <c r="B59" s="3">
        <v>12</v>
      </c>
      <c r="C59" s="3">
        <v>4</v>
      </c>
      <c r="D59" s="3">
        <v>8</v>
      </c>
      <c r="E59" s="3">
        <v>5</v>
      </c>
      <c r="F59" s="3">
        <v>1</v>
      </c>
      <c r="G59" s="7"/>
      <c r="H59" s="7"/>
      <c r="I59" s="7"/>
      <c r="J59" s="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</row>
    <row r="60" spans="1:745">
      <c r="A60" s="8">
        <v>43891</v>
      </c>
      <c r="B60" s="3">
        <v>13</v>
      </c>
      <c r="C60" s="3">
        <v>5</v>
      </c>
      <c r="D60" s="3">
        <v>8</v>
      </c>
      <c r="E60" s="3">
        <v>4</v>
      </c>
      <c r="F60" s="3">
        <v>1</v>
      </c>
      <c r="G60" s="7"/>
      <c r="H60" s="7"/>
      <c r="I60" s="7"/>
      <c r="J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</row>
    <row r="61" spans="1:745">
      <c r="A61" s="8">
        <v>43922</v>
      </c>
      <c r="B61" s="3">
        <v>0</v>
      </c>
      <c r="C61" s="3">
        <v>4</v>
      </c>
      <c r="D61" s="3">
        <v>2</v>
      </c>
      <c r="E61" s="3">
        <v>0</v>
      </c>
      <c r="F61" s="3">
        <v>0</v>
      </c>
      <c r="G61" s="7"/>
      <c r="H61" s="7"/>
      <c r="I61" s="7"/>
      <c r="J61" s="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</row>
    <row r="62" spans="1:745">
      <c r="A62" s="8">
        <v>43952</v>
      </c>
      <c r="B62" s="3">
        <v>0</v>
      </c>
      <c r="C62" s="3">
        <v>2</v>
      </c>
      <c r="D62" s="3">
        <v>3</v>
      </c>
      <c r="E62" s="3">
        <v>0</v>
      </c>
      <c r="F62" s="3">
        <v>0</v>
      </c>
      <c r="G62" s="7"/>
      <c r="H62" s="7"/>
      <c r="I62" s="7"/>
      <c r="J62" s="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</row>
    <row r="63" spans="1:745">
      <c r="A63" s="8">
        <v>43983</v>
      </c>
      <c r="B63" s="3">
        <v>0</v>
      </c>
      <c r="C63" s="3">
        <v>2</v>
      </c>
      <c r="D63" s="3">
        <v>1</v>
      </c>
      <c r="E63" s="3">
        <v>0</v>
      </c>
      <c r="F63" s="3">
        <v>0</v>
      </c>
      <c r="G63" s="7"/>
      <c r="H63" s="7"/>
      <c r="I63" s="7"/>
      <c r="J63" s="26"/>
      <c r="K63" s="12"/>
      <c r="L63" s="12"/>
      <c r="M63" s="12"/>
      <c r="N63" s="12"/>
      <c r="O63" s="1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</row>
    <row r="64" spans="1:745">
      <c r="A64" s="8">
        <v>44013</v>
      </c>
      <c r="B64" s="3">
        <v>0</v>
      </c>
      <c r="C64" s="3">
        <v>1</v>
      </c>
      <c r="D64" s="3">
        <v>1</v>
      </c>
      <c r="E64" s="3">
        <v>0</v>
      </c>
      <c r="F64" s="3">
        <v>0</v>
      </c>
      <c r="G64" s="7"/>
      <c r="H64" s="7"/>
      <c r="I64" s="7"/>
      <c r="J64" s="26"/>
      <c r="K64" s="12"/>
      <c r="L64" s="12"/>
      <c r="M64" s="12"/>
      <c r="N64" s="12"/>
      <c r="O64" s="12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</row>
    <row r="65" spans="1:745" s="13" customFormat="1">
      <c r="A65" s="8">
        <v>44044</v>
      </c>
      <c r="B65" s="3">
        <v>0</v>
      </c>
      <c r="C65" s="3">
        <v>4</v>
      </c>
      <c r="D65" s="3">
        <v>2</v>
      </c>
      <c r="E65" s="3">
        <v>3</v>
      </c>
      <c r="F65" s="3">
        <v>1</v>
      </c>
      <c r="G65" s="7"/>
      <c r="H65" s="7"/>
      <c r="I65" s="7"/>
      <c r="J65" s="8"/>
      <c r="K65" s="3"/>
      <c r="L65" s="3"/>
      <c r="M65" s="3"/>
      <c r="N65" s="3"/>
      <c r="O65" s="3"/>
      <c r="P65" s="3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</row>
    <row r="66" spans="1:745" s="17" customFormat="1">
      <c r="A66" s="10" t="s">
        <v>10</v>
      </c>
      <c r="B66" s="25">
        <f>SUM(B54:B65)</f>
        <v>95</v>
      </c>
      <c r="C66" s="25">
        <f>SUM(C54:C65)</f>
        <v>39</v>
      </c>
      <c r="D66" s="25">
        <f>SUM(D54:D65)</f>
        <v>68</v>
      </c>
      <c r="E66" s="25">
        <f>SUM(E54:E65)</f>
        <v>42</v>
      </c>
      <c r="F66" s="25">
        <f>SUM(F54:F65)</f>
        <v>13</v>
      </c>
      <c r="G66" s="12"/>
      <c r="H66" s="16"/>
      <c r="I66" s="16"/>
      <c r="J66" s="8"/>
      <c r="K66" s="3"/>
      <c r="L66" s="3"/>
      <c r="M66" s="3"/>
      <c r="N66" s="3"/>
      <c r="O66" s="3"/>
      <c r="P66" s="3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</row>
    <row r="67" spans="1:745">
      <c r="A67" s="10" t="s">
        <v>12</v>
      </c>
      <c r="B67" s="25">
        <f>B66/12</f>
        <v>7.916666666666667</v>
      </c>
      <c r="C67" s="25">
        <f>C66/12</f>
        <v>3.25</v>
      </c>
      <c r="D67" s="25">
        <f>D66/12</f>
        <v>5.666666666666667</v>
      </c>
      <c r="E67" s="25">
        <f>E66/12</f>
        <v>3.5</v>
      </c>
      <c r="F67" s="25">
        <f>F66/12</f>
        <v>1.0833333333333333</v>
      </c>
      <c r="G67" s="12"/>
      <c r="J67" s="8"/>
    </row>
    <row r="68" spans="1:745">
      <c r="A68" s="8">
        <v>44075</v>
      </c>
      <c r="B68" s="3">
        <v>0</v>
      </c>
      <c r="C68" s="3">
        <v>0</v>
      </c>
      <c r="D68" s="3">
        <v>3</v>
      </c>
      <c r="E68" s="3">
        <v>2</v>
      </c>
      <c r="F68" s="3">
        <v>1</v>
      </c>
      <c r="G68" s="7"/>
      <c r="J68" s="8"/>
    </row>
    <row r="69" spans="1:745">
      <c r="A69" s="8">
        <v>44105</v>
      </c>
      <c r="B69" s="3">
        <v>0</v>
      </c>
      <c r="C69" s="3">
        <v>0</v>
      </c>
      <c r="D69" s="3">
        <v>4</v>
      </c>
      <c r="E69" s="3">
        <v>6</v>
      </c>
      <c r="F69" s="3">
        <v>1</v>
      </c>
      <c r="G69" s="7"/>
      <c r="J69" s="8"/>
    </row>
    <row r="70" spans="1:745">
      <c r="A70" s="8">
        <v>44136</v>
      </c>
      <c r="B70" s="3">
        <v>0</v>
      </c>
      <c r="C70" s="3">
        <v>0</v>
      </c>
      <c r="D70" s="3">
        <v>4</v>
      </c>
      <c r="E70" s="3">
        <v>6</v>
      </c>
      <c r="F70" s="3">
        <v>2</v>
      </c>
      <c r="G70" s="7"/>
      <c r="J70" s="8"/>
    </row>
    <row r="71" spans="1:745">
      <c r="A71" s="8">
        <v>44166</v>
      </c>
      <c r="B71" s="3">
        <v>0</v>
      </c>
      <c r="C71" s="3">
        <v>0</v>
      </c>
      <c r="D71" s="3">
        <v>4</v>
      </c>
      <c r="E71" s="3">
        <v>2</v>
      </c>
      <c r="F71" s="3">
        <v>1</v>
      </c>
      <c r="G71" s="7"/>
      <c r="J71" s="8"/>
    </row>
    <row r="72" spans="1:745">
      <c r="A72" s="8">
        <v>44197</v>
      </c>
      <c r="B72" s="3">
        <v>0</v>
      </c>
      <c r="C72" s="3">
        <v>0</v>
      </c>
      <c r="D72" s="3">
        <v>3</v>
      </c>
      <c r="E72" s="3">
        <v>4</v>
      </c>
      <c r="F72" s="3">
        <v>1</v>
      </c>
      <c r="J72" s="8"/>
    </row>
    <row r="73" spans="1:745">
      <c r="A73" s="8">
        <v>44228</v>
      </c>
      <c r="B73" s="3">
        <v>0</v>
      </c>
      <c r="C73" s="3">
        <v>0</v>
      </c>
      <c r="D73" s="3">
        <v>4</v>
      </c>
      <c r="E73" s="3">
        <v>6</v>
      </c>
      <c r="F73" s="3">
        <v>1</v>
      </c>
      <c r="J73" s="8"/>
    </row>
    <row r="74" spans="1:745">
      <c r="A74" s="8">
        <v>44256</v>
      </c>
      <c r="B74" s="3">
        <v>10</v>
      </c>
      <c r="C74" s="3">
        <v>0</v>
      </c>
      <c r="D74" s="3">
        <v>3</v>
      </c>
      <c r="E74" s="3">
        <v>7</v>
      </c>
      <c r="F74" s="3">
        <v>0</v>
      </c>
      <c r="J74" s="8"/>
      <c r="P74" s="2"/>
    </row>
    <row r="75" spans="1:745">
      <c r="A75" s="8">
        <v>44287</v>
      </c>
      <c r="B75" s="3">
        <v>0</v>
      </c>
      <c r="C75" s="3">
        <v>0</v>
      </c>
      <c r="D75" s="3">
        <v>2</v>
      </c>
      <c r="E75" s="3">
        <v>6</v>
      </c>
      <c r="F75" s="3">
        <v>1</v>
      </c>
      <c r="J75" s="8"/>
    </row>
    <row r="76" spans="1:745">
      <c r="A76" s="8">
        <v>44317</v>
      </c>
      <c r="B76" s="3">
        <v>0</v>
      </c>
      <c r="C76" s="3">
        <v>0</v>
      </c>
      <c r="D76" s="3">
        <v>3</v>
      </c>
      <c r="E76" s="3">
        <v>1</v>
      </c>
      <c r="F76" s="3">
        <v>1</v>
      </c>
      <c r="J76" s="8"/>
    </row>
    <row r="77" spans="1:745">
      <c r="A77" s="8">
        <v>44348</v>
      </c>
      <c r="B77" s="3">
        <v>0</v>
      </c>
      <c r="C77" s="3">
        <v>0</v>
      </c>
      <c r="D77" s="3">
        <v>2</v>
      </c>
      <c r="E77" s="3">
        <v>4</v>
      </c>
      <c r="F77" s="3">
        <v>1</v>
      </c>
      <c r="J77" s="26"/>
      <c r="K77" s="12"/>
      <c r="L77" s="12"/>
      <c r="M77" s="12"/>
      <c r="N77" s="12"/>
      <c r="O77" s="12"/>
      <c r="P77" s="7"/>
    </row>
    <row r="78" spans="1:745">
      <c r="A78" s="8">
        <v>44378</v>
      </c>
      <c r="B78" s="3">
        <v>0</v>
      </c>
      <c r="C78" s="3">
        <v>0</v>
      </c>
      <c r="D78" s="3">
        <v>3</v>
      </c>
      <c r="E78" s="3">
        <v>6</v>
      </c>
      <c r="F78" s="3">
        <v>2</v>
      </c>
      <c r="H78" s="7"/>
      <c r="I78" s="7"/>
      <c r="J78" s="15"/>
      <c r="K78" s="15"/>
      <c r="L78" s="15"/>
      <c r="M78" s="15"/>
      <c r="N78" s="15"/>
      <c r="O78" s="15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</row>
    <row r="79" spans="1:745" s="13" customFormat="1">
      <c r="A79" s="8">
        <v>44409</v>
      </c>
      <c r="B79" s="3">
        <v>0</v>
      </c>
      <c r="C79" s="3">
        <v>0</v>
      </c>
      <c r="D79" s="3">
        <v>4</v>
      </c>
      <c r="E79" s="3">
        <v>6</v>
      </c>
      <c r="F79" s="3">
        <v>1</v>
      </c>
      <c r="G79" s="3"/>
      <c r="H79" s="7"/>
      <c r="I79" s="7"/>
      <c r="J79" s="8"/>
      <c r="K79" s="3"/>
      <c r="L79" s="3"/>
      <c r="M79" s="3"/>
      <c r="N79" s="3"/>
      <c r="O79" s="3"/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</row>
    <row r="80" spans="1:745" s="17" customFormat="1">
      <c r="A80" s="10" t="s">
        <v>10</v>
      </c>
      <c r="B80" s="25">
        <f>SUM(B68:B79)</f>
        <v>10</v>
      </c>
      <c r="C80" s="25">
        <f>SUM(C68:C79)</f>
        <v>0</v>
      </c>
      <c r="D80" s="25">
        <f>SUM(D68:D79)</f>
        <v>39</v>
      </c>
      <c r="E80" s="25">
        <f>SUM(E68:E79)</f>
        <v>56</v>
      </c>
      <c r="F80" s="25">
        <f>SUM(F68:F79)</f>
        <v>13</v>
      </c>
      <c r="G80" s="7"/>
      <c r="H80" s="16"/>
      <c r="I80" s="16"/>
      <c r="J80" s="8"/>
      <c r="K80" s="3"/>
      <c r="L80" s="3"/>
      <c r="M80" s="3"/>
      <c r="N80" s="3"/>
      <c r="O80" s="3"/>
      <c r="P80" s="3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</row>
    <row r="81" spans="1:412">
      <c r="A81" s="14" t="s">
        <v>12</v>
      </c>
      <c r="B81" s="27">
        <f>B80/12</f>
        <v>0.83333333333333337</v>
      </c>
      <c r="C81" s="27">
        <f>C80/12</f>
        <v>0</v>
      </c>
      <c r="D81" s="27">
        <f>D80/12</f>
        <v>3.25</v>
      </c>
      <c r="E81" s="27">
        <f>E80/12</f>
        <v>4.666666666666667</v>
      </c>
      <c r="F81" s="27">
        <f>F80/12</f>
        <v>1.0833333333333333</v>
      </c>
      <c r="G81" s="15"/>
      <c r="H81" s="7"/>
      <c r="I81" s="7"/>
      <c r="J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</row>
    <row r="82" spans="1:412">
      <c r="A82" s="8">
        <v>44440</v>
      </c>
      <c r="B82" s="3">
        <v>0</v>
      </c>
      <c r="C82" s="3">
        <v>0</v>
      </c>
      <c r="D82" s="3">
        <v>3</v>
      </c>
      <c r="E82" s="3">
        <v>4</v>
      </c>
      <c r="F82" s="3">
        <v>1</v>
      </c>
      <c r="H82" s="7"/>
      <c r="I82" s="7"/>
      <c r="J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</row>
    <row r="83" spans="1:412">
      <c r="A83" s="8">
        <v>44470</v>
      </c>
      <c r="B83" s="3">
        <v>0</v>
      </c>
      <c r="C83" s="3">
        <v>0</v>
      </c>
      <c r="D83" s="3">
        <v>4</v>
      </c>
      <c r="E83" s="3">
        <v>8</v>
      </c>
      <c r="F83" s="3">
        <v>1</v>
      </c>
      <c r="H83" s="18"/>
      <c r="I83" s="7"/>
      <c r="J83" s="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</row>
    <row r="84" spans="1:412" s="5" customFormat="1">
      <c r="A84" s="61">
        <v>44501</v>
      </c>
      <c r="B84" s="51">
        <v>0</v>
      </c>
      <c r="C84" s="51">
        <v>0</v>
      </c>
      <c r="D84" s="51">
        <v>4</v>
      </c>
      <c r="E84" s="51">
        <v>8</v>
      </c>
      <c r="F84" s="51">
        <v>1</v>
      </c>
      <c r="G84" s="51"/>
      <c r="H84" s="18"/>
      <c r="I84" s="7"/>
      <c r="J84" s="8"/>
      <c r="K84" s="3"/>
      <c r="L84" s="3"/>
      <c r="M84" s="3"/>
      <c r="N84" s="3"/>
      <c r="O84" s="3"/>
      <c r="P84" s="3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</row>
    <row r="85" spans="1:412">
      <c r="A85" s="61">
        <v>44531</v>
      </c>
      <c r="B85" s="51">
        <v>0</v>
      </c>
      <c r="C85" s="51">
        <v>0</v>
      </c>
      <c r="D85" s="51">
        <v>5</v>
      </c>
      <c r="E85" s="51">
        <v>8</v>
      </c>
      <c r="F85" s="51">
        <v>2</v>
      </c>
      <c r="G85" s="51"/>
      <c r="H85" s="8"/>
      <c r="J85" s="8"/>
    </row>
    <row r="86" spans="1:412">
      <c r="A86" s="62"/>
      <c r="B86" s="57"/>
      <c r="C86" s="57"/>
      <c r="D86" s="57"/>
      <c r="E86" s="57"/>
      <c r="F86" s="57"/>
      <c r="G86" s="51"/>
      <c r="H86" s="8"/>
      <c r="J86" s="8"/>
    </row>
    <row r="87" spans="1:412">
      <c r="A87" s="59"/>
      <c r="B87" s="59"/>
      <c r="C87" s="59"/>
      <c r="D87" s="59"/>
      <c r="E87" s="59"/>
      <c r="F87" s="59"/>
      <c r="G87" s="51"/>
      <c r="H87" s="8"/>
      <c r="J87" s="8"/>
    </row>
    <row r="88" spans="1:412">
      <c r="A88" s="61"/>
      <c r="B88" s="51"/>
      <c r="C88" s="51"/>
      <c r="D88" s="51"/>
      <c r="E88" s="51"/>
      <c r="F88" s="51"/>
      <c r="G88" s="51"/>
      <c r="J88" s="8"/>
    </row>
    <row r="89" spans="1:412">
      <c r="A89" s="61"/>
      <c r="B89" s="51"/>
      <c r="C89" s="51"/>
      <c r="D89" s="51"/>
      <c r="E89" s="51"/>
      <c r="F89" s="51"/>
      <c r="G89" s="51"/>
      <c r="J89" s="8"/>
    </row>
    <row r="90" spans="1:412">
      <c r="A90" s="61"/>
      <c r="B90" s="51"/>
      <c r="C90" s="51"/>
      <c r="D90" s="51"/>
      <c r="E90" s="51"/>
      <c r="F90" s="51"/>
      <c r="G90" s="51"/>
      <c r="J90" s="8"/>
    </row>
    <row r="91" spans="1:412">
      <c r="J91" s="26"/>
      <c r="K91" s="12"/>
      <c r="L91" s="12"/>
      <c r="M91" s="12"/>
      <c r="N91" s="12"/>
      <c r="O91" s="12"/>
      <c r="P91" s="7"/>
    </row>
    <row r="92" spans="1:412">
      <c r="A92" s="1" t="s">
        <v>0</v>
      </c>
      <c r="B92" s="2" t="s">
        <v>1</v>
      </c>
      <c r="C92" s="2" t="s">
        <v>2</v>
      </c>
      <c r="D92" s="2" t="s">
        <v>3</v>
      </c>
      <c r="G92" s="7"/>
      <c r="J92" s="15"/>
      <c r="K92" s="15"/>
      <c r="L92" s="15"/>
      <c r="M92" s="15"/>
      <c r="N92" s="15"/>
      <c r="O92" s="15"/>
      <c r="P92" s="7"/>
    </row>
    <row r="93" spans="1:412">
      <c r="A93" s="8" t="s">
        <v>72</v>
      </c>
      <c r="B93" s="9">
        <v>25139</v>
      </c>
      <c r="C93" s="9" t="s">
        <v>25</v>
      </c>
      <c r="D93" s="3" t="s">
        <v>18</v>
      </c>
      <c r="G93" s="7"/>
      <c r="J93" s="8"/>
    </row>
    <row r="94" spans="1:412">
      <c r="G94" s="7"/>
    </row>
    <row r="95" spans="1:412">
      <c r="A95" s="19" t="s">
        <v>4</v>
      </c>
      <c r="B95" s="20" t="s">
        <v>5</v>
      </c>
      <c r="C95" s="20" t="s">
        <v>6</v>
      </c>
      <c r="D95" s="20" t="s">
        <v>7</v>
      </c>
      <c r="E95" s="20" t="s">
        <v>8</v>
      </c>
      <c r="F95" s="20" t="s">
        <v>9</v>
      </c>
      <c r="G95" s="22" t="s">
        <v>11</v>
      </c>
      <c r="H95" s="20" t="s">
        <v>132</v>
      </c>
    </row>
    <row r="96" spans="1:412">
      <c r="A96" s="8">
        <v>43709</v>
      </c>
      <c r="B96" s="3">
        <v>14</v>
      </c>
      <c r="C96" s="3">
        <v>0</v>
      </c>
      <c r="D96" s="3">
        <v>16</v>
      </c>
      <c r="E96" s="3">
        <v>10</v>
      </c>
      <c r="F96" s="3">
        <v>3</v>
      </c>
      <c r="G96" s="7"/>
    </row>
    <row r="97" spans="1:15" ht="29">
      <c r="A97" s="8">
        <v>43739</v>
      </c>
      <c r="B97" s="3">
        <v>43</v>
      </c>
      <c r="C97" s="3">
        <v>0</v>
      </c>
      <c r="D97" s="3">
        <v>17</v>
      </c>
      <c r="E97" s="3">
        <v>11</v>
      </c>
      <c r="F97" s="3">
        <v>3</v>
      </c>
      <c r="G97" s="7"/>
      <c r="J97" s="24"/>
      <c r="K97" s="24"/>
      <c r="L97" s="24"/>
      <c r="M97" s="24"/>
      <c r="N97" s="24"/>
      <c r="O97" s="33"/>
    </row>
    <row r="98" spans="1:15">
      <c r="A98" s="8">
        <v>43770</v>
      </c>
      <c r="B98" s="3">
        <v>12</v>
      </c>
      <c r="C98" s="3">
        <v>0</v>
      </c>
      <c r="D98" s="3">
        <v>11</v>
      </c>
      <c r="E98" s="3">
        <v>6</v>
      </c>
      <c r="F98" s="3">
        <v>1</v>
      </c>
      <c r="G98" s="7"/>
      <c r="J98" s="8"/>
    </row>
    <row r="99" spans="1:15">
      <c r="A99" s="8">
        <v>43800</v>
      </c>
      <c r="B99" s="3">
        <v>50</v>
      </c>
      <c r="C99" s="3">
        <v>0</v>
      </c>
      <c r="D99" s="3">
        <v>21</v>
      </c>
      <c r="E99" s="3">
        <v>12</v>
      </c>
      <c r="F99" s="3">
        <v>3</v>
      </c>
      <c r="G99" s="7"/>
    </row>
    <row r="100" spans="1:15">
      <c r="A100" s="8">
        <v>43831</v>
      </c>
      <c r="B100" s="3">
        <v>18</v>
      </c>
      <c r="C100" s="3">
        <v>0</v>
      </c>
      <c r="D100" s="3">
        <v>17</v>
      </c>
      <c r="E100" s="3">
        <v>8</v>
      </c>
      <c r="F100" s="3">
        <v>3</v>
      </c>
      <c r="G100" s="7"/>
    </row>
    <row r="101" spans="1:15">
      <c r="A101" s="8">
        <v>43862</v>
      </c>
      <c r="B101" s="3">
        <v>22</v>
      </c>
      <c r="C101" s="3">
        <v>0</v>
      </c>
      <c r="D101" s="3">
        <v>18</v>
      </c>
      <c r="E101" s="3">
        <v>12</v>
      </c>
      <c r="F101" s="3">
        <v>2</v>
      </c>
      <c r="G101" s="7"/>
    </row>
    <row r="102" spans="1:15">
      <c r="A102" s="8">
        <v>43891</v>
      </c>
      <c r="B102" s="3">
        <v>2</v>
      </c>
      <c r="C102" s="3">
        <v>0</v>
      </c>
      <c r="D102" s="3">
        <v>11</v>
      </c>
      <c r="E102" s="3">
        <v>4</v>
      </c>
      <c r="F102" s="3">
        <v>1</v>
      </c>
      <c r="G102" s="7"/>
    </row>
    <row r="103" spans="1:15">
      <c r="A103" s="8">
        <v>43922</v>
      </c>
      <c r="B103" s="3">
        <v>0</v>
      </c>
      <c r="C103" s="3">
        <v>0</v>
      </c>
      <c r="D103" s="3">
        <v>8</v>
      </c>
      <c r="E103" s="3">
        <v>1</v>
      </c>
      <c r="F103" s="3">
        <v>1</v>
      </c>
      <c r="G103" s="7"/>
    </row>
    <row r="104" spans="1:15">
      <c r="A104" s="8">
        <v>43952</v>
      </c>
      <c r="B104" s="3">
        <v>0</v>
      </c>
      <c r="C104" s="3">
        <v>0</v>
      </c>
      <c r="D104" s="3">
        <v>4</v>
      </c>
      <c r="E104" s="3">
        <v>0</v>
      </c>
      <c r="F104" s="3">
        <v>0</v>
      </c>
      <c r="G104" s="7"/>
    </row>
    <row r="105" spans="1:15">
      <c r="A105" s="8">
        <v>43983</v>
      </c>
      <c r="B105" s="3">
        <v>0</v>
      </c>
      <c r="C105" s="3">
        <v>0</v>
      </c>
      <c r="D105" s="3">
        <v>4</v>
      </c>
      <c r="E105" s="3">
        <v>1</v>
      </c>
      <c r="F105" s="3">
        <v>0</v>
      </c>
      <c r="G105" s="7"/>
    </row>
    <row r="106" spans="1:15">
      <c r="A106" s="8">
        <v>44013</v>
      </c>
      <c r="B106" s="3">
        <v>0</v>
      </c>
      <c r="C106" s="3">
        <v>0</v>
      </c>
      <c r="D106" s="3">
        <v>4</v>
      </c>
      <c r="E106" s="3">
        <v>0</v>
      </c>
      <c r="F106" s="3">
        <v>0</v>
      </c>
      <c r="G106" s="7"/>
    </row>
    <row r="107" spans="1:15">
      <c r="A107" s="8">
        <v>44044</v>
      </c>
      <c r="B107" s="3">
        <v>0</v>
      </c>
      <c r="C107" s="3">
        <v>0</v>
      </c>
      <c r="D107" s="3">
        <v>4</v>
      </c>
      <c r="E107" s="3">
        <v>0</v>
      </c>
      <c r="F107" s="3">
        <v>0</v>
      </c>
      <c r="G107" s="7"/>
    </row>
    <row r="108" spans="1:15">
      <c r="A108" s="10" t="s">
        <v>10</v>
      </c>
      <c r="B108" s="25">
        <f>SUM(B96:B107)</f>
        <v>161</v>
      </c>
      <c r="C108" s="25">
        <f>SUM(C96:C107)</f>
        <v>0</v>
      </c>
      <c r="D108" s="25">
        <f>SUM(D96:D107)</f>
        <v>135</v>
      </c>
      <c r="E108" s="25">
        <f>SUM(E96:E107)</f>
        <v>65</v>
      </c>
      <c r="F108" s="25">
        <f>SUM(F96:F107)</f>
        <v>17</v>
      </c>
      <c r="G108" s="12"/>
    </row>
    <row r="109" spans="1:15">
      <c r="A109" s="10" t="s">
        <v>12</v>
      </c>
      <c r="B109" s="25">
        <f>B108/12</f>
        <v>13.416666666666666</v>
      </c>
      <c r="C109" s="25">
        <f>C108/12</f>
        <v>0</v>
      </c>
      <c r="D109" s="25">
        <f>D108/12</f>
        <v>11.25</v>
      </c>
      <c r="E109" s="25">
        <f>E108/12</f>
        <v>5.416666666666667</v>
      </c>
      <c r="F109" s="25">
        <f>F108/12</f>
        <v>1.4166666666666667</v>
      </c>
      <c r="G109" s="12"/>
    </row>
    <row r="110" spans="1:15">
      <c r="A110" s="8">
        <v>44075</v>
      </c>
      <c r="B110" s="3">
        <v>0</v>
      </c>
      <c r="C110" s="3">
        <v>1</v>
      </c>
      <c r="D110" s="3">
        <v>6</v>
      </c>
      <c r="E110" s="3">
        <v>3</v>
      </c>
      <c r="F110" s="3">
        <v>2</v>
      </c>
      <c r="G110" s="7"/>
    </row>
    <row r="111" spans="1:15">
      <c r="A111" s="8">
        <v>44105</v>
      </c>
      <c r="B111" s="3">
        <v>0</v>
      </c>
      <c r="C111" s="3">
        <v>0</v>
      </c>
      <c r="D111" s="3">
        <v>7</v>
      </c>
      <c r="E111" s="3">
        <v>3</v>
      </c>
      <c r="F111" s="3">
        <v>1</v>
      </c>
      <c r="G111" s="7"/>
    </row>
    <row r="112" spans="1:15">
      <c r="A112" s="8">
        <v>44136</v>
      </c>
      <c r="B112" s="3">
        <v>0</v>
      </c>
      <c r="C112" s="3">
        <v>0</v>
      </c>
      <c r="D112" s="3">
        <v>4</v>
      </c>
      <c r="E112" s="3">
        <v>0</v>
      </c>
      <c r="F112" s="3">
        <v>0</v>
      </c>
      <c r="G112" s="7"/>
    </row>
    <row r="113" spans="1:202">
      <c r="A113" s="8">
        <v>44166</v>
      </c>
      <c r="B113" s="3">
        <v>0</v>
      </c>
      <c r="C113" s="3">
        <v>0</v>
      </c>
      <c r="D113" s="3">
        <v>3</v>
      </c>
      <c r="E113" s="3">
        <v>0</v>
      </c>
      <c r="F113" s="3">
        <v>0</v>
      </c>
      <c r="G113" s="7"/>
    </row>
    <row r="114" spans="1:202" s="5" customFormat="1">
      <c r="A114" s="8">
        <v>44197</v>
      </c>
      <c r="B114" s="3">
        <v>0</v>
      </c>
      <c r="C114" s="3">
        <v>0</v>
      </c>
      <c r="D114" s="3">
        <v>4</v>
      </c>
      <c r="E114" s="3">
        <v>0</v>
      </c>
      <c r="F114" s="3">
        <v>0</v>
      </c>
      <c r="G114" s="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</row>
    <row r="115" spans="1:202">
      <c r="A115" s="8">
        <v>44228</v>
      </c>
      <c r="B115" s="3">
        <v>0</v>
      </c>
      <c r="C115" s="3">
        <v>0</v>
      </c>
      <c r="D115" s="3">
        <v>3</v>
      </c>
      <c r="E115" s="3">
        <v>0</v>
      </c>
      <c r="F115" s="3">
        <v>0</v>
      </c>
    </row>
    <row r="116" spans="1:202">
      <c r="A116" s="8">
        <v>44256</v>
      </c>
      <c r="B116" s="3">
        <v>12</v>
      </c>
      <c r="C116" s="3">
        <v>0</v>
      </c>
      <c r="D116" s="3">
        <v>7</v>
      </c>
      <c r="E116" s="3">
        <v>3</v>
      </c>
      <c r="F116" s="3">
        <v>0</v>
      </c>
    </row>
    <row r="117" spans="1:202">
      <c r="A117" s="8">
        <v>44287</v>
      </c>
      <c r="B117" s="3">
        <v>0</v>
      </c>
      <c r="C117" s="3">
        <v>0</v>
      </c>
      <c r="D117" s="3">
        <v>7</v>
      </c>
      <c r="E117" s="3">
        <v>0</v>
      </c>
      <c r="F117" s="3">
        <v>0</v>
      </c>
    </row>
    <row r="118" spans="1:202">
      <c r="A118" s="8">
        <v>44317</v>
      </c>
      <c r="B118" s="3">
        <v>0</v>
      </c>
      <c r="C118" s="3">
        <v>0</v>
      </c>
      <c r="D118" s="3">
        <v>4</v>
      </c>
      <c r="E118" s="3">
        <v>0</v>
      </c>
      <c r="F118" s="3">
        <v>0</v>
      </c>
    </row>
    <row r="119" spans="1:202">
      <c r="A119" s="8">
        <v>44348</v>
      </c>
      <c r="B119" s="3">
        <v>0</v>
      </c>
      <c r="C119" s="3">
        <v>0</v>
      </c>
      <c r="D119" s="3">
        <v>3</v>
      </c>
      <c r="E119" s="3">
        <v>0</v>
      </c>
      <c r="F119" s="3">
        <v>0</v>
      </c>
    </row>
    <row r="120" spans="1:202">
      <c r="A120" s="8">
        <v>44378</v>
      </c>
      <c r="B120" s="3">
        <v>0</v>
      </c>
      <c r="C120" s="3">
        <v>0</v>
      </c>
      <c r="D120" s="3">
        <v>6</v>
      </c>
      <c r="E120" s="3">
        <v>0</v>
      </c>
      <c r="F120" s="3">
        <v>0</v>
      </c>
    </row>
    <row r="121" spans="1:202">
      <c r="A121" s="8">
        <v>44409</v>
      </c>
      <c r="B121" s="3">
        <v>0</v>
      </c>
      <c r="C121" s="3">
        <v>0</v>
      </c>
      <c r="D121" s="3">
        <v>6</v>
      </c>
      <c r="E121" s="3">
        <v>0</v>
      </c>
      <c r="F121" s="3">
        <v>0</v>
      </c>
    </row>
    <row r="122" spans="1:202">
      <c r="A122" s="10" t="s">
        <v>10</v>
      </c>
      <c r="B122" s="25">
        <f>SUM(B110:B121)</f>
        <v>12</v>
      </c>
      <c r="C122" s="25">
        <f>SUM(C110:C121)</f>
        <v>1</v>
      </c>
      <c r="D122" s="25">
        <f>SUM(D110:D121)</f>
        <v>60</v>
      </c>
      <c r="E122" s="25">
        <f>SUM(E110:E121)</f>
        <v>9</v>
      </c>
      <c r="F122" s="25">
        <f>SUM(F110:F121)</f>
        <v>3</v>
      </c>
      <c r="G122" s="7"/>
    </row>
    <row r="123" spans="1:202">
      <c r="A123" s="14" t="s">
        <v>12</v>
      </c>
      <c r="B123" s="27">
        <f>B122/12</f>
        <v>1</v>
      </c>
      <c r="C123" s="27">
        <f>C122/12</f>
        <v>8.3333333333333329E-2</v>
      </c>
      <c r="D123" s="27">
        <f>D122/12</f>
        <v>5</v>
      </c>
      <c r="E123" s="27">
        <f>E122/12</f>
        <v>0.75</v>
      </c>
      <c r="F123" s="27">
        <f>F122/12</f>
        <v>0.25</v>
      </c>
      <c r="G123" s="15"/>
    </row>
    <row r="124" spans="1:202">
      <c r="A124" s="8">
        <v>44440</v>
      </c>
      <c r="B124" s="3">
        <v>0</v>
      </c>
      <c r="C124" s="3">
        <v>0</v>
      </c>
      <c r="D124" s="3">
        <v>3</v>
      </c>
      <c r="E124" s="3">
        <v>0</v>
      </c>
      <c r="F124" s="3">
        <v>0</v>
      </c>
    </row>
    <row r="125" spans="1:202">
      <c r="A125" s="8">
        <v>44470</v>
      </c>
      <c r="B125" s="3">
        <v>0</v>
      </c>
      <c r="C125" s="3">
        <v>0</v>
      </c>
      <c r="D125" s="3">
        <v>5</v>
      </c>
      <c r="E125" s="3">
        <v>0</v>
      </c>
      <c r="F125" s="3">
        <v>0</v>
      </c>
    </row>
    <row r="126" spans="1:202">
      <c r="A126" s="61">
        <v>44501</v>
      </c>
      <c r="B126" s="51">
        <v>0</v>
      </c>
      <c r="C126" s="51">
        <v>0</v>
      </c>
      <c r="D126" s="51">
        <v>4</v>
      </c>
      <c r="E126" s="51">
        <v>0</v>
      </c>
      <c r="F126" s="51">
        <v>0</v>
      </c>
      <c r="G126" s="51"/>
    </row>
    <row r="127" spans="1:202">
      <c r="A127" s="61">
        <v>44531</v>
      </c>
      <c r="B127" s="51">
        <v>0</v>
      </c>
      <c r="C127" s="51">
        <v>0</v>
      </c>
      <c r="D127" s="51">
        <v>5</v>
      </c>
      <c r="E127" s="51">
        <v>2</v>
      </c>
      <c r="F127" s="51">
        <v>1</v>
      </c>
      <c r="G127" s="51"/>
    </row>
    <row r="128" spans="1:202">
      <c r="A128" s="62"/>
      <c r="B128" s="57"/>
      <c r="C128" s="57"/>
      <c r="D128" s="57"/>
      <c r="E128" s="57"/>
      <c r="F128" s="57"/>
      <c r="G128" s="51"/>
    </row>
    <row r="129" spans="1:8">
      <c r="A129" s="59"/>
      <c r="B129" s="59"/>
      <c r="C129" s="59"/>
      <c r="D129" s="59"/>
      <c r="E129" s="59"/>
      <c r="F129" s="59"/>
      <c r="G129" s="51"/>
    </row>
    <row r="131" spans="1:8">
      <c r="A131" s="1"/>
      <c r="B131" s="2"/>
      <c r="C131" s="2"/>
      <c r="D131" s="2"/>
    </row>
    <row r="132" spans="1:8">
      <c r="A132" s="1" t="s">
        <v>0</v>
      </c>
      <c r="B132" s="2" t="s">
        <v>1</v>
      </c>
      <c r="C132" s="2" t="s">
        <v>2</v>
      </c>
      <c r="D132" s="2" t="s">
        <v>3</v>
      </c>
      <c r="G132" s="7"/>
    </row>
    <row r="133" spans="1:8">
      <c r="A133" s="8" t="s">
        <v>73</v>
      </c>
      <c r="B133" s="9">
        <v>34173</v>
      </c>
      <c r="C133" s="9">
        <v>43114</v>
      </c>
      <c r="D133" s="3" t="s">
        <v>18</v>
      </c>
      <c r="G133" s="7"/>
    </row>
    <row r="134" spans="1:8">
      <c r="G134" s="7"/>
    </row>
    <row r="135" spans="1:8">
      <c r="A135" s="19" t="s">
        <v>4</v>
      </c>
      <c r="B135" s="20" t="s">
        <v>5</v>
      </c>
      <c r="C135" s="20" t="s">
        <v>6</v>
      </c>
      <c r="D135" s="20" t="s">
        <v>7</v>
      </c>
      <c r="E135" s="20" t="s">
        <v>8</v>
      </c>
      <c r="F135" s="20" t="s">
        <v>9</v>
      </c>
      <c r="G135" s="22" t="s">
        <v>11</v>
      </c>
      <c r="H135" s="20" t="s">
        <v>132</v>
      </c>
    </row>
    <row r="136" spans="1:8">
      <c r="A136" s="8">
        <v>43709</v>
      </c>
      <c r="B136" s="3">
        <v>6</v>
      </c>
      <c r="C136" s="3">
        <v>1</v>
      </c>
      <c r="D136" s="3">
        <v>13</v>
      </c>
      <c r="E136" s="3">
        <v>4</v>
      </c>
      <c r="F136" s="3">
        <v>2</v>
      </c>
      <c r="G136" s="7"/>
    </row>
    <row r="137" spans="1:8">
      <c r="A137" s="8">
        <v>43739</v>
      </c>
      <c r="B137" s="3">
        <v>10</v>
      </c>
      <c r="C137" s="3">
        <v>2</v>
      </c>
      <c r="D137" s="3">
        <v>12</v>
      </c>
      <c r="E137" s="3">
        <v>4</v>
      </c>
      <c r="F137" s="3">
        <v>2</v>
      </c>
      <c r="G137" s="7"/>
    </row>
    <row r="138" spans="1:8">
      <c r="A138" s="8">
        <v>43770</v>
      </c>
      <c r="B138" s="3">
        <v>3</v>
      </c>
      <c r="C138" s="3">
        <v>1</v>
      </c>
      <c r="D138" s="3">
        <v>9</v>
      </c>
      <c r="E138" s="3">
        <v>4</v>
      </c>
      <c r="F138" s="3">
        <v>2</v>
      </c>
      <c r="G138" s="7"/>
    </row>
    <row r="139" spans="1:8">
      <c r="A139" s="8">
        <v>43800</v>
      </c>
      <c r="B139" s="3">
        <v>4</v>
      </c>
      <c r="C139" s="3">
        <v>0</v>
      </c>
      <c r="D139" s="3">
        <v>9</v>
      </c>
      <c r="E139" s="3">
        <v>4</v>
      </c>
      <c r="F139" s="3">
        <v>1</v>
      </c>
      <c r="G139" s="7"/>
    </row>
    <row r="140" spans="1:8">
      <c r="A140" s="8">
        <v>43831</v>
      </c>
      <c r="B140" s="3">
        <v>7</v>
      </c>
      <c r="C140" s="3">
        <v>1</v>
      </c>
      <c r="D140" s="3">
        <v>13</v>
      </c>
      <c r="E140" s="3">
        <v>8</v>
      </c>
      <c r="F140" s="3">
        <v>3</v>
      </c>
      <c r="G140" s="7"/>
    </row>
    <row r="141" spans="1:8">
      <c r="A141" s="8">
        <v>43862</v>
      </c>
      <c r="B141" s="3">
        <v>6</v>
      </c>
      <c r="C141" s="3">
        <v>1</v>
      </c>
      <c r="D141" s="3">
        <v>14</v>
      </c>
      <c r="E141" s="3">
        <v>6</v>
      </c>
      <c r="F141" s="3">
        <v>3</v>
      </c>
      <c r="G141" s="7"/>
    </row>
    <row r="142" spans="1:8">
      <c r="A142" s="8">
        <v>43891</v>
      </c>
      <c r="B142" s="3">
        <v>0</v>
      </c>
      <c r="C142" s="3">
        <v>0</v>
      </c>
      <c r="D142" s="3">
        <v>18</v>
      </c>
      <c r="E142" s="3">
        <v>3</v>
      </c>
      <c r="F142" s="3">
        <v>1</v>
      </c>
      <c r="G142" s="7"/>
    </row>
    <row r="143" spans="1:8">
      <c r="A143" s="8">
        <v>43922</v>
      </c>
      <c r="B143" s="3">
        <v>0</v>
      </c>
      <c r="C143" s="3">
        <v>0</v>
      </c>
      <c r="D143" s="3">
        <v>2</v>
      </c>
      <c r="E143" s="3">
        <v>3</v>
      </c>
      <c r="F143" s="3">
        <v>2</v>
      </c>
      <c r="G143" s="7"/>
    </row>
    <row r="144" spans="1:8">
      <c r="A144" s="8">
        <v>43952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7" t="s">
        <v>54</v>
      </c>
    </row>
    <row r="145" spans="1:7">
      <c r="A145" s="8">
        <v>43983</v>
      </c>
      <c r="B145" s="3">
        <v>0</v>
      </c>
      <c r="C145" s="3">
        <v>0</v>
      </c>
      <c r="D145" s="3">
        <v>4</v>
      </c>
      <c r="E145" s="3">
        <v>4</v>
      </c>
      <c r="F145" s="3">
        <v>2</v>
      </c>
      <c r="G145" s="7"/>
    </row>
    <row r="146" spans="1:7">
      <c r="A146" s="8">
        <v>44013</v>
      </c>
      <c r="B146" s="3">
        <v>0</v>
      </c>
      <c r="C146" s="3">
        <v>0</v>
      </c>
      <c r="D146" s="3">
        <v>3</v>
      </c>
      <c r="E146" s="3">
        <v>3</v>
      </c>
      <c r="F146" s="3">
        <v>1</v>
      </c>
      <c r="G146" s="7"/>
    </row>
    <row r="147" spans="1:7">
      <c r="A147" s="8">
        <v>44044</v>
      </c>
      <c r="B147" s="3">
        <v>5</v>
      </c>
      <c r="C147" s="3">
        <v>0</v>
      </c>
      <c r="D147" s="3">
        <v>6</v>
      </c>
      <c r="E147" s="3">
        <v>12</v>
      </c>
      <c r="F147" s="3">
        <v>4</v>
      </c>
      <c r="G147" s="7"/>
    </row>
    <row r="148" spans="1:7">
      <c r="A148" s="10" t="s">
        <v>10</v>
      </c>
      <c r="B148" s="25">
        <f>SUM(B136:B147)</f>
        <v>41</v>
      </c>
      <c r="C148" s="25">
        <f>SUM(C136:C147)</f>
        <v>6</v>
      </c>
      <c r="D148" s="25">
        <f>SUM(D136:D147)</f>
        <v>103</v>
      </c>
      <c r="E148" s="25">
        <f>SUM(E136:E147)</f>
        <v>55</v>
      </c>
      <c r="F148" s="25">
        <f>SUM(F136:F147)</f>
        <v>23</v>
      </c>
      <c r="G148" s="12"/>
    </row>
    <row r="149" spans="1:7">
      <c r="A149" s="10" t="s">
        <v>12</v>
      </c>
      <c r="B149" s="25">
        <f>B148/12</f>
        <v>3.4166666666666665</v>
      </c>
      <c r="C149" s="25">
        <f>C148/12</f>
        <v>0.5</v>
      </c>
      <c r="D149" s="25">
        <f>D148/12</f>
        <v>8.5833333333333339</v>
      </c>
      <c r="E149" s="25">
        <f>E148/12</f>
        <v>4.583333333333333</v>
      </c>
      <c r="F149" s="25">
        <f>F148/12</f>
        <v>1.9166666666666667</v>
      </c>
      <c r="G149" s="12"/>
    </row>
    <row r="150" spans="1:7">
      <c r="A150" s="8">
        <v>44075</v>
      </c>
      <c r="B150" s="3">
        <v>0</v>
      </c>
      <c r="C150" s="3">
        <v>1</v>
      </c>
      <c r="D150" s="3">
        <v>7</v>
      </c>
      <c r="E150" s="3">
        <v>8</v>
      </c>
      <c r="F150" s="3">
        <v>2</v>
      </c>
      <c r="G150" s="7"/>
    </row>
    <row r="151" spans="1:7">
      <c r="A151" s="8">
        <v>44105</v>
      </c>
      <c r="B151" s="3">
        <v>0</v>
      </c>
      <c r="C151" s="3">
        <v>0</v>
      </c>
      <c r="D151" s="3">
        <v>6</v>
      </c>
      <c r="E151" s="3">
        <v>4</v>
      </c>
      <c r="F151" s="3">
        <v>2</v>
      </c>
      <c r="G151" s="7"/>
    </row>
    <row r="152" spans="1:7">
      <c r="A152" s="8">
        <v>44136</v>
      </c>
      <c r="B152" s="3">
        <v>0</v>
      </c>
      <c r="C152" s="3">
        <v>1</v>
      </c>
      <c r="D152" s="3">
        <v>6</v>
      </c>
      <c r="E152" s="3">
        <v>5</v>
      </c>
      <c r="F152" s="3">
        <v>3</v>
      </c>
      <c r="G152" s="7"/>
    </row>
    <row r="153" spans="1:7">
      <c r="A153" s="8">
        <v>44166</v>
      </c>
      <c r="B153" s="3">
        <v>0</v>
      </c>
      <c r="C153" s="3">
        <v>0</v>
      </c>
      <c r="D153" s="3">
        <v>7</v>
      </c>
      <c r="E153" s="3">
        <v>6</v>
      </c>
      <c r="F153" s="3">
        <v>1</v>
      </c>
      <c r="G153" s="7"/>
    </row>
    <row r="154" spans="1:7">
      <c r="A154" s="8">
        <v>44197</v>
      </c>
      <c r="B154" s="3">
        <v>0</v>
      </c>
      <c r="C154" s="3">
        <v>0</v>
      </c>
      <c r="D154" s="3">
        <v>5</v>
      </c>
      <c r="E154" s="3">
        <v>5</v>
      </c>
      <c r="F154" s="3">
        <v>2</v>
      </c>
    </row>
    <row r="155" spans="1:7">
      <c r="A155" s="8">
        <v>44228</v>
      </c>
      <c r="B155" s="3">
        <v>2</v>
      </c>
      <c r="C155" s="3">
        <v>2</v>
      </c>
      <c r="D155" s="3">
        <v>5</v>
      </c>
      <c r="E155" s="3">
        <v>5</v>
      </c>
      <c r="F155" s="3">
        <v>2</v>
      </c>
    </row>
    <row r="156" spans="1:7">
      <c r="A156" s="8">
        <v>44256</v>
      </c>
      <c r="B156" s="3">
        <v>8</v>
      </c>
      <c r="C156" s="3">
        <v>1</v>
      </c>
      <c r="D156" s="3">
        <v>6</v>
      </c>
      <c r="E156" s="3">
        <v>5</v>
      </c>
      <c r="F156" s="3">
        <v>3</v>
      </c>
    </row>
    <row r="157" spans="1:7">
      <c r="A157" s="8">
        <v>44287</v>
      </c>
      <c r="B157" s="3">
        <v>0</v>
      </c>
      <c r="C157" s="3">
        <v>1</v>
      </c>
      <c r="D157" s="3">
        <v>8</v>
      </c>
      <c r="E157" s="3">
        <v>6</v>
      </c>
      <c r="F157" s="3">
        <v>2</v>
      </c>
    </row>
    <row r="158" spans="1:7">
      <c r="A158" s="8">
        <v>44317</v>
      </c>
      <c r="B158" s="3">
        <v>0</v>
      </c>
      <c r="C158" s="3">
        <v>0</v>
      </c>
      <c r="D158" s="3">
        <v>6</v>
      </c>
      <c r="E158" s="3">
        <v>6</v>
      </c>
      <c r="F158" s="3">
        <v>2</v>
      </c>
    </row>
    <row r="159" spans="1:7">
      <c r="A159" s="8">
        <v>44348</v>
      </c>
      <c r="B159" s="3">
        <v>0</v>
      </c>
      <c r="C159" s="3">
        <v>0</v>
      </c>
      <c r="D159" s="3">
        <v>7</v>
      </c>
      <c r="E159" s="3">
        <v>5</v>
      </c>
      <c r="F159" s="3">
        <v>2</v>
      </c>
    </row>
    <row r="160" spans="1:7">
      <c r="A160" s="8">
        <v>44378</v>
      </c>
      <c r="B160" s="3">
        <v>0</v>
      </c>
      <c r="C160" s="3">
        <v>4</v>
      </c>
      <c r="D160" s="3">
        <v>6</v>
      </c>
      <c r="E160" s="3">
        <v>7</v>
      </c>
      <c r="F160" s="3">
        <v>2</v>
      </c>
    </row>
    <row r="161" spans="1:8">
      <c r="A161" s="8">
        <v>44409</v>
      </c>
      <c r="B161" s="3">
        <v>0</v>
      </c>
      <c r="C161" s="3">
        <v>2</v>
      </c>
      <c r="D161" s="3">
        <v>7</v>
      </c>
      <c r="E161" s="3">
        <v>6</v>
      </c>
      <c r="F161" s="3">
        <v>2</v>
      </c>
    </row>
    <row r="162" spans="1:8">
      <c r="A162" s="10" t="s">
        <v>10</v>
      </c>
      <c r="B162" s="25">
        <f>SUM(B150:B161)</f>
        <v>10</v>
      </c>
      <c r="C162" s="25">
        <f>SUM(C150:C161)</f>
        <v>12</v>
      </c>
      <c r="D162" s="25">
        <f>SUM(D150:D161)</f>
        <v>76</v>
      </c>
      <c r="E162" s="25">
        <f>SUM(E150:E161)</f>
        <v>68</v>
      </c>
      <c r="F162" s="25">
        <f>SUM(F150:F161)</f>
        <v>25</v>
      </c>
      <c r="G162" s="7"/>
    </row>
    <row r="163" spans="1:8">
      <c r="A163" s="14" t="s">
        <v>12</v>
      </c>
      <c r="B163" s="27">
        <f>B162/12</f>
        <v>0.83333333333333337</v>
      </c>
      <c r="C163" s="27">
        <f>C162/12</f>
        <v>1</v>
      </c>
      <c r="D163" s="27">
        <f>D162/12</f>
        <v>6.333333333333333</v>
      </c>
      <c r="E163" s="27">
        <f>E162/12</f>
        <v>5.666666666666667</v>
      </c>
      <c r="F163" s="27">
        <f>F162/12</f>
        <v>2.0833333333333335</v>
      </c>
      <c r="G163" s="15"/>
    </row>
    <row r="164" spans="1:8">
      <c r="A164" s="8">
        <v>44440</v>
      </c>
      <c r="B164" s="3">
        <v>0</v>
      </c>
      <c r="C164" s="3">
        <v>0</v>
      </c>
      <c r="D164" s="3">
        <v>4</v>
      </c>
      <c r="E164" s="3">
        <v>5</v>
      </c>
      <c r="F164" s="3">
        <v>1</v>
      </c>
    </row>
    <row r="165" spans="1:8">
      <c r="A165" s="8">
        <v>44470</v>
      </c>
      <c r="B165" s="3">
        <v>0</v>
      </c>
      <c r="C165" s="3">
        <v>1</v>
      </c>
      <c r="D165" s="3">
        <v>4</v>
      </c>
      <c r="E165" s="3">
        <v>6</v>
      </c>
      <c r="F165" s="3">
        <v>2</v>
      </c>
    </row>
    <row r="166" spans="1:8">
      <c r="A166" s="61">
        <v>44501</v>
      </c>
      <c r="B166" s="51">
        <v>0</v>
      </c>
      <c r="C166" s="51">
        <v>0</v>
      </c>
      <c r="D166" s="51">
        <v>7</v>
      </c>
      <c r="E166" s="51">
        <v>6</v>
      </c>
      <c r="F166" s="51">
        <v>2</v>
      </c>
      <c r="G166" s="51"/>
    </row>
    <row r="167" spans="1:8">
      <c r="A167" s="61">
        <v>44531</v>
      </c>
      <c r="B167" s="51">
        <v>0</v>
      </c>
      <c r="C167" s="51">
        <v>0</v>
      </c>
      <c r="D167" s="51">
        <v>6</v>
      </c>
      <c r="E167" s="51">
        <v>5</v>
      </c>
      <c r="F167" s="51">
        <v>1</v>
      </c>
      <c r="G167" s="51"/>
    </row>
    <row r="168" spans="1:8">
      <c r="A168" s="62"/>
      <c r="B168" s="57"/>
      <c r="C168" s="57"/>
      <c r="D168" s="57"/>
      <c r="E168" s="57"/>
      <c r="F168" s="57"/>
      <c r="G168" s="51"/>
    </row>
    <row r="169" spans="1:8">
      <c r="A169" s="59"/>
      <c r="B169" s="59"/>
      <c r="C169" s="59"/>
      <c r="D169" s="59"/>
      <c r="E169" s="59"/>
      <c r="F169" s="59"/>
      <c r="G169" s="51"/>
    </row>
    <row r="172" spans="1:8">
      <c r="A172" s="1" t="s">
        <v>0</v>
      </c>
      <c r="B172" s="2" t="s">
        <v>1</v>
      </c>
      <c r="C172" s="2" t="s">
        <v>2</v>
      </c>
      <c r="D172" s="2" t="s">
        <v>3</v>
      </c>
      <c r="G172" s="7"/>
    </row>
    <row r="173" spans="1:8">
      <c r="A173" s="8" t="s">
        <v>74</v>
      </c>
      <c r="B173" s="9">
        <v>37049</v>
      </c>
      <c r="C173" s="9">
        <v>44514</v>
      </c>
      <c r="D173" s="3" t="s">
        <v>18</v>
      </c>
      <c r="G173" s="7"/>
    </row>
    <row r="174" spans="1:8">
      <c r="G174" s="7"/>
    </row>
    <row r="175" spans="1:8">
      <c r="A175" s="19" t="s">
        <v>4</v>
      </c>
      <c r="B175" s="20" t="s">
        <v>5</v>
      </c>
      <c r="C175" s="20" t="s">
        <v>6</v>
      </c>
      <c r="D175" s="20" t="s">
        <v>7</v>
      </c>
      <c r="E175" s="20" t="s">
        <v>8</v>
      </c>
      <c r="F175" s="20" t="s">
        <v>9</v>
      </c>
      <c r="G175" s="22" t="s">
        <v>11</v>
      </c>
      <c r="H175" s="20" t="s">
        <v>132</v>
      </c>
    </row>
    <row r="176" spans="1:8">
      <c r="A176" s="8">
        <v>43709</v>
      </c>
      <c r="B176" s="3">
        <v>15</v>
      </c>
      <c r="C176" s="3">
        <v>0</v>
      </c>
      <c r="D176" s="3">
        <v>20</v>
      </c>
      <c r="E176" s="3">
        <v>3</v>
      </c>
      <c r="F176" s="3">
        <v>1</v>
      </c>
      <c r="G176" s="7"/>
    </row>
    <row r="177" spans="1:7">
      <c r="A177" s="8">
        <v>43739</v>
      </c>
      <c r="B177" s="3">
        <v>1</v>
      </c>
      <c r="C177" s="3">
        <v>0</v>
      </c>
      <c r="D177" s="3">
        <v>21</v>
      </c>
      <c r="E177" s="3">
        <v>3</v>
      </c>
      <c r="F177" s="3">
        <v>1</v>
      </c>
      <c r="G177" s="7"/>
    </row>
    <row r="178" spans="1:7">
      <c r="A178" s="8">
        <v>43770</v>
      </c>
      <c r="B178" s="3">
        <v>0</v>
      </c>
      <c r="C178" s="3">
        <v>0</v>
      </c>
      <c r="D178" s="3">
        <v>10</v>
      </c>
      <c r="E178" s="3">
        <v>2</v>
      </c>
      <c r="F178" s="3">
        <v>1</v>
      </c>
      <c r="G178" s="7"/>
    </row>
    <row r="179" spans="1:7">
      <c r="A179" s="8">
        <v>43800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7" t="s">
        <v>54</v>
      </c>
    </row>
    <row r="180" spans="1:7">
      <c r="A180" s="8">
        <v>43831</v>
      </c>
      <c r="B180" s="3">
        <v>0</v>
      </c>
      <c r="C180" s="3">
        <v>0</v>
      </c>
      <c r="D180" s="3">
        <v>6</v>
      </c>
      <c r="E180" s="3">
        <v>2</v>
      </c>
      <c r="F180" s="3">
        <v>1</v>
      </c>
      <c r="G180" s="7"/>
    </row>
    <row r="181" spans="1:7">
      <c r="A181" s="8">
        <v>43862</v>
      </c>
      <c r="B181" s="3">
        <v>1</v>
      </c>
      <c r="C181" s="3">
        <v>1</v>
      </c>
      <c r="D181" s="3">
        <v>9</v>
      </c>
      <c r="E181" s="3">
        <v>1</v>
      </c>
      <c r="F181" s="3">
        <v>0</v>
      </c>
      <c r="G181" s="7"/>
    </row>
    <row r="182" spans="1:7">
      <c r="A182" s="8">
        <v>43891</v>
      </c>
      <c r="B182" s="3">
        <v>0</v>
      </c>
      <c r="C182" s="3">
        <v>0</v>
      </c>
      <c r="D182" s="3">
        <v>3</v>
      </c>
      <c r="E182" s="3">
        <v>2</v>
      </c>
      <c r="F182" s="3">
        <v>1</v>
      </c>
      <c r="G182" s="7"/>
    </row>
    <row r="183" spans="1:7">
      <c r="A183" s="8">
        <v>43922</v>
      </c>
      <c r="B183" s="3">
        <v>0</v>
      </c>
      <c r="C183" s="3">
        <v>0</v>
      </c>
      <c r="D183" s="3">
        <v>3</v>
      </c>
      <c r="E183" s="3">
        <v>2</v>
      </c>
      <c r="F183" s="3">
        <v>0</v>
      </c>
      <c r="G183" s="7"/>
    </row>
    <row r="184" spans="1:7">
      <c r="A184" s="8">
        <v>43952</v>
      </c>
      <c r="B184" s="3">
        <v>0</v>
      </c>
      <c r="C184" s="3">
        <v>0</v>
      </c>
      <c r="D184" s="3">
        <v>1</v>
      </c>
      <c r="E184" s="3">
        <v>0</v>
      </c>
      <c r="F184" s="3">
        <v>0</v>
      </c>
      <c r="G184" s="7"/>
    </row>
    <row r="185" spans="1:7">
      <c r="A185" s="8">
        <v>43983</v>
      </c>
      <c r="B185" s="3">
        <v>0</v>
      </c>
      <c r="C185" s="3">
        <v>0</v>
      </c>
      <c r="D185" s="3">
        <v>1</v>
      </c>
      <c r="E185" s="3">
        <v>0</v>
      </c>
      <c r="F185" s="3">
        <v>0</v>
      </c>
      <c r="G185" s="7"/>
    </row>
    <row r="186" spans="1:7">
      <c r="A186" s="8">
        <v>44013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7" t="s">
        <v>54</v>
      </c>
    </row>
    <row r="187" spans="1:7">
      <c r="A187" s="8">
        <v>44044</v>
      </c>
      <c r="B187" s="3">
        <v>0</v>
      </c>
      <c r="C187" s="3">
        <v>0</v>
      </c>
      <c r="D187" s="3">
        <v>4</v>
      </c>
      <c r="E187" s="3">
        <v>2</v>
      </c>
      <c r="F187" s="3">
        <v>0</v>
      </c>
      <c r="G187" s="7"/>
    </row>
    <row r="188" spans="1:7">
      <c r="A188" s="10" t="s">
        <v>10</v>
      </c>
      <c r="B188" s="25">
        <f>SUM(B176:B187)</f>
        <v>17</v>
      </c>
      <c r="C188" s="25">
        <f>SUM(C176:C187)</f>
        <v>1</v>
      </c>
      <c r="D188" s="25">
        <f>SUM(D176:D187)</f>
        <v>78</v>
      </c>
      <c r="E188" s="25">
        <f>SUM(E176:E187)</f>
        <v>17</v>
      </c>
      <c r="F188" s="25">
        <f>SUM(F176:F187)</f>
        <v>5</v>
      </c>
      <c r="G188" s="12"/>
    </row>
    <row r="189" spans="1:7">
      <c r="A189" s="10" t="s">
        <v>12</v>
      </c>
      <c r="B189" s="25">
        <f>B188/12</f>
        <v>1.4166666666666667</v>
      </c>
      <c r="C189" s="25">
        <f>C188/12</f>
        <v>8.3333333333333329E-2</v>
      </c>
      <c r="D189" s="25">
        <f>D188/12</f>
        <v>6.5</v>
      </c>
      <c r="E189" s="25">
        <f>E188/12</f>
        <v>1.4166666666666667</v>
      </c>
      <c r="F189" s="25">
        <f>F188/12</f>
        <v>0.41666666666666669</v>
      </c>
      <c r="G189" s="12"/>
    </row>
    <row r="190" spans="1:7">
      <c r="A190" s="8">
        <v>44075</v>
      </c>
      <c r="B190" s="3">
        <v>0</v>
      </c>
      <c r="C190" s="3">
        <v>0</v>
      </c>
      <c r="D190" s="3">
        <v>5</v>
      </c>
      <c r="E190" s="3">
        <v>4</v>
      </c>
      <c r="F190" s="3">
        <v>2</v>
      </c>
      <c r="G190" s="7"/>
    </row>
    <row r="191" spans="1:7">
      <c r="A191" s="8">
        <v>44105</v>
      </c>
      <c r="B191" s="3">
        <v>0</v>
      </c>
      <c r="C191" s="3">
        <v>0</v>
      </c>
      <c r="D191" s="3">
        <v>4</v>
      </c>
      <c r="E191" s="3">
        <v>4</v>
      </c>
      <c r="F191" s="3">
        <v>2</v>
      </c>
      <c r="G191" s="7"/>
    </row>
    <row r="192" spans="1:7">
      <c r="A192" s="8">
        <v>44136</v>
      </c>
      <c r="B192" s="3">
        <v>0</v>
      </c>
      <c r="C192" s="3">
        <v>2</v>
      </c>
      <c r="D192" s="3">
        <v>1</v>
      </c>
      <c r="E192" s="3">
        <v>0</v>
      </c>
      <c r="F192" s="3">
        <v>0</v>
      </c>
      <c r="G192" s="7"/>
    </row>
    <row r="193" spans="1:7">
      <c r="A193" s="8">
        <v>44166</v>
      </c>
      <c r="B193" s="3">
        <v>0</v>
      </c>
      <c r="C193" s="3">
        <v>0</v>
      </c>
      <c r="D193" s="3">
        <v>1</v>
      </c>
      <c r="E193" s="3">
        <v>0</v>
      </c>
      <c r="F193" s="3">
        <v>0</v>
      </c>
      <c r="G193" s="7"/>
    </row>
    <row r="194" spans="1:7">
      <c r="A194" s="8">
        <v>44197</v>
      </c>
      <c r="B194" s="3">
        <v>0</v>
      </c>
      <c r="C194" s="3">
        <v>0</v>
      </c>
      <c r="D194" s="3">
        <v>1</v>
      </c>
      <c r="E194" s="3">
        <v>1</v>
      </c>
      <c r="F194" s="3">
        <v>1</v>
      </c>
    </row>
    <row r="195" spans="1:7">
      <c r="A195" s="8">
        <v>44228</v>
      </c>
      <c r="B195" s="3">
        <v>0</v>
      </c>
      <c r="C195" s="3">
        <v>0</v>
      </c>
      <c r="D195" s="3">
        <v>1</v>
      </c>
      <c r="E195" s="3">
        <v>2</v>
      </c>
      <c r="F195" s="3">
        <v>1</v>
      </c>
    </row>
    <row r="196" spans="1:7">
      <c r="A196" s="8">
        <v>44256</v>
      </c>
      <c r="B196" s="3">
        <v>1</v>
      </c>
      <c r="C196" s="3">
        <v>0</v>
      </c>
      <c r="D196" s="3">
        <v>1</v>
      </c>
      <c r="E196" s="3">
        <v>0</v>
      </c>
      <c r="F196" s="3">
        <v>0</v>
      </c>
    </row>
    <row r="197" spans="1:7">
      <c r="A197" s="8">
        <v>44287</v>
      </c>
      <c r="B197" s="3">
        <v>0</v>
      </c>
      <c r="C197" s="3">
        <v>0</v>
      </c>
      <c r="D197" s="3">
        <v>1</v>
      </c>
      <c r="E197" s="3">
        <v>0</v>
      </c>
      <c r="F197" s="3">
        <v>0</v>
      </c>
    </row>
    <row r="198" spans="1:7">
      <c r="A198" s="8">
        <v>44317</v>
      </c>
      <c r="B198" s="3">
        <v>0</v>
      </c>
      <c r="C198" s="3">
        <v>0</v>
      </c>
      <c r="D198" s="3">
        <v>1</v>
      </c>
      <c r="E198" s="3">
        <v>0</v>
      </c>
      <c r="F198" s="3">
        <v>0</v>
      </c>
    </row>
    <row r="199" spans="1:7">
      <c r="A199" s="8">
        <v>44348</v>
      </c>
      <c r="B199" s="3">
        <v>0</v>
      </c>
      <c r="C199" s="3">
        <v>0</v>
      </c>
      <c r="D199" s="3">
        <v>1</v>
      </c>
      <c r="E199" s="3">
        <v>0</v>
      </c>
      <c r="F199" s="3">
        <v>0</v>
      </c>
    </row>
    <row r="200" spans="1:7">
      <c r="A200" s="8">
        <v>44378</v>
      </c>
      <c r="B200" s="3">
        <v>0</v>
      </c>
      <c r="C200" s="3">
        <v>0</v>
      </c>
      <c r="D200" s="3">
        <v>1</v>
      </c>
      <c r="E200" s="3">
        <v>0</v>
      </c>
      <c r="F200" s="3">
        <v>0</v>
      </c>
    </row>
    <row r="201" spans="1:7">
      <c r="A201" s="8">
        <v>44409</v>
      </c>
      <c r="B201" s="3">
        <v>0</v>
      </c>
      <c r="C201" s="3">
        <v>0</v>
      </c>
      <c r="D201" s="3">
        <v>2</v>
      </c>
      <c r="E201" s="3">
        <v>0</v>
      </c>
      <c r="F201" s="3">
        <v>0</v>
      </c>
    </row>
    <row r="202" spans="1:7">
      <c r="A202" s="10" t="s">
        <v>10</v>
      </c>
      <c r="B202" s="25">
        <f>SUM(B190:B201)</f>
        <v>1</v>
      </c>
      <c r="C202" s="25">
        <f>SUM(C190:C201)</f>
        <v>2</v>
      </c>
      <c r="D202" s="25">
        <f>SUM(D190:D201)</f>
        <v>20</v>
      </c>
      <c r="E202" s="25">
        <f>SUM(E190:E201)</f>
        <v>11</v>
      </c>
      <c r="F202" s="25">
        <f>SUM(F190:F201)</f>
        <v>6</v>
      </c>
      <c r="G202" s="7"/>
    </row>
    <row r="203" spans="1:7">
      <c r="A203" s="14" t="s">
        <v>12</v>
      </c>
      <c r="B203" s="27">
        <f>B202/12</f>
        <v>8.3333333333333329E-2</v>
      </c>
      <c r="C203" s="27">
        <f>C202/12</f>
        <v>0.16666666666666666</v>
      </c>
      <c r="D203" s="27">
        <f>D202/12</f>
        <v>1.6666666666666667</v>
      </c>
      <c r="E203" s="27">
        <f>E202/12</f>
        <v>0.91666666666666663</v>
      </c>
      <c r="F203" s="27">
        <f>F202/12</f>
        <v>0.5</v>
      </c>
      <c r="G203" s="15"/>
    </row>
    <row r="204" spans="1:7">
      <c r="A204" s="8">
        <v>44440</v>
      </c>
      <c r="B204" s="3">
        <v>0</v>
      </c>
      <c r="C204" s="3">
        <v>0</v>
      </c>
      <c r="D204" s="3">
        <v>2</v>
      </c>
      <c r="E204" s="3">
        <v>0</v>
      </c>
      <c r="F204" s="3">
        <v>0</v>
      </c>
    </row>
    <row r="205" spans="1:7">
      <c r="A205" s="8">
        <v>44470</v>
      </c>
      <c r="B205" s="3">
        <v>0</v>
      </c>
      <c r="C205" s="3">
        <v>0</v>
      </c>
      <c r="D205" s="3">
        <v>2</v>
      </c>
      <c r="E205" s="3">
        <v>0</v>
      </c>
      <c r="F205" s="3">
        <v>0</v>
      </c>
    </row>
    <row r="206" spans="1:7">
      <c r="A206" s="61">
        <v>44501</v>
      </c>
      <c r="B206" s="51">
        <v>0</v>
      </c>
      <c r="C206" s="51">
        <v>0</v>
      </c>
      <c r="D206" s="51">
        <v>2</v>
      </c>
      <c r="E206" s="51">
        <v>0</v>
      </c>
      <c r="F206" s="51">
        <v>0</v>
      </c>
      <c r="G206" s="51"/>
    </row>
    <row r="207" spans="1:7">
      <c r="A207" s="61">
        <v>44531</v>
      </c>
      <c r="B207" s="51">
        <v>0</v>
      </c>
      <c r="C207" s="51">
        <v>0</v>
      </c>
      <c r="D207" s="51">
        <v>3.3</v>
      </c>
      <c r="E207" s="51">
        <v>0</v>
      </c>
      <c r="F207" s="51">
        <v>0</v>
      </c>
      <c r="G207" s="51"/>
    </row>
    <row r="208" spans="1:7">
      <c r="A208" s="62"/>
      <c r="B208" s="57"/>
      <c r="C208" s="57"/>
      <c r="D208" s="57"/>
      <c r="E208" s="57"/>
      <c r="F208" s="57"/>
      <c r="G208" s="51"/>
    </row>
    <row r="209" spans="1:8">
      <c r="A209" s="59"/>
      <c r="B209" s="59"/>
      <c r="C209" s="59"/>
      <c r="D209" s="59"/>
      <c r="E209" s="59"/>
      <c r="F209" s="59"/>
      <c r="G209" s="51"/>
    </row>
    <row r="212" spans="1:8">
      <c r="A212" s="1" t="s">
        <v>0</v>
      </c>
      <c r="B212" s="2" t="s">
        <v>1</v>
      </c>
      <c r="C212" s="2" t="s">
        <v>2</v>
      </c>
      <c r="D212" s="2" t="s">
        <v>3</v>
      </c>
      <c r="G212" s="7"/>
    </row>
    <row r="213" spans="1:8">
      <c r="A213" s="8" t="s">
        <v>75</v>
      </c>
      <c r="B213" s="9">
        <v>29524</v>
      </c>
      <c r="C213" s="9" t="s">
        <v>25</v>
      </c>
      <c r="D213" s="3" t="s">
        <v>18</v>
      </c>
      <c r="G213" s="7"/>
    </row>
    <row r="214" spans="1:8">
      <c r="G214" s="7"/>
    </row>
    <row r="215" spans="1:8">
      <c r="A215" s="19" t="s">
        <v>4</v>
      </c>
      <c r="B215" s="20" t="s">
        <v>5</v>
      </c>
      <c r="C215" s="20" t="s">
        <v>6</v>
      </c>
      <c r="D215" s="20" t="s">
        <v>7</v>
      </c>
      <c r="E215" s="20" t="s">
        <v>8</v>
      </c>
      <c r="F215" s="20" t="s">
        <v>9</v>
      </c>
      <c r="G215" s="22" t="s">
        <v>11</v>
      </c>
      <c r="H215" s="20" t="s">
        <v>132</v>
      </c>
    </row>
    <row r="216" spans="1:8">
      <c r="A216" s="8">
        <v>43709</v>
      </c>
      <c r="B216" s="3">
        <v>2</v>
      </c>
      <c r="C216" s="3">
        <v>0</v>
      </c>
      <c r="D216" s="3">
        <v>8</v>
      </c>
      <c r="E216" s="3">
        <v>1</v>
      </c>
      <c r="F216" s="3">
        <v>0</v>
      </c>
      <c r="G216" s="7"/>
    </row>
    <row r="217" spans="1:8">
      <c r="A217" s="8">
        <v>43739</v>
      </c>
      <c r="B217" s="3">
        <v>3</v>
      </c>
      <c r="C217" s="3">
        <v>0</v>
      </c>
      <c r="D217" s="3">
        <v>12</v>
      </c>
      <c r="E217" s="3">
        <v>1</v>
      </c>
      <c r="F217" s="3">
        <v>0</v>
      </c>
      <c r="G217" s="7"/>
    </row>
    <row r="218" spans="1:8">
      <c r="A218" s="8">
        <v>43770</v>
      </c>
      <c r="B218" s="3">
        <v>3</v>
      </c>
      <c r="C218" s="3">
        <v>0</v>
      </c>
      <c r="D218" s="3">
        <v>12</v>
      </c>
      <c r="E218" s="3">
        <v>1</v>
      </c>
      <c r="F218" s="3">
        <v>0</v>
      </c>
      <c r="G218" s="7"/>
    </row>
    <row r="219" spans="1:8">
      <c r="A219" s="8">
        <v>43800</v>
      </c>
      <c r="B219" s="3">
        <v>1</v>
      </c>
      <c r="C219" s="3">
        <v>0</v>
      </c>
      <c r="D219" s="3">
        <v>10</v>
      </c>
      <c r="E219" s="3">
        <v>1</v>
      </c>
      <c r="F219" s="3">
        <v>0</v>
      </c>
      <c r="G219" s="7"/>
    </row>
    <row r="220" spans="1:8">
      <c r="A220" s="8">
        <v>43831</v>
      </c>
      <c r="B220" s="3">
        <v>2</v>
      </c>
      <c r="C220" s="3">
        <v>0</v>
      </c>
      <c r="D220" s="3">
        <v>10</v>
      </c>
      <c r="E220" s="3">
        <v>1</v>
      </c>
      <c r="F220" s="3">
        <v>0</v>
      </c>
      <c r="G220" s="7"/>
    </row>
    <row r="221" spans="1:8">
      <c r="A221" s="8">
        <v>43862</v>
      </c>
      <c r="B221" s="3">
        <v>3</v>
      </c>
      <c r="C221" s="3">
        <v>0</v>
      </c>
      <c r="D221" s="3">
        <v>12</v>
      </c>
      <c r="E221" s="3">
        <v>1</v>
      </c>
      <c r="F221" s="3">
        <v>0</v>
      </c>
      <c r="G221" s="7"/>
    </row>
    <row r="222" spans="1:8">
      <c r="A222" s="8">
        <v>43891</v>
      </c>
      <c r="B222" s="3">
        <v>0</v>
      </c>
      <c r="C222" s="3">
        <v>2</v>
      </c>
      <c r="D222" s="3">
        <v>8</v>
      </c>
      <c r="E222" s="3">
        <v>3</v>
      </c>
      <c r="F222" s="3">
        <v>0</v>
      </c>
      <c r="G222" s="7"/>
    </row>
    <row r="223" spans="1:8">
      <c r="A223" s="8">
        <v>43922</v>
      </c>
      <c r="B223" s="3">
        <v>0</v>
      </c>
      <c r="C223" s="3">
        <v>0</v>
      </c>
      <c r="D223" s="3">
        <v>5</v>
      </c>
      <c r="E223" s="3">
        <v>3</v>
      </c>
      <c r="F223" s="3">
        <v>0</v>
      </c>
      <c r="G223" s="7"/>
    </row>
    <row r="224" spans="1:8">
      <c r="A224" s="8">
        <v>43952</v>
      </c>
      <c r="B224" s="3">
        <v>0</v>
      </c>
      <c r="C224" s="3">
        <v>0</v>
      </c>
      <c r="D224" s="3">
        <v>5</v>
      </c>
      <c r="E224" s="3">
        <v>3</v>
      </c>
      <c r="F224" s="3">
        <v>0</v>
      </c>
      <c r="G224" s="7"/>
    </row>
    <row r="225" spans="1:7">
      <c r="A225" s="8">
        <v>43983</v>
      </c>
      <c r="B225" s="3">
        <v>0</v>
      </c>
      <c r="C225" s="3">
        <v>0</v>
      </c>
      <c r="D225" s="3">
        <v>5</v>
      </c>
      <c r="E225" s="3">
        <v>2</v>
      </c>
      <c r="F225" s="3">
        <v>0</v>
      </c>
      <c r="G225" s="7"/>
    </row>
    <row r="226" spans="1:7">
      <c r="A226" s="8">
        <v>44013</v>
      </c>
      <c r="B226" s="3">
        <v>0</v>
      </c>
      <c r="C226" s="3">
        <v>0</v>
      </c>
      <c r="D226" s="3">
        <v>5</v>
      </c>
      <c r="E226" s="3">
        <v>2</v>
      </c>
      <c r="F226" s="3">
        <v>0</v>
      </c>
      <c r="G226" s="7"/>
    </row>
    <row r="227" spans="1:7">
      <c r="A227" s="8">
        <v>44044</v>
      </c>
      <c r="B227" s="3">
        <v>0</v>
      </c>
      <c r="C227" s="3">
        <v>0</v>
      </c>
      <c r="D227" s="3">
        <v>5</v>
      </c>
      <c r="E227" s="3">
        <v>6</v>
      </c>
      <c r="F227" s="3">
        <v>0</v>
      </c>
      <c r="G227" s="7"/>
    </row>
    <row r="228" spans="1:7">
      <c r="A228" s="10" t="s">
        <v>10</v>
      </c>
      <c r="B228" s="25">
        <f>SUM(B216:B227)</f>
        <v>14</v>
      </c>
      <c r="C228" s="25">
        <f>SUM(C216:C227)</f>
        <v>2</v>
      </c>
      <c r="D228" s="25">
        <f>SUM(D216:D227)</f>
        <v>97</v>
      </c>
      <c r="E228" s="25">
        <f>SUM(E216:E227)</f>
        <v>25</v>
      </c>
      <c r="F228" s="25">
        <f>SUM(F216:F227)</f>
        <v>0</v>
      </c>
      <c r="G228" s="12"/>
    </row>
    <row r="229" spans="1:7">
      <c r="A229" s="10" t="s">
        <v>12</v>
      </c>
      <c r="B229" s="25">
        <f>B228/12</f>
        <v>1.1666666666666667</v>
      </c>
      <c r="C229" s="25">
        <f>C228/12</f>
        <v>0.16666666666666666</v>
      </c>
      <c r="D229" s="25">
        <f>D228/12</f>
        <v>8.0833333333333339</v>
      </c>
      <c r="E229" s="25">
        <f>E228/12</f>
        <v>2.0833333333333335</v>
      </c>
      <c r="F229" s="25">
        <f>F228/12</f>
        <v>0</v>
      </c>
      <c r="G229" s="12"/>
    </row>
    <row r="230" spans="1:7">
      <c r="A230" s="8">
        <v>44075</v>
      </c>
      <c r="B230" s="3">
        <v>0</v>
      </c>
      <c r="C230" s="3">
        <v>0</v>
      </c>
      <c r="D230" s="3">
        <v>2</v>
      </c>
      <c r="E230" s="3">
        <v>0</v>
      </c>
      <c r="F230" s="3">
        <v>0</v>
      </c>
      <c r="G230" s="7"/>
    </row>
    <row r="231" spans="1:7">
      <c r="A231" s="8">
        <v>44105</v>
      </c>
      <c r="B231" s="3">
        <v>0</v>
      </c>
      <c r="C231" s="3">
        <v>0</v>
      </c>
      <c r="D231" s="3">
        <v>5</v>
      </c>
      <c r="E231" s="3">
        <v>2</v>
      </c>
      <c r="F231" s="3">
        <v>1</v>
      </c>
      <c r="G231" s="7"/>
    </row>
    <row r="232" spans="1:7">
      <c r="A232" s="8">
        <v>44136</v>
      </c>
      <c r="B232" s="3">
        <v>0</v>
      </c>
      <c r="C232" s="3">
        <v>0</v>
      </c>
      <c r="D232" s="3">
        <v>2</v>
      </c>
      <c r="E232" s="3">
        <v>0</v>
      </c>
      <c r="F232" s="3">
        <v>0</v>
      </c>
      <c r="G232" s="7"/>
    </row>
    <row r="233" spans="1:7">
      <c r="A233" s="8">
        <v>44166</v>
      </c>
      <c r="B233" s="3">
        <v>0</v>
      </c>
      <c r="C233" s="3">
        <v>0</v>
      </c>
      <c r="D233" s="3">
        <v>1</v>
      </c>
      <c r="E233" s="3">
        <v>0</v>
      </c>
      <c r="F233" s="3">
        <v>0</v>
      </c>
      <c r="G233" s="7"/>
    </row>
    <row r="234" spans="1:7">
      <c r="A234" s="8">
        <v>44197</v>
      </c>
      <c r="B234" s="3">
        <v>0</v>
      </c>
      <c r="C234" s="3">
        <v>0</v>
      </c>
      <c r="D234" s="3">
        <v>1</v>
      </c>
      <c r="E234" s="3">
        <v>0</v>
      </c>
      <c r="F234" s="3">
        <v>0</v>
      </c>
    </row>
    <row r="235" spans="1:7">
      <c r="A235" s="8">
        <v>44228</v>
      </c>
      <c r="B235" s="3">
        <v>0</v>
      </c>
      <c r="C235" s="3">
        <v>0</v>
      </c>
      <c r="D235" s="3">
        <v>3</v>
      </c>
      <c r="E235" s="3">
        <v>0</v>
      </c>
      <c r="F235" s="3">
        <v>0</v>
      </c>
    </row>
    <row r="236" spans="1:7">
      <c r="A236" s="8">
        <v>44256</v>
      </c>
      <c r="B236" s="3">
        <v>0</v>
      </c>
      <c r="C236" s="3">
        <v>0</v>
      </c>
      <c r="D236" s="3">
        <v>3</v>
      </c>
      <c r="E236" s="3">
        <v>5</v>
      </c>
      <c r="F236" s="3">
        <v>9</v>
      </c>
    </row>
    <row r="237" spans="1:7">
      <c r="A237" s="8">
        <v>44287</v>
      </c>
      <c r="B237" s="3">
        <v>0</v>
      </c>
      <c r="C237" s="3">
        <v>0</v>
      </c>
      <c r="D237" s="3">
        <v>3</v>
      </c>
      <c r="E237" s="3">
        <v>0</v>
      </c>
      <c r="F237" s="3">
        <v>0</v>
      </c>
    </row>
    <row r="238" spans="1:7">
      <c r="A238" s="8">
        <v>44317</v>
      </c>
      <c r="B238" s="3">
        <v>0</v>
      </c>
      <c r="C238" s="3">
        <v>0</v>
      </c>
      <c r="D238" s="3">
        <v>2</v>
      </c>
      <c r="E238" s="3">
        <v>0</v>
      </c>
      <c r="F238" s="3">
        <v>0</v>
      </c>
    </row>
    <row r="239" spans="1:7">
      <c r="A239" s="8">
        <v>44348</v>
      </c>
      <c r="B239" s="3">
        <v>0</v>
      </c>
      <c r="C239" s="3">
        <v>0</v>
      </c>
      <c r="D239" s="3">
        <v>1</v>
      </c>
      <c r="E239" s="3">
        <v>0</v>
      </c>
      <c r="F239" s="3">
        <v>0</v>
      </c>
    </row>
    <row r="240" spans="1:7">
      <c r="A240" s="8">
        <v>44378</v>
      </c>
      <c r="B240" s="3">
        <v>0</v>
      </c>
      <c r="C240" s="3">
        <v>0</v>
      </c>
      <c r="D240" s="3">
        <v>2</v>
      </c>
      <c r="E240" s="3">
        <v>0</v>
      </c>
      <c r="F240" s="3">
        <v>0</v>
      </c>
    </row>
    <row r="241" spans="1:8">
      <c r="A241" s="8">
        <v>44409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</row>
    <row r="242" spans="1:8">
      <c r="A242" s="10" t="s">
        <v>10</v>
      </c>
      <c r="B242" s="25">
        <f>SUM(B230:B241)</f>
        <v>0</v>
      </c>
      <c r="C242" s="25">
        <f>SUM(C230:C241)</f>
        <v>0</v>
      </c>
      <c r="D242" s="25">
        <f>SUM(D230:D241)</f>
        <v>27</v>
      </c>
      <c r="E242" s="25">
        <f>SUM(E230:E241)</f>
        <v>7</v>
      </c>
      <c r="F242" s="25">
        <f>SUM(F230:F241)</f>
        <v>10</v>
      </c>
      <c r="G242" s="7"/>
    </row>
    <row r="243" spans="1:8">
      <c r="A243" s="14" t="s">
        <v>12</v>
      </c>
      <c r="B243" s="27">
        <f>B242/12</f>
        <v>0</v>
      </c>
      <c r="C243" s="27">
        <f>C242/12</f>
        <v>0</v>
      </c>
      <c r="D243" s="27">
        <f>D242/12</f>
        <v>2.25</v>
      </c>
      <c r="E243" s="27">
        <f>E242/12</f>
        <v>0.58333333333333337</v>
      </c>
      <c r="F243" s="27">
        <f>F242/12</f>
        <v>0.83333333333333337</v>
      </c>
      <c r="G243" s="15"/>
    </row>
    <row r="244" spans="1:8">
      <c r="A244" s="8">
        <v>44440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</row>
    <row r="245" spans="1:8">
      <c r="A245" s="8">
        <v>44470</v>
      </c>
      <c r="B245" s="3">
        <v>0</v>
      </c>
      <c r="C245" s="3">
        <v>0</v>
      </c>
      <c r="D245" s="3">
        <v>1</v>
      </c>
      <c r="E245" s="3">
        <v>0</v>
      </c>
      <c r="F245" s="3">
        <v>0</v>
      </c>
    </row>
    <row r="246" spans="1:8">
      <c r="A246" s="61">
        <v>44501</v>
      </c>
      <c r="B246" s="51">
        <v>0</v>
      </c>
      <c r="C246" s="51">
        <v>0</v>
      </c>
      <c r="D246" s="51">
        <v>2</v>
      </c>
      <c r="E246" s="51">
        <v>0</v>
      </c>
      <c r="F246" s="51">
        <v>0</v>
      </c>
      <c r="G246" s="51"/>
    </row>
    <row r="247" spans="1:8">
      <c r="A247" s="61">
        <v>44531</v>
      </c>
      <c r="B247" s="51"/>
      <c r="C247" s="51"/>
      <c r="D247" s="51"/>
      <c r="E247" s="51"/>
      <c r="F247" s="51"/>
      <c r="G247" s="51"/>
    </row>
    <row r="248" spans="1:8">
      <c r="A248" s="62"/>
      <c r="B248" s="57"/>
      <c r="C248" s="57"/>
      <c r="D248" s="57"/>
      <c r="E248" s="57"/>
      <c r="F248" s="57"/>
      <c r="G248" s="51"/>
    </row>
    <row r="249" spans="1:8">
      <c r="A249" s="59"/>
      <c r="B249" s="59"/>
      <c r="C249" s="59"/>
      <c r="D249" s="59"/>
      <c r="E249" s="59"/>
      <c r="F249" s="59"/>
      <c r="G249" s="51"/>
    </row>
    <row r="251" spans="1:8">
      <c r="A251" s="1"/>
      <c r="B251" s="2"/>
      <c r="C251" s="2"/>
      <c r="D251" s="2"/>
      <c r="E251" s="2"/>
      <c r="F251" s="2"/>
      <c r="G251" s="2"/>
    </row>
    <row r="252" spans="1:8">
      <c r="A252" s="1" t="s">
        <v>0</v>
      </c>
      <c r="B252" s="2" t="s">
        <v>1</v>
      </c>
      <c r="C252" s="2" t="s">
        <v>2</v>
      </c>
      <c r="D252" s="2" t="s">
        <v>3</v>
      </c>
      <c r="G252" s="7"/>
    </row>
    <row r="253" spans="1:8">
      <c r="A253" s="8" t="s">
        <v>76</v>
      </c>
      <c r="B253" s="9">
        <v>29183</v>
      </c>
      <c r="C253" s="9">
        <v>38043</v>
      </c>
      <c r="D253" s="3" t="s">
        <v>18</v>
      </c>
      <c r="G253" s="7"/>
    </row>
    <row r="254" spans="1:8">
      <c r="G254" s="7"/>
    </row>
    <row r="255" spans="1:8">
      <c r="A255" s="19" t="s">
        <v>4</v>
      </c>
      <c r="B255" s="20" t="s">
        <v>5</v>
      </c>
      <c r="C255" s="20" t="s">
        <v>6</v>
      </c>
      <c r="D255" s="20" t="s">
        <v>7</v>
      </c>
      <c r="E255" s="20" t="s">
        <v>8</v>
      </c>
      <c r="F255" s="20" t="s">
        <v>9</v>
      </c>
      <c r="G255" s="22" t="s">
        <v>11</v>
      </c>
      <c r="H255" s="20" t="s">
        <v>132</v>
      </c>
    </row>
    <row r="256" spans="1:8">
      <c r="A256" s="8">
        <v>43709</v>
      </c>
      <c r="B256" s="3">
        <v>0</v>
      </c>
      <c r="C256" s="3">
        <v>0</v>
      </c>
      <c r="D256" s="3">
        <v>5</v>
      </c>
      <c r="E256" s="3">
        <v>4</v>
      </c>
      <c r="F256" s="3">
        <v>2</v>
      </c>
      <c r="G256" s="7"/>
    </row>
    <row r="257" spans="1:7">
      <c r="A257" s="8">
        <v>43739</v>
      </c>
      <c r="B257" s="3">
        <v>0</v>
      </c>
      <c r="C257" s="3">
        <v>0</v>
      </c>
      <c r="D257" s="3">
        <v>3</v>
      </c>
      <c r="E257" s="3">
        <v>3</v>
      </c>
      <c r="F257" s="3">
        <v>1</v>
      </c>
      <c r="G257" s="7"/>
    </row>
    <row r="258" spans="1:7">
      <c r="A258" s="8">
        <v>43770</v>
      </c>
      <c r="B258" s="3">
        <v>0</v>
      </c>
      <c r="C258" s="3">
        <v>0</v>
      </c>
      <c r="D258" s="3">
        <v>2</v>
      </c>
      <c r="E258" s="3">
        <v>0</v>
      </c>
      <c r="F258" s="3">
        <v>0</v>
      </c>
      <c r="G258" s="7"/>
    </row>
    <row r="259" spans="1:7">
      <c r="A259" s="8">
        <v>43800</v>
      </c>
      <c r="B259" s="3">
        <v>0</v>
      </c>
      <c r="C259" s="3">
        <v>0</v>
      </c>
      <c r="D259" s="3">
        <v>6</v>
      </c>
      <c r="E259" s="3">
        <v>0</v>
      </c>
      <c r="F259" s="3">
        <v>0</v>
      </c>
      <c r="G259" s="7"/>
    </row>
    <row r="260" spans="1:7">
      <c r="A260" s="8">
        <v>43831</v>
      </c>
      <c r="B260" s="3">
        <v>0</v>
      </c>
      <c r="C260" s="3">
        <v>0</v>
      </c>
      <c r="D260" s="3">
        <v>2</v>
      </c>
      <c r="E260" s="3">
        <v>4</v>
      </c>
      <c r="F260" s="3">
        <v>0</v>
      </c>
      <c r="G260" s="7"/>
    </row>
    <row r="261" spans="1:7">
      <c r="A261" s="8">
        <v>43862</v>
      </c>
      <c r="B261" s="3">
        <v>0</v>
      </c>
      <c r="C261" s="3">
        <v>0</v>
      </c>
      <c r="D261" s="3">
        <v>1</v>
      </c>
      <c r="E261" s="3">
        <v>2</v>
      </c>
      <c r="F261" s="3">
        <v>0</v>
      </c>
      <c r="G261" s="7"/>
    </row>
    <row r="262" spans="1:7">
      <c r="A262" s="8">
        <v>43891</v>
      </c>
      <c r="B262" s="3">
        <v>0</v>
      </c>
      <c r="C262" s="3">
        <v>0</v>
      </c>
      <c r="D262" s="3">
        <v>3</v>
      </c>
      <c r="E262" s="3">
        <v>2</v>
      </c>
      <c r="F262" s="3">
        <v>0</v>
      </c>
      <c r="G262" s="7"/>
    </row>
    <row r="263" spans="1:7">
      <c r="A263" s="8">
        <v>43922</v>
      </c>
      <c r="B263" s="3">
        <v>0</v>
      </c>
      <c r="C263" s="3">
        <v>0</v>
      </c>
      <c r="D263" s="3">
        <v>3</v>
      </c>
      <c r="E263" s="3">
        <v>2</v>
      </c>
      <c r="F263" s="3">
        <v>0</v>
      </c>
      <c r="G263" s="7"/>
    </row>
    <row r="264" spans="1:7">
      <c r="A264" s="8">
        <v>43952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  <c r="G264" s="7"/>
    </row>
    <row r="265" spans="1:7">
      <c r="A265" s="8">
        <v>43983</v>
      </c>
      <c r="B265" s="3">
        <v>0</v>
      </c>
      <c r="C265" s="3">
        <v>0</v>
      </c>
      <c r="D265" s="3">
        <v>4</v>
      </c>
      <c r="E265" s="3">
        <v>0</v>
      </c>
      <c r="F265" s="3">
        <v>0</v>
      </c>
      <c r="G265" s="7"/>
    </row>
    <row r="266" spans="1:7">
      <c r="A266" s="8">
        <v>44013</v>
      </c>
      <c r="B266" s="3">
        <v>0</v>
      </c>
      <c r="C266" s="3">
        <v>0</v>
      </c>
      <c r="D266" s="3">
        <v>3</v>
      </c>
      <c r="E266" s="3">
        <v>0</v>
      </c>
      <c r="F266" s="3">
        <v>0</v>
      </c>
      <c r="G266" s="7"/>
    </row>
    <row r="267" spans="1:7">
      <c r="A267" s="8">
        <v>44044</v>
      </c>
      <c r="B267" s="3">
        <v>0</v>
      </c>
      <c r="C267" s="3">
        <v>0</v>
      </c>
      <c r="D267" s="3">
        <v>5</v>
      </c>
      <c r="E267" s="3">
        <v>0</v>
      </c>
      <c r="F267" s="3">
        <v>0</v>
      </c>
      <c r="G267" s="7"/>
    </row>
    <row r="268" spans="1:7">
      <c r="A268" s="10" t="s">
        <v>10</v>
      </c>
      <c r="B268" s="25">
        <f>SUM(B256:B267)</f>
        <v>0</v>
      </c>
      <c r="C268" s="25">
        <f>SUM(C256:C267)</f>
        <v>0</v>
      </c>
      <c r="D268" s="25">
        <f>SUM(D256:D267)</f>
        <v>39</v>
      </c>
      <c r="E268" s="25">
        <f>SUM(E256:E267)</f>
        <v>17</v>
      </c>
      <c r="F268" s="25">
        <f>SUM(F256:F267)</f>
        <v>3</v>
      </c>
      <c r="G268" s="12"/>
    </row>
    <row r="269" spans="1:7">
      <c r="A269" s="10" t="s">
        <v>12</v>
      </c>
      <c r="B269" s="25">
        <f>B268/12</f>
        <v>0</v>
      </c>
      <c r="C269" s="25">
        <f>C268/12</f>
        <v>0</v>
      </c>
      <c r="D269" s="25">
        <f>D268/12</f>
        <v>3.25</v>
      </c>
      <c r="E269" s="25">
        <f>E268/12</f>
        <v>1.4166666666666667</v>
      </c>
      <c r="F269" s="25">
        <f>F268/12</f>
        <v>0.25</v>
      </c>
      <c r="G269" s="12"/>
    </row>
    <row r="270" spans="1:7">
      <c r="A270" s="8">
        <v>44075</v>
      </c>
      <c r="B270" s="3">
        <v>0</v>
      </c>
      <c r="C270" s="3">
        <v>0</v>
      </c>
      <c r="D270" s="3">
        <v>2</v>
      </c>
      <c r="E270" s="3">
        <v>0</v>
      </c>
      <c r="F270" s="3">
        <v>0</v>
      </c>
      <c r="G270" s="7"/>
    </row>
    <row r="271" spans="1:7">
      <c r="A271" s="8">
        <v>44105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47" t="s">
        <v>54</v>
      </c>
    </row>
    <row r="272" spans="1:7">
      <c r="A272" s="8">
        <v>44136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47" t="s">
        <v>54</v>
      </c>
    </row>
    <row r="273" spans="1:7">
      <c r="A273" s="8">
        <v>44166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47" t="s">
        <v>54</v>
      </c>
    </row>
    <row r="274" spans="1:7">
      <c r="A274" s="8">
        <v>44197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47" t="s">
        <v>54</v>
      </c>
    </row>
    <row r="275" spans="1:7">
      <c r="A275" s="8">
        <v>44228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47" t="s">
        <v>54</v>
      </c>
    </row>
    <row r="276" spans="1:7">
      <c r="A276" s="8">
        <v>44256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47" t="s">
        <v>54</v>
      </c>
    </row>
    <row r="277" spans="1:7">
      <c r="A277" s="8">
        <v>44287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47" t="s">
        <v>54</v>
      </c>
    </row>
    <row r="278" spans="1:7">
      <c r="A278" s="8">
        <v>44317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47" t="s">
        <v>54</v>
      </c>
    </row>
    <row r="279" spans="1:7">
      <c r="A279" s="8">
        <v>44348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47" t="s">
        <v>54</v>
      </c>
    </row>
    <row r="280" spans="1:7">
      <c r="A280" s="8">
        <v>44378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47" t="s">
        <v>54</v>
      </c>
    </row>
    <row r="281" spans="1:7">
      <c r="A281" s="8">
        <v>44409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47" t="s">
        <v>54</v>
      </c>
    </row>
    <row r="282" spans="1:7">
      <c r="A282" s="10" t="s">
        <v>10</v>
      </c>
      <c r="B282" s="25">
        <f>SUM(B270:B281)</f>
        <v>0</v>
      </c>
      <c r="C282" s="25">
        <f>SUM(C270:C281)</f>
        <v>0</v>
      </c>
      <c r="D282" s="25">
        <f>SUM(D270:D281)</f>
        <v>2</v>
      </c>
      <c r="E282" s="25">
        <f>SUM(E270:E281)</f>
        <v>0</v>
      </c>
      <c r="F282" s="25">
        <f>SUM(F270:F281)</f>
        <v>0</v>
      </c>
      <c r="G282" s="7"/>
    </row>
    <row r="283" spans="1:7">
      <c r="A283" s="14" t="s">
        <v>12</v>
      </c>
      <c r="B283" s="27">
        <f>B282/12</f>
        <v>0</v>
      </c>
      <c r="C283" s="27">
        <f>C282/12</f>
        <v>0</v>
      </c>
      <c r="D283" s="27">
        <f>D282/12</f>
        <v>0.16666666666666666</v>
      </c>
      <c r="E283" s="27">
        <f>E282/12</f>
        <v>0</v>
      </c>
      <c r="F283" s="27">
        <f>F282/12</f>
        <v>0</v>
      </c>
      <c r="G283" s="15"/>
    </row>
    <row r="284" spans="1:7">
      <c r="A284" s="8">
        <v>44440</v>
      </c>
      <c r="B284" s="3">
        <v>0</v>
      </c>
      <c r="C284" s="3">
        <v>0</v>
      </c>
      <c r="D284" s="3">
        <v>2</v>
      </c>
      <c r="E284" s="3">
        <v>0</v>
      </c>
      <c r="F284" s="3">
        <v>0</v>
      </c>
    </row>
    <row r="285" spans="1:7">
      <c r="A285" s="8">
        <v>44470</v>
      </c>
      <c r="B285" s="3">
        <v>0</v>
      </c>
      <c r="C285" s="3">
        <v>0</v>
      </c>
      <c r="D285" s="3">
        <v>3</v>
      </c>
      <c r="E285" s="3">
        <v>0</v>
      </c>
      <c r="F285" s="3">
        <v>0</v>
      </c>
    </row>
    <row r="286" spans="1:7">
      <c r="A286" s="61">
        <v>44501</v>
      </c>
      <c r="B286" s="51">
        <v>0</v>
      </c>
      <c r="C286" s="51">
        <v>0</v>
      </c>
      <c r="D286" s="51">
        <v>4</v>
      </c>
      <c r="E286" s="51">
        <v>0</v>
      </c>
      <c r="F286" s="51">
        <v>0</v>
      </c>
      <c r="G286" s="51"/>
    </row>
    <row r="287" spans="1:7">
      <c r="A287" s="61">
        <v>44531</v>
      </c>
      <c r="B287" s="51">
        <v>0</v>
      </c>
      <c r="C287" s="51">
        <v>5</v>
      </c>
      <c r="D287" s="51">
        <v>3</v>
      </c>
      <c r="E287" s="51">
        <v>0</v>
      </c>
      <c r="F287" s="51">
        <v>0</v>
      </c>
      <c r="G287" s="51"/>
    </row>
    <row r="288" spans="1:7">
      <c r="A288" s="62"/>
      <c r="B288" s="57"/>
      <c r="C288" s="57"/>
      <c r="D288" s="57"/>
      <c r="E288" s="57"/>
      <c r="F288" s="57"/>
      <c r="G288" s="51"/>
    </row>
    <row r="289" spans="1:8">
      <c r="A289" s="59"/>
      <c r="B289" s="59"/>
      <c r="C289" s="59"/>
      <c r="D289" s="59"/>
      <c r="E289" s="59"/>
      <c r="F289" s="59"/>
      <c r="G289" s="51"/>
    </row>
    <row r="292" spans="1:8">
      <c r="A292" s="1" t="s">
        <v>0</v>
      </c>
      <c r="B292" s="2" t="s">
        <v>1</v>
      </c>
      <c r="C292" s="2" t="s">
        <v>2</v>
      </c>
      <c r="D292" s="2" t="s">
        <v>3</v>
      </c>
      <c r="G292" s="7"/>
    </row>
    <row r="293" spans="1:8">
      <c r="A293" s="8" t="s">
        <v>77</v>
      </c>
      <c r="B293" s="9">
        <v>31433</v>
      </c>
      <c r="C293" s="9">
        <v>38500</v>
      </c>
      <c r="D293" s="3" t="s">
        <v>18</v>
      </c>
      <c r="G293" s="7"/>
    </row>
    <row r="294" spans="1:8">
      <c r="G294" s="7"/>
    </row>
    <row r="295" spans="1:8">
      <c r="A295" s="19" t="s">
        <v>4</v>
      </c>
      <c r="B295" s="20" t="s">
        <v>5</v>
      </c>
      <c r="C295" s="20" t="s">
        <v>6</v>
      </c>
      <c r="D295" s="20" t="s">
        <v>7</v>
      </c>
      <c r="E295" s="20" t="s">
        <v>8</v>
      </c>
      <c r="F295" s="20" t="s">
        <v>9</v>
      </c>
      <c r="G295" s="22" t="s">
        <v>11</v>
      </c>
      <c r="H295" s="20" t="s">
        <v>132</v>
      </c>
    </row>
    <row r="296" spans="1:8">
      <c r="A296" s="8">
        <v>43709</v>
      </c>
      <c r="B296" s="3">
        <v>7</v>
      </c>
      <c r="C296" s="3">
        <v>1</v>
      </c>
      <c r="D296" s="3">
        <v>15</v>
      </c>
      <c r="E296" s="3">
        <v>2</v>
      </c>
      <c r="F296" s="3">
        <v>1</v>
      </c>
      <c r="G296" s="7"/>
    </row>
    <row r="297" spans="1:8">
      <c r="A297" s="8">
        <v>43739</v>
      </c>
      <c r="B297" s="3">
        <v>0</v>
      </c>
      <c r="C297" s="3">
        <v>0</v>
      </c>
      <c r="D297" s="3">
        <v>12</v>
      </c>
      <c r="E297" s="3">
        <v>1</v>
      </c>
      <c r="F297" s="3">
        <v>1</v>
      </c>
      <c r="G297" s="7"/>
    </row>
    <row r="298" spans="1:8">
      <c r="A298" s="8">
        <v>43770</v>
      </c>
      <c r="B298" s="3">
        <v>0</v>
      </c>
      <c r="C298" s="3">
        <v>0</v>
      </c>
      <c r="D298" s="3">
        <v>10</v>
      </c>
      <c r="E298" s="3">
        <v>2</v>
      </c>
      <c r="F298" s="3">
        <v>1</v>
      </c>
      <c r="G298" s="7"/>
    </row>
    <row r="299" spans="1:8">
      <c r="A299" s="8">
        <v>43800</v>
      </c>
      <c r="B299" s="3">
        <v>0</v>
      </c>
      <c r="C299" s="3">
        <v>0</v>
      </c>
      <c r="D299" s="3">
        <v>15</v>
      </c>
      <c r="E299" s="3">
        <v>2</v>
      </c>
      <c r="F299" s="3">
        <v>1</v>
      </c>
      <c r="G299" s="7"/>
    </row>
    <row r="300" spans="1:8">
      <c r="A300" s="8">
        <v>43831</v>
      </c>
      <c r="B300" s="3">
        <v>0</v>
      </c>
      <c r="C300" s="3">
        <v>1</v>
      </c>
      <c r="D300" s="3">
        <v>12</v>
      </c>
      <c r="E300" s="3">
        <v>2</v>
      </c>
      <c r="F300" s="3">
        <v>1</v>
      </c>
      <c r="G300" s="7"/>
    </row>
    <row r="301" spans="1:8">
      <c r="A301" s="8">
        <v>43862</v>
      </c>
      <c r="B301" s="3">
        <v>0</v>
      </c>
      <c r="C301" s="3">
        <v>0</v>
      </c>
      <c r="D301" s="3">
        <v>15</v>
      </c>
      <c r="E301" s="3">
        <v>4</v>
      </c>
      <c r="F301" s="3">
        <v>1</v>
      </c>
      <c r="G301" s="7"/>
    </row>
    <row r="302" spans="1:8">
      <c r="A302" s="8">
        <v>43891</v>
      </c>
      <c r="B302" s="3">
        <v>0</v>
      </c>
      <c r="C302" s="3">
        <v>0</v>
      </c>
      <c r="D302" s="3">
        <v>10</v>
      </c>
      <c r="E302" s="3">
        <v>3</v>
      </c>
      <c r="F302" s="3">
        <v>1</v>
      </c>
      <c r="G302" s="7"/>
    </row>
    <row r="303" spans="1:8">
      <c r="A303" s="8">
        <v>43922</v>
      </c>
      <c r="B303" s="3">
        <v>0</v>
      </c>
      <c r="C303" s="3">
        <v>0</v>
      </c>
      <c r="D303" s="3">
        <v>3</v>
      </c>
      <c r="E303" s="3">
        <v>1</v>
      </c>
      <c r="F303" s="3">
        <v>1</v>
      </c>
      <c r="G303" s="7"/>
    </row>
    <row r="304" spans="1:8">
      <c r="A304" s="8">
        <v>43952</v>
      </c>
      <c r="B304" s="3">
        <v>0</v>
      </c>
      <c r="C304" s="3">
        <v>1</v>
      </c>
      <c r="D304" s="3">
        <v>5</v>
      </c>
      <c r="E304" s="3">
        <v>4</v>
      </c>
      <c r="F304" s="3">
        <v>3</v>
      </c>
      <c r="G304" s="7"/>
    </row>
    <row r="305" spans="1:7">
      <c r="A305" s="8">
        <v>43983</v>
      </c>
      <c r="B305" s="3">
        <v>0</v>
      </c>
      <c r="C305" s="3">
        <v>2</v>
      </c>
      <c r="D305" s="3">
        <v>10</v>
      </c>
      <c r="E305" s="3">
        <v>2</v>
      </c>
      <c r="F305" s="3">
        <v>1</v>
      </c>
      <c r="G305" s="7"/>
    </row>
    <row r="306" spans="1:7">
      <c r="A306" s="8">
        <v>44013</v>
      </c>
      <c r="B306" s="3">
        <v>0</v>
      </c>
      <c r="C306" s="3">
        <v>1</v>
      </c>
      <c r="D306" s="3">
        <v>8</v>
      </c>
      <c r="E306" s="3">
        <v>1</v>
      </c>
      <c r="F306" s="3">
        <v>2</v>
      </c>
      <c r="G306" s="7"/>
    </row>
    <row r="307" spans="1:7">
      <c r="A307" s="8">
        <v>44044</v>
      </c>
      <c r="B307" s="3">
        <v>0</v>
      </c>
      <c r="C307" s="3">
        <v>2</v>
      </c>
      <c r="D307" s="3">
        <v>9</v>
      </c>
      <c r="E307" s="3">
        <v>1</v>
      </c>
      <c r="F307" s="3">
        <v>1</v>
      </c>
      <c r="G307" s="7"/>
    </row>
    <row r="308" spans="1:7">
      <c r="A308" s="10" t="s">
        <v>10</v>
      </c>
      <c r="B308" s="25">
        <f>SUM(B296:B307)</f>
        <v>7</v>
      </c>
      <c r="C308" s="25">
        <f>SUM(C296:C307)</f>
        <v>8</v>
      </c>
      <c r="D308" s="25">
        <f>SUM(D296:D307)</f>
        <v>124</v>
      </c>
      <c r="E308" s="25">
        <f>SUM(E296:E307)</f>
        <v>25</v>
      </c>
      <c r="F308" s="25">
        <f>SUM(F296:F307)</f>
        <v>15</v>
      </c>
      <c r="G308" s="12"/>
    </row>
    <row r="309" spans="1:7">
      <c r="A309" s="10" t="s">
        <v>12</v>
      </c>
      <c r="B309" s="25">
        <f>B308/12</f>
        <v>0.58333333333333337</v>
      </c>
      <c r="C309" s="25">
        <f>C308/12</f>
        <v>0.66666666666666663</v>
      </c>
      <c r="D309" s="25">
        <f>D308/12</f>
        <v>10.333333333333334</v>
      </c>
      <c r="E309" s="25">
        <f>E308/12</f>
        <v>2.0833333333333335</v>
      </c>
      <c r="F309" s="25">
        <f>F308/12</f>
        <v>1.25</v>
      </c>
      <c r="G309" s="12"/>
    </row>
    <row r="310" spans="1:7">
      <c r="A310" s="8">
        <v>44075</v>
      </c>
      <c r="B310" s="3">
        <v>0</v>
      </c>
      <c r="C310" s="3">
        <v>2</v>
      </c>
      <c r="D310" s="3">
        <v>4</v>
      </c>
      <c r="E310" s="3">
        <v>2</v>
      </c>
      <c r="F310" s="3">
        <v>1</v>
      </c>
      <c r="G310" s="7"/>
    </row>
    <row r="311" spans="1:7">
      <c r="A311" s="8">
        <v>44105</v>
      </c>
      <c r="B311" s="3">
        <v>0</v>
      </c>
      <c r="C311" s="3">
        <v>2</v>
      </c>
      <c r="D311" s="3">
        <v>4</v>
      </c>
      <c r="E311" s="3">
        <v>2</v>
      </c>
      <c r="F311" s="3">
        <v>1</v>
      </c>
      <c r="G311" s="7"/>
    </row>
    <row r="312" spans="1:7">
      <c r="A312" s="8">
        <v>44136</v>
      </c>
      <c r="B312" s="3">
        <v>0</v>
      </c>
      <c r="C312" s="3">
        <v>22</v>
      </c>
      <c r="D312" s="3">
        <v>5</v>
      </c>
      <c r="E312" s="3">
        <v>6</v>
      </c>
      <c r="F312" s="3">
        <v>0</v>
      </c>
      <c r="G312" s="7"/>
    </row>
    <row r="313" spans="1:7">
      <c r="A313" s="8">
        <v>44166</v>
      </c>
      <c r="B313" s="3">
        <v>12</v>
      </c>
      <c r="C313" s="3">
        <v>5</v>
      </c>
      <c r="D313" s="3">
        <v>10</v>
      </c>
      <c r="E313" s="3">
        <v>2</v>
      </c>
      <c r="F313" s="3">
        <v>1</v>
      </c>
      <c r="G313" s="7"/>
    </row>
    <row r="314" spans="1:7">
      <c r="A314" s="8">
        <v>44197</v>
      </c>
      <c r="B314" s="3">
        <v>0</v>
      </c>
      <c r="C314" s="3">
        <v>2</v>
      </c>
      <c r="D314" s="3">
        <v>8</v>
      </c>
      <c r="E314" s="3">
        <v>2</v>
      </c>
      <c r="F314" s="3">
        <v>1</v>
      </c>
    </row>
    <row r="315" spans="1:7">
      <c r="A315" s="8">
        <v>44228</v>
      </c>
      <c r="B315" s="3">
        <v>0</v>
      </c>
      <c r="C315" s="3">
        <v>2</v>
      </c>
      <c r="D315" s="3">
        <v>6</v>
      </c>
      <c r="E315" s="3">
        <v>2</v>
      </c>
      <c r="F315" s="3">
        <v>1</v>
      </c>
    </row>
    <row r="316" spans="1:7">
      <c r="A316" s="8">
        <v>44256</v>
      </c>
      <c r="B316" s="3">
        <v>0</v>
      </c>
      <c r="C316" s="3">
        <v>6</v>
      </c>
      <c r="D316" s="3">
        <v>4</v>
      </c>
      <c r="E316" s="3">
        <v>2</v>
      </c>
      <c r="F316" s="3">
        <v>1</v>
      </c>
    </row>
    <row r="317" spans="1:7">
      <c r="A317" s="8">
        <v>44287</v>
      </c>
      <c r="B317" s="3">
        <v>0</v>
      </c>
      <c r="C317" s="3">
        <v>2</v>
      </c>
      <c r="D317" s="3">
        <v>6</v>
      </c>
      <c r="E317" s="3">
        <v>2</v>
      </c>
      <c r="F317" s="3">
        <v>1</v>
      </c>
    </row>
    <row r="318" spans="1:7">
      <c r="A318" s="8">
        <v>44317</v>
      </c>
      <c r="B318" s="3">
        <v>0</v>
      </c>
      <c r="C318" s="3">
        <v>2</v>
      </c>
      <c r="D318" s="3">
        <v>4</v>
      </c>
      <c r="E318" s="3">
        <v>2</v>
      </c>
      <c r="F318" s="3">
        <v>1</v>
      </c>
    </row>
    <row r="319" spans="1:7">
      <c r="A319" s="8">
        <v>44348</v>
      </c>
      <c r="B319" s="3">
        <v>0</v>
      </c>
      <c r="C319" s="3">
        <v>1</v>
      </c>
      <c r="D319" s="3">
        <v>2</v>
      </c>
      <c r="E319" s="3">
        <v>1</v>
      </c>
      <c r="F319" s="3">
        <v>1</v>
      </c>
    </row>
    <row r="320" spans="1:7">
      <c r="A320" s="8">
        <v>44378</v>
      </c>
      <c r="B320" s="3">
        <v>0</v>
      </c>
      <c r="C320" s="3">
        <v>1</v>
      </c>
      <c r="D320" s="3">
        <v>2</v>
      </c>
      <c r="E320" s="3">
        <v>1</v>
      </c>
      <c r="F320" s="3">
        <v>1</v>
      </c>
    </row>
    <row r="321" spans="1:8">
      <c r="A321" s="8">
        <v>44409</v>
      </c>
      <c r="B321" s="3">
        <v>0</v>
      </c>
      <c r="C321" s="3">
        <v>0</v>
      </c>
      <c r="D321" s="3">
        <v>3</v>
      </c>
      <c r="E321" s="3">
        <v>1</v>
      </c>
      <c r="F321" s="3">
        <v>0</v>
      </c>
    </row>
    <row r="322" spans="1:8">
      <c r="A322" s="10" t="s">
        <v>10</v>
      </c>
      <c r="B322" s="25">
        <f>SUM(B310:B321)</f>
        <v>12</v>
      </c>
      <c r="C322" s="25">
        <f>SUM(C310:C321)</f>
        <v>47</v>
      </c>
      <c r="D322" s="25">
        <f>SUM(D310:D321)</f>
        <v>58</v>
      </c>
      <c r="E322" s="25">
        <f>SUM(E310:E321)</f>
        <v>25</v>
      </c>
      <c r="F322" s="25">
        <f>SUM(F310:F321)</f>
        <v>10</v>
      </c>
      <c r="G322" s="7"/>
    </row>
    <row r="323" spans="1:8">
      <c r="A323" s="14" t="s">
        <v>12</v>
      </c>
      <c r="B323" s="27">
        <f>B322/12</f>
        <v>1</v>
      </c>
      <c r="C323" s="27">
        <f>C322/12</f>
        <v>3.9166666666666665</v>
      </c>
      <c r="D323" s="27">
        <f>D322/12</f>
        <v>4.833333333333333</v>
      </c>
      <c r="E323" s="27">
        <f>E322/12</f>
        <v>2.0833333333333335</v>
      </c>
      <c r="F323" s="27">
        <f>F322/12</f>
        <v>0.83333333333333337</v>
      </c>
      <c r="G323" s="15"/>
    </row>
    <row r="324" spans="1:8">
      <c r="A324" s="8">
        <v>44440</v>
      </c>
      <c r="B324" s="3">
        <v>0</v>
      </c>
      <c r="C324" s="3">
        <v>0</v>
      </c>
      <c r="D324" s="3">
        <v>5</v>
      </c>
      <c r="E324" s="3">
        <v>2</v>
      </c>
      <c r="F324" s="3">
        <v>2</v>
      </c>
    </row>
    <row r="325" spans="1:8">
      <c r="A325" s="8">
        <v>44470</v>
      </c>
      <c r="B325" s="3">
        <v>0</v>
      </c>
      <c r="C325" s="3">
        <v>2</v>
      </c>
      <c r="D325" s="3">
        <v>6</v>
      </c>
      <c r="E325" s="3">
        <v>2</v>
      </c>
      <c r="F325" s="3">
        <v>1</v>
      </c>
    </row>
    <row r="326" spans="1:8">
      <c r="A326" s="61">
        <v>44501</v>
      </c>
      <c r="B326" s="51">
        <v>0</v>
      </c>
      <c r="C326" s="51">
        <v>0</v>
      </c>
      <c r="D326" s="51">
        <v>2</v>
      </c>
      <c r="E326" s="51">
        <v>1</v>
      </c>
      <c r="F326" s="51">
        <v>1</v>
      </c>
      <c r="G326" s="51"/>
    </row>
    <row r="327" spans="1:8">
      <c r="A327" s="61">
        <v>44531</v>
      </c>
      <c r="B327" s="51"/>
      <c r="C327" s="51"/>
      <c r="D327" s="51"/>
      <c r="E327" s="51"/>
      <c r="F327" s="51"/>
      <c r="G327" s="51"/>
    </row>
    <row r="328" spans="1:8">
      <c r="A328" s="62"/>
      <c r="B328" s="57"/>
      <c r="C328" s="57"/>
      <c r="D328" s="57"/>
      <c r="E328" s="57"/>
      <c r="F328" s="57"/>
      <c r="G328" s="52"/>
    </row>
    <row r="329" spans="1:8">
      <c r="A329" s="59"/>
      <c r="B329" s="59"/>
      <c r="C329" s="59"/>
      <c r="D329" s="59"/>
      <c r="E329" s="59"/>
      <c r="F329" s="59"/>
      <c r="G329" s="52"/>
    </row>
    <row r="332" spans="1:8">
      <c r="A332" s="1" t="s">
        <v>0</v>
      </c>
      <c r="B332" s="2" t="s">
        <v>1</v>
      </c>
      <c r="C332" s="2" t="s">
        <v>2</v>
      </c>
      <c r="D332" s="2" t="s">
        <v>3</v>
      </c>
      <c r="G332" s="7"/>
    </row>
    <row r="333" spans="1:8">
      <c r="A333" s="8" t="s">
        <v>78</v>
      </c>
      <c r="B333" s="9">
        <v>29240</v>
      </c>
      <c r="C333" s="9">
        <v>36134</v>
      </c>
      <c r="D333" s="3" t="s">
        <v>29</v>
      </c>
      <c r="G333" s="7"/>
    </row>
    <row r="334" spans="1:8">
      <c r="G334" s="7"/>
    </row>
    <row r="335" spans="1:8">
      <c r="A335" s="19" t="s">
        <v>4</v>
      </c>
      <c r="B335" s="20" t="s">
        <v>5</v>
      </c>
      <c r="C335" s="20" t="s">
        <v>6</v>
      </c>
      <c r="D335" s="20" t="s">
        <v>7</v>
      </c>
      <c r="E335" s="20" t="s">
        <v>8</v>
      </c>
      <c r="F335" s="20" t="s">
        <v>9</v>
      </c>
      <c r="G335" s="22" t="s">
        <v>11</v>
      </c>
      <c r="H335" s="20" t="s">
        <v>132</v>
      </c>
    </row>
    <row r="336" spans="1:8">
      <c r="A336" s="8">
        <v>43709</v>
      </c>
      <c r="B336" s="3">
        <v>12</v>
      </c>
      <c r="C336" s="3">
        <v>1</v>
      </c>
      <c r="D336" s="3">
        <v>8</v>
      </c>
      <c r="E336" s="3">
        <v>6</v>
      </c>
      <c r="F336" s="3">
        <v>1</v>
      </c>
      <c r="G336" s="7"/>
    </row>
    <row r="337" spans="1:7">
      <c r="A337" s="8">
        <v>43739</v>
      </c>
      <c r="B337" s="3">
        <v>6</v>
      </c>
      <c r="C337" s="3">
        <v>0</v>
      </c>
      <c r="D337" s="3">
        <v>12</v>
      </c>
      <c r="E337" s="3">
        <v>14</v>
      </c>
      <c r="F337" s="3">
        <v>0</v>
      </c>
      <c r="G337" s="7"/>
    </row>
    <row r="338" spans="1:7">
      <c r="A338" s="8">
        <v>43770</v>
      </c>
      <c r="B338" s="3">
        <v>4</v>
      </c>
      <c r="C338" s="3">
        <v>0</v>
      </c>
      <c r="D338" s="3">
        <v>12</v>
      </c>
      <c r="E338" s="3">
        <v>8</v>
      </c>
      <c r="F338" s="3">
        <v>2</v>
      </c>
      <c r="G338" s="7"/>
    </row>
    <row r="339" spans="1:7">
      <c r="A339" s="8">
        <v>43800</v>
      </c>
      <c r="B339" s="3">
        <v>4</v>
      </c>
      <c r="C339" s="3">
        <v>0</v>
      </c>
      <c r="D339" s="3">
        <v>8</v>
      </c>
      <c r="E339" s="3">
        <v>12</v>
      </c>
      <c r="F339" s="3">
        <v>0</v>
      </c>
      <c r="G339" s="7"/>
    </row>
    <row r="340" spans="1:7">
      <c r="A340" s="8">
        <v>43831</v>
      </c>
      <c r="B340" s="3">
        <v>4</v>
      </c>
      <c r="C340" s="3">
        <v>0</v>
      </c>
      <c r="D340" s="3">
        <v>11</v>
      </c>
      <c r="E340" s="3">
        <v>8</v>
      </c>
      <c r="F340" s="3">
        <v>1</v>
      </c>
      <c r="G340" s="7"/>
    </row>
    <row r="341" spans="1:7">
      <c r="A341" s="8">
        <v>43862</v>
      </c>
      <c r="B341" s="3">
        <v>1</v>
      </c>
      <c r="C341" s="3">
        <v>0</v>
      </c>
      <c r="D341" s="3">
        <v>13</v>
      </c>
      <c r="E341" s="3">
        <v>8</v>
      </c>
      <c r="F341" s="3">
        <v>2</v>
      </c>
      <c r="G341" s="7"/>
    </row>
    <row r="342" spans="1:7">
      <c r="A342" s="8">
        <v>43891</v>
      </c>
      <c r="B342" s="3">
        <v>3</v>
      </c>
      <c r="C342" s="3">
        <v>0</v>
      </c>
      <c r="D342" s="3">
        <v>4</v>
      </c>
      <c r="E342" s="3">
        <v>8</v>
      </c>
      <c r="F342" s="3">
        <v>1</v>
      </c>
      <c r="G342" s="7"/>
    </row>
    <row r="343" spans="1:7">
      <c r="A343" s="8">
        <v>43922</v>
      </c>
      <c r="B343" s="3">
        <v>0</v>
      </c>
      <c r="C343" s="3">
        <v>0</v>
      </c>
      <c r="D343" s="3">
        <v>4</v>
      </c>
      <c r="E343" s="3">
        <v>4</v>
      </c>
      <c r="F343" s="3">
        <v>1</v>
      </c>
      <c r="G343" s="7"/>
    </row>
    <row r="344" spans="1:7">
      <c r="A344" s="8">
        <v>43952</v>
      </c>
      <c r="B344" s="3">
        <v>0</v>
      </c>
      <c r="C344" s="3">
        <v>0</v>
      </c>
      <c r="D344" s="3">
        <v>4</v>
      </c>
      <c r="E344" s="3">
        <v>4</v>
      </c>
      <c r="F344" s="3">
        <v>1</v>
      </c>
      <c r="G344" s="7"/>
    </row>
    <row r="345" spans="1:7">
      <c r="A345" s="8">
        <v>43983</v>
      </c>
      <c r="B345" s="3">
        <v>0</v>
      </c>
      <c r="C345" s="3">
        <v>0</v>
      </c>
      <c r="D345" s="3">
        <v>5</v>
      </c>
      <c r="E345" s="3">
        <v>3</v>
      </c>
      <c r="F345" s="3">
        <v>1</v>
      </c>
      <c r="G345" s="7"/>
    </row>
    <row r="346" spans="1:7">
      <c r="A346" s="8">
        <v>44013</v>
      </c>
      <c r="B346" s="3">
        <v>0</v>
      </c>
      <c r="C346" s="3">
        <v>0</v>
      </c>
      <c r="D346" s="3">
        <v>4</v>
      </c>
      <c r="E346" s="3">
        <v>3</v>
      </c>
      <c r="F346" s="3">
        <v>1</v>
      </c>
      <c r="G346" s="7"/>
    </row>
    <row r="347" spans="1:7">
      <c r="A347" s="8">
        <v>44044</v>
      </c>
      <c r="B347" s="3">
        <v>0</v>
      </c>
      <c r="C347" s="3">
        <v>0</v>
      </c>
      <c r="D347" s="3">
        <v>3</v>
      </c>
      <c r="E347" s="3">
        <v>3</v>
      </c>
      <c r="F347" s="3">
        <v>1</v>
      </c>
      <c r="G347" s="7"/>
    </row>
    <row r="348" spans="1:7">
      <c r="A348" s="10" t="s">
        <v>10</v>
      </c>
      <c r="B348" s="25">
        <f>SUM(B336:B347)</f>
        <v>34</v>
      </c>
      <c r="C348" s="25">
        <f>SUM(C336:C347)</f>
        <v>1</v>
      </c>
      <c r="D348" s="25">
        <f>SUM(D336:D347)</f>
        <v>88</v>
      </c>
      <c r="E348" s="25">
        <f>SUM(E336:E347)</f>
        <v>81</v>
      </c>
      <c r="F348" s="25">
        <f>SUM(F336:F347)</f>
        <v>12</v>
      </c>
      <c r="G348" s="12"/>
    </row>
    <row r="349" spans="1:7">
      <c r="A349" s="10" t="s">
        <v>12</v>
      </c>
      <c r="B349" s="25">
        <f>B348/12</f>
        <v>2.8333333333333335</v>
      </c>
      <c r="C349" s="25">
        <f>C348/12</f>
        <v>8.3333333333333329E-2</v>
      </c>
      <c r="D349" s="25">
        <f>D348/12</f>
        <v>7.333333333333333</v>
      </c>
      <c r="E349" s="25">
        <f>E348/12</f>
        <v>6.75</v>
      </c>
      <c r="F349" s="25">
        <f>F348/12</f>
        <v>1</v>
      </c>
      <c r="G349" s="12"/>
    </row>
    <row r="350" spans="1:7">
      <c r="A350" s="8">
        <v>44075</v>
      </c>
      <c r="B350" s="3">
        <v>0</v>
      </c>
      <c r="C350" s="3">
        <v>0</v>
      </c>
      <c r="D350" s="3">
        <v>3</v>
      </c>
      <c r="E350" s="3">
        <v>3</v>
      </c>
      <c r="F350" s="3">
        <v>1</v>
      </c>
      <c r="G350" s="7"/>
    </row>
    <row r="351" spans="1:7">
      <c r="A351" s="8">
        <v>44105</v>
      </c>
      <c r="B351" s="3">
        <v>0</v>
      </c>
      <c r="C351" s="3">
        <v>0</v>
      </c>
      <c r="D351" s="3">
        <v>4</v>
      </c>
      <c r="E351" s="3">
        <v>2</v>
      </c>
      <c r="F351" s="3">
        <v>1</v>
      </c>
      <c r="G351" s="7"/>
    </row>
    <row r="352" spans="1:7">
      <c r="A352" s="8">
        <v>44136</v>
      </c>
      <c r="B352" s="3">
        <v>1</v>
      </c>
      <c r="C352" s="3">
        <v>0</v>
      </c>
      <c r="D352" s="3">
        <v>8</v>
      </c>
      <c r="E352" s="3">
        <v>4</v>
      </c>
      <c r="F352" s="3">
        <v>1</v>
      </c>
      <c r="G352" s="7"/>
    </row>
    <row r="353" spans="1:7">
      <c r="A353" s="8">
        <v>44166</v>
      </c>
      <c r="B353" s="3">
        <v>0</v>
      </c>
      <c r="C353" s="3">
        <v>0</v>
      </c>
      <c r="D353" s="3">
        <v>4</v>
      </c>
      <c r="E353" s="3">
        <v>2</v>
      </c>
      <c r="F353" s="3">
        <v>1</v>
      </c>
      <c r="G353" s="7"/>
    </row>
    <row r="354" spans="1:7">
      <c r="A354" s="8">
        <v>44197</v>
      </c>
      <c r="B354" s="3">
        <v>0</v>
      </c>
      <c r="C354" s="3">
        <v>0</v>
      </c>
      <c r="D354" s="3">
        <v>5</v>
      </c>
      <c r="E354" s="3">
        <v>4</v>
      </c>
      <c r="F354" s="3">
        <v>1</v>
      </c>
    </row>
    <row r="355" spans="1:7">
      <c r="A355" s="8">
        <v>44228</v>
      </c>
      <c r="B355" s="3">
        <v>4</v>
      </c>
      <c r="C355" s="3">
        <v>0</v>
      </c>
      <c r="D355" s="3">
        <v>4</v>
      </c>
      <c r="E355" s="3">
        <v>3</v>
      </c>
      <c r="F355" s="3">
        <v>0</v>
      </c>
    </row>
    <row r="356" spans="1:7">
      <c r="A356" s="8">
        <v>44256</v>
      </c>
      <c r="B356" s="3">
        <v>4</v>
      </c>
      <c r="C356" s="3">
        <v>0</v>
      </c>
      <c r="D356" s="3">
        <v>3</v>
      </c>
      <c r="E356" s="3">
        <v>3</v>
      </c>
      <c r="F356" s="3">
        <v>0</v>
      </c>
    </row>
    <row r="357" spans="1:7">
      <c r="A357" s="8">
        <v>44287</v>
      </c>
      <c r="B357" s="3">
        <v>3</v>
      </c>
      <c r="C357" s="3">
        <v>0</v>
      </c>
      <c r="D357" s="3">
        <v>4</v>
      </c>
      <c r="E357" s="3">
        <v>6</v>
      </c>
      <c r="F357" s="3">
        <v>0</v>
      </c>
    </row>
    <row r="358" spans="1:7">
      <c r="A358" s="8">
        <v>44317</v>
      </c>
      <c r="B358" s="3">
        <v>1</v>
      </c>
      <c r="C358" s="3">
        <v>0</v>
      </c>
      <c r="D358" s="3">
        <v>3</v>
      </c>
      <c r="E358" s="3">
        <v>3</v>
      </c>
      <c r="F358" s="3">
        <v>0</v>
      </c>
    </row>
    <row r="359" spans="1:7">
      <c r="A359" s="8">
        <v>44348</v>
      </c>
      <c r="B359" s="3">
        <v>0</v>
      </c>
      <c r="C359" s="3">
        <v>0</v>
      </c>
      <c r="D359" s="3">
        <v>4</v>
      </c>
      <c r="E359" s="3">
        <v>2</v>
      </c>
      <c r="F359" s="3">
        <v>0</v>
      </c>
    </row>
    <row r="360" spans="1:7">
      <c r="A360" s="8">
        <v>44378</v>
      </c>
      <c r="B360" s="3">
        <v>0</v>
      </c>
      <c r="C360" s="3">
        <v>0</v>
      </c>
      <c r="D360" s="3">
        <v>5</v>
      </c>
      <c r="E360" s="3">
        <v>3</v>
      </c>
      <c r="F360" s="3">
        <v>0</v>
      </c>
    </row>
    <row r="361" spans="1:7">
      <c r="A361" s="8">
        <v>44409</v>
      </c>
      <c r="B361" s="3">
        <v>0</v>
      </c>
      <c r="C361" s="3">
        <v>0</v>
      </c>
      <c r="D361" s="3">
        <v>6</v>
      </c>
      <c r="E361" s="3">
        <v>3</v>
      </c>
      <c r="F361" s="3">
        <v>1</v>
      </c>
    </row>
    <row r="362" spans="1:7">
      <c r="A362" s="10" t="s">
        <v>10</v>
      </c>
      <c r="B362" s="25">
        <f>SUM(B350:B361)</f>
        <v>13</v>
      </c>
      <c r="C362" s="25">
        <f>SUM(C350:C361)</f>
        <v>0</v>
      </c>
      <c r="D362" s="25">
        <f>SUM(D350:D361)</f>
        <v>53</v>
      </c>
      <c r="E362" s="25">
        <f>SUM(E350:E361)</f>
        <v>38</v>
      </c>
      <c r="F362" s="25">
        <f>SUM(F350:F361)</f>
        <v>6</v>
      </c>
      <c r="G362" s="7"/>
    </row>
    <row r="363" spans="1:7">
      <c r="A363" s="14" t="s">
        <v>12</v>
      </c>
      <c r="B363" s="27">
        <f>B362/12</f>
        <v>1.0833333333333333</v>
      </c>
      <c r="C363" s="27">
        <f>C362/12</f>
        <v>0</v>
      </c>
      <c r="D363" s="27">
        <f>D362/12</f>
        <v>4.416666666666667</v>
      </c>
      <c r="E363" s="27">
        <f>E362/12</f>
        <v>3.1666666666666665</v>
      </c>
      <c r="F363" s="27">
        <f>F362/12</f>
        <v>0.5</v>
      </c>
      <c r="G363" s="15"/>
    </row>
    <row r="364" spans="1:7">
      <c r="A364" s="8">
        <v>44440</v>
      </c>
      <c r="B364" s="3">
        <v>0</v>
      </c>
      <c r="C364" s="3">
        <v>0</v>
      </c>
      <c r="D364" s="3">
        <v>4</v>
      </c>
      <c r="E364" s="3">
        <v>4</v>
      </c>
      <c r="F364" s="3">
        <v>1</v>
      </c>
    </row>
    <row r="365" spans="1:7">
      <c r="A365" s="8">
        <v>44470</v>
      </c>
      <c r="B365" s="3">
        <v>0</v>
      </c>
      <c r="C365" s="3">
        <v>0</v>
      </c>
      <c r="D365" s="3">
        <v>6</v>
      </c>
      <c r="E365" s="3">
        <v>4</v>
      </c>
      <c r="F365" s="3">
        <v>1</v>
      </c>
    </row>
    <row r="366" spans="1:7">
      <c r="A366" s="61">
        <v>44501</v>
      </c>
      <c r="B366" s="51">
        <v>2</v>
      </c>
      <c r="C366" s="51">
        <v>0</v>
      </c>
      <c r="D366" s="51">
        <v>6</v>
      </c>
      <c r="E366" s="51">
        <v>3</v>
      </c>
      <c r="F366" s="51">
        <v>1</v>
      </c>
      <c r="G366" s="51"/>
    </row>
    <row r="367" spans="1:7">
      <c r="A367" s="61">
        <v>44531</v>
      </c>
      <c r="B367" s="51"/>
      <c r="C367" s="51"/>
      <c r="D367" s="51"/>
      <c r="E367" s="51"/>
      <c r="F367" s="51"/>
      <c r="G367" s="51"/>
    </row>
    <row r="368" spans="1:7">
      <c r="A368" s="62"/>
      <c r="B368" s="57"/>
      <c r="C368" s="57"/>
      <c r="D368" s="57"/>
      <c r="E368" s="57"/>
      <c r="F368" s="57"/>
      <c r="G368" s="51"/>
    </row>
    <row r="369" spans="1:8">
      <c r="A369" s="59"/>
      <c r="B369" s="59"/>
      <c r="C369" s="59"/>
      <c r="D369" s="59"/>
      <c r="E369" s="59"/>
      <c r="F369" s="59"/>
      <c r="G369" s="51"/>
    </row>
    <row r="372" spans="1:8">
      <c r="A372" s="1" t="s">
        <v>0</v>
      </c>
      <c r="B372" s="2" t="s">
        <v>1</v>
      </c>
      <c r="C372" s="2" t="s">
        <v>2</v>
      </c>
      <c r="D372" s="2" t="s">
        <v>3</v>
      </c>
      <c r="G372" s="7"/>
    </row>
    <row r="373" spans="1:8">
      <c r="A373" s="8" t="s">
        <v>79</v>
      </c>
      <c r="B373" s="9">
        <v>31151</v>
      </c>
      <c r="C373" s="9">
        <v>36786</v>
      </c>
      <c r="D373" s="3" t="s">
        <v>18</v>
      </c>
      <c r="G373" s="7"/>
    </row>
    <row r="374" spans="1:8">
      <c r="G374" s="7"/>
    </row>
    <row r="375" spans="1:8">
      <c r="A375" s="19" t="s">
        <v>4</v>
      </c>
      <c r="B375" s="20" t="s">
        <v>5</v>
      </c>
      <c r="C375" s="20" t="s">
        <v>6</v>
      </c>
      <c r="D375" s="20" t="s">
        <v>7</v>
      </c>
      <c r="E375" s="20" t="s">
        <v>8</v>
      </c>
      <c r="F375" s="20" t="s">
        <v>9</v>
      </c>
      <c r="G375" s="22" t="s">
        <v>11</v>
      </c>
      <c r="H375" s="20" t="s">
        <v>132</v>
      </c>
    </row>
    <row r="376" spans="1:8">
      <c r="A376" s="8">
        <v>43709</v>
      </c>
      <c r="B376" s="3">
        <v>0</v>
      </c>
      <c r="C376" s="3">
        <v>2</v>
      </c>
      <c r="D376" s="3">
        <v>6</v>
      </c>
      <c r="E376" s="3">
        <v>2</v>
      </c>
      <c r="F376" s="3">
        <v>0</v>
      </c>
      <c r="G376" s="7"/>
    </row>
    <row r="377" spans="1:8">
      <c r="A377" s="8">
        <v>43739</v>
      </c>
      <c r="B377" s="3">
        <v>0</v>
      </c>
      <c r="C377" s="3">
        <v>2</v>
      </c>
      <c r="D377" s="3">
        <v>4</v>
      </c>
      <c r="E377" s="3">
        <v>8</v>
      </c>
      <c r="F377" s="3">
        <v>1</v>
      </c>
      <c r="G377" s="7"/>
    </row>
    <row r="378" spans="1:8">
      <c r="A378" s="8">
        <v>43770</v>
      </c>
      <c r="B378" s="3">
        <v>0</v>
      </c>
      <c r="C378" s="3">
        <v>0</v>
      </c>
      <c r="D378" s="3">
        <v>8</v>
      </c>
      <c r="E378" s="3">
        <v>2</v>
      </c>
      <c r="F378" s="3">
        <v>1</v>
      </c>
      <c r="G378" s="7"/>
    </row>
    <row r="379" spans="1:8">
      <c r="A379" s="8">
        <v>43800</v>
      </c>
      <c r="B379" s="3">
        <v>1</v>
      </c>
      <c r="C379" s="3">
        <v>2</v>
      </c>
      <c r="D379" s="3">
        <v>8</v>
      </c>
      <c r="E379" s="3">
        <v>2</v>
      </c>
      <c r="F379" s="3">
        <v>1</v>
      </c>
      <c r="G379" s="7"/>
    </row>
    <row r="380" spans="1:8">
      <c r="A380" s="8">
        <v>43831</v>
      </c>
      <c r="B380" s="3">
        <v>4</v>
      </c>
      <c r="C380" s="3">
        <v>2</v>
      </c>
      <c r="D380" s="3">
        <v>8</v>
      </c>
      <c r="E380" s="3">
        <v>2</v>
      </c>
      <c r="F380" s="3">
        <v>1</v>
      </c>
      <c r="G380" s="7"/>
    </row>
    <row r="381" spans="1:8">
      <c r="A381" s="8">
        <v>43862</v>
      </c>
      <c r="B381" s="3">
        <v>0</v>
      </c>
      <c r="C381" s="3">
        <v>0</v>
      </c>
      <c r="D381" s="3">
        <v>3</v>
      </c>
      <c r="E381" s="3">
        <v>3</v>
      </c>
      <c r="F381" s="3">
        <v>1</v>
      </c>
      <c r="G381" s="7"/>
    </row>
    <row r="382" spans="1:8">
      <c r="A382" s="8">
        <v>43891</v>
      </c>
      <c r="B382" s="3">
        <v>0</v>
      </c>
      <c r="C382" s="3">
        <v>0</v>
      </c>
      <c r="D382" s="3">
        <v>3</v>
      </c>
      <c r="E382" s="3">
        <v>3</v>
      </c>
      <c r="F382" s="3">
        <v>1</v>
      </c>
      <c r="G382" s="7"/>
    </row>
    <row r="383" spans="1:8">
      <c r="A383" s="8">
        <v>43922</v>
      </c>
      <c r="B383" s="3">
        <v>0</v>
      </c>
      <c r="C383" s="3">
        <v>0</v>
      </c>
      <c r="D383" s="3">
        <v>4</v>
      </c>
      <c r="E383" s="3">
        <v>8</v>
      </c>
      <c r="F383" s="3">
        <v>1</v>
      </c>
      <c r="G383" s="7"/>
    </row>
    <row r="384" spans="1:8">
      <c r="A384" s="8">
        <v>43952</v>
      </c>
      <c r="B384" s="3">
        <v>0</v>
      </c>
      <c r="C384" s="3">
        <v>0</v>
      </c>
      <c r="D384" s="3">
        <v>4</v>
      </c>
      <c r="E384" s="3">
        <v>3</v>
      </c>
      <c r="F384" s="3">
        <v>1</v>
      </c>
      <c r="G384" s="7"/>
    </row>
    <row r="385" spans="1:7">
      <c r="A385" s="8">
        <v>43983</v>
      </c>
      <c r="B385" s="3">
        <v>0</v>
      </c>
      <c r="C385" s="3">
        <v>0</v>
      </c>
      <c r="D385" s="3">
        <v>4</v>
      </c>
      <c r="E385" s="3">
        <v>3</v>
      </c>
      <c r="F385" s="3">
        <v>1</v>
      </c>
      <c r="G385" s="7"/>
    </row>
    <row r="386" spans="1:7">
      <c r="A386" s="8">
        <v>44013</v>
      </c>
      <c r="B386" s="3">
        <v>0</v>
      </c>
      <c r="C386" s="3">
        <v>0</v>
      </c>
      <c r="D386" s="3">
        <v>4</v>
      </c>
      <c r="E386" s="3">
        <v>2</v>
      </c>
      <c r="F386" s="3">
        <v>1</v>
      </c>
      <c r="G386" s="7"/>
    </row>
    <row r="387" spans="1:7">
      <c r="A387" s="8">
        <v>44044</v>
      </c>
      <c r="B387" s="3">
        <v>0</v>
      </c>
      <c r="C387" s="3">
        <v>0</v>
      </c>
      <c r="D387" s="3">
        <v>5</v>
      </c>
      <c r="E387" s="3">
        <v>6</v>
      </c>
      <c r="F387" s="3">
        <v>1</v>
      </c>
      <c r="G387" s="7"/>
    </row>
    <row r="388" spans="1:7">
      <c r="A388" s="10" t="s">
        <v>10</v>
      </c>
      <c r="B388" s="25">
        <f>SUM(B376:B387)</f>
        <v>5</v>
      </c>
      <c r="C388" s="25">
        <f>SUM(C376:C387)</f>
        <v>8</v>
      </c>
      <c r="D388" s="25">
        <f>SUM(D376:D387)</f>
        <v>61</v>
      </c>
      <c r="E388" s="25">
        <f>SUM(E376:E387)</f>
        <v>44</v>
      </c>
      <c r="F388" s="25">
        <f>SUM(F376:F387)</f>
        <v>11</v>
      </c>
      <c r="G388" s="12"/>
    </row>
    <row r="389" spans="1:7">
      <c r="A389" s="10" t="s">
        <v>12</v>
      </c>
      <c r="B389" s="25">
        <f>B388/12</f>
        <v>0.41666666666666669</v>
      </c>
      <c r="C389" s="25">
        <f>C388/12</f>
        <v>0.66666666666666663</v>
      </c>
      <c r="D389" s="25">
        <f>D388/12</f>
        <v>5.083333333333333</v>
      </c>
      <c r="E389" s="25">
        <f>E388/12</f>
        <v>3.6666666666666665</v>
      </c>
      <c r="F389" s="25">
        <f>F388/12</f>
        <v>0.91666666666666663</v>
      </c>
      <c r="G389" s="12"/>
    </row>
    <row r="390" spans="1:7">
      <c r="A390" s="8">
        <v>44075</v>
      </c>
      <c r="B390" s="3">
        <v>0</v>
      </c>
      <c r="C390" s="3">
        <v>5</v>
      </c>
      <c r="D390" s="3">
        <v>4</v>
      </c>
      <c r="E390" s="3">
        <v>4</v>
      </c>
      <c r="F390" s="3">
        <v>1</v>
      </c>
      <c r="G390" s="7"/>
    </row>
    <row r="391" spans="1:7">
      <c r="A391" s="8">
        <v>44105</v>
      </c>
      <c r="B391" s="3">
        <v>0</v>
      </c>
      <c r="C391" s="3">
        <v>0</v>
      </c>
      <c r="D391" s="3">
        <v>5</v>
      </c>
      <c r="E391" s="3">
        <v>3</v>
      </c>
      <c r="F391" s="3">
        <v>1</v>
      </c>
      <c r="G391" s="7"/>
    </row>
    <row r="392" spans="1:7">
      <c r="A392" s="8">
        <v>44136</v>
      </c>
      <c r="B392" s="3">
        <v>3</v>
      </c>
      <c r="C392" s="3">
        <v>0</v>
      </c>
      <c r="D392" s="3">
        <v>7</v>
      </c>
      <c r="E392" s="3">
        <v>2</v>
      </c>
      <c r="F392" s="3">
        <v>1</v>
      </c>
      <c r="G392" s="7"/>
    </row>
    <row r="393" spans="1:7">
      <c r="A393" s="8">
        <v>44166</v>
      </c>
      <c r="B393" s="3">
        <v>0</v>
      </c>
      <c r="C393" s="3">
        <v>0</v>
      </c>
      <c r="D393" s="3">
        <v>4</v>
      </c>
      <c r="E393" s="3">
        <v>2</v>
      </c>
      <c r="F393" s="3">
        <v>1</v>
      </c>
      <c r="G393" s="7"/>
    </row>
    <row r="394" spans="1:7">
      <c r="A394" s="8">
        <v>44197</v>
      </c>
      <c r="B394" s="3">
        <v>0</v>
      </c>
      <c r="C394" s="3">
        <v>0</v>
      </c>
      <c r="D394" s="3">
        <v>5</v>
      </c>
      <c r="E394" s="3">
        <v>4</v>
      </c>
      <c r="F394" s="3">
        <v>1</v>
      </c>
    </row>
    <row r="395" spans="1:7">
      <c r="A395" s="8">
        <v>44228</v>
      </c>
      <c r="B395" s="3">
        <v>0</v>
      </c>
      <c r="C395" s="3">
        <v>0</v>
      </c>
      <c r="D395" s="3">
        <v>4</v>
      </c>
      <c r="E395" s="3">
        <v>3</v>
      </c>
      <c r="F395" s="3">
        <v>1</v>
      </c>
    </row>
    <row r="396" spans="1:7">
      <c r="A396" s="8">
        <v>44256</v>
      </c>
      <c r="B396" s="3">
        <v>0</v>
      </c>
      <c r="C396" s="3">
        <v>0</v>
      </c>
      <c r="D396" s="3">
        <v>3</v>
      </c>
      <c r="E396" s="3">
        <v>3</v>
      </c>
      <c r="F396" s="3">
        <v>1</v>
      </c>
    </row>
    <row r="397" spans="1:7">
      <c r="A397" s="8">
        <v>44287</v>
      </c>
      <c r="B397" s="3">
        <v>0</v>
      </c>
      <c r="C397" s="3">
        <v>0</v>
      </c>
      <c r="D397" s="3">
        <v>5</v>
      </c>
      <c r="E397" s="3">
        <v>3</v>
      </c>
      <c r="F397" s="3">
        <v>1</v>
      </c>
    </row>
    <row r="398" spans="1:7">
      <c r="A398" s="8">
        <v>44317</v>
      </c>
      <c r="B398" s="3">
        <v>0</v>
      </c>
      <c r="C398" s="3">
        <v>0</v>
      </c>
      <c r="D398" s="3">
        <v>4</v>
      </c>
      <c r="E398" s="3">
        <v>4</v>
      </c>
      <c r="F398" s="3">
        <v>1</v>
      </c>
    </row>
    <row r="399" spans="1:7">
      <c r="A399" s="8">
        <v>44348</v>
      </c>
      <c r="B399" s="3">
        <v>0</v>
      </c>
      <c r="C399" s="3">
        <v>0</v>
      </c>
      <c r="D399" s="3">
        <v>4</v>
      </c>
      <c r="E399" s="3">
        <v>2</v>
      </c>
      <c r="F399" s="3">
        <v>1</v>
      </c>
    </row>
    <row r="400" spans="1:7">
      <c r="A400" s="8">
        <v>44378</v>
      </c>
      <c r="B400" s="3">
        <v>0</v>
      </c>
      <c r="C400" s="3">
        <v>0</v>
      </c>
      <c r="D400" s="3">
        <v>3</v>
      </c>
      <c r="E400" s="3">
        <v>3</v>
      </c>
      <c r="F400" s="3">
        <v>1</v>
      </c>
    </row>
    <row r="401" spans="1:8">
      <c r="A401" s="8">
        <v>44409</v>
      </c>
      <c r="B401" s="3">
        <v>0</v>
      </c>
      <c r="C401" s="3">
        <v>0</v>
      </c>
      <c r="D401" s="3">
        <v>6</v>
      </c>
      <c r="E401" s="3">
        <v>4</v>
      </c>
      <c r="F401" s="3">
        <v>1</v>
      </c>
    </row>
    <row r="402" spans="1:8">
      <c r="A402" s="10" t="s">
        <v>10</v>
      </c>
      <c r="B402" s="25">
        <f>SUM(B390:B401)</f>
        <v>3</v>
      </c>
      <c r="C402" s="25">
        <f>SUM(C390:C401)</f>
        <v>5</v>
      </c>
      <c r="D402" s="25">
        <f>SUM(D390:D401)</f>
        <v>54</v>
      </c>
      <c r="E402" s="25">
        <f>SUM(E390:E401)</f>
        <v>37</v>
      </c>
      <c r="F402" s="25">
        <f>SUM(F390:F401)</f>
        <v>12</v>
      </c>
      <c r="G402" s="7"/>
    </row>
    <row r="403" spans="1:8">
      <c r="A403" s="14" t="s">
        <v>12</v>
      </c>
      <c r="B403" s="27">
        <f>B402/12</f>
        <v>0.25</v>
      </c>
      <c r="C403" s="27">
        <f>C402/12</f>
        <v>0.41666666666666669</v>
      </c>
      <c r="D403" s="27">
        <f>D402/12</f>
        <v>4.5</v>
      </c>
      <c r="E403" s="27">
        <f>E402/12</f>
        <v>3.0833333333333335</v>
      </c>
      <c r="F403" s="27">
        <f>F402/12</f>
        <v>1</v>
      </c>
      <c r="G403" s="15"/>
    </row>
    <row r="404" spans="1:8">
      <c r="A404" s="8">
        <v>44440</v>
      </c>
      <c r="B404" s="3">
        <v>0</v>
      </c>
      <c r="C404" s="3">
        <v>2</v>
      </c>
      <c r="D404" s="3">
        <v>19</v>
      </c>
      <c r="E404" s="3">
        <v>10</v>
      </c>
      <c r="F404" s="3">
        <v>3</v>
      </c>
    </row>
    <row r="405" spans="1:8">
      <c r="A405" s="8">
        <v>44470</v>
      </c>
      <c r="B405" s="3">
        <v>0</v>
      </c>
      <c r="C405" s="3">
        <v>0</v>
      </c>
      <c r="D405" s="3">
        <v>12</v>
      </c>
      <c r="E405" s="3">
        <v>3</v>
      </c>
      <c r="F405" s="3">
        <v>0</v>
      </c>
    </row>
    <row r="406" spans="1:8">
      <c r="A406" s="61">
        <v>44501</v>
      </c>
      <c r="B406" s="51">
        <v>0</v>
      </c>
      <c r="C406" s="51">
        <v>0</v>
      </c>
      <c r="D406" s="51">
        <v>4</v>
      </c>
      <c r="E406" s="51">
        <v>1</v>
      </c>
      <c r="F406" s="51">
        <v>1</v>
      </c>
      <c r="G406" s="51"/>
    </row>
    <row r="407" spans="1:8">
      <c r="A407" s="61">
        <v>44531</v>
      </c>
      <c r="B407" s="51"/>
      <c r="C407" s="51"/>
      <c r="D407" s="51"/>
      <c r="E407" s="51"/>
      <c r="F407" s="51"/>
      <c r="G407" s="51"/>
    </row>
    <row r="408" spans="1:8">
      <c r="A408" s="62"/>
      <c r="B408" s="57"/>
      <c r="C408" s="57"/>
      <c r="D408" s="57"/>
      <c r="E408" s="57"/>
      <c r="F408" s="57"/>
      <c r="G408" s="51"/>
    </row>
    <row r="409" spans="1:8">
      <c r="A409" s="59"/>
      <c r="B409" s="59"/>
      <c r="C409" s="59"/>
      <c r="D409" s="59"/>
      <c r="E409" s="59"/>
      <c r="F409" s="59"/>
      <c r="G409" s="51"/>
    </row>
    <row r="412" spans="1:8">
      <c r="A412" s="1" t="s">
        <v>0</v>
      </c>
      <c r="B412" s="2" t="s">
        <v>1</v>
      </c>
      <c r="C412" s="2" t="s">
        <v>2</v>
      </c>
      <c r="D412" s="2" t="s">
        <v>3</v>
      </c>
      <c r="G412" s="7"/>
    </row>
    <row r="413" spans="1:8">
      <c r="A413" s="8" t="s">
        <v>80</v>
      </c>
      <c r="B413" s="9">
        <v>17319</v>
      </c>
      <c r="C413" s="9">
        <v>25365</v>
      </c>
      <c r="D413" s="3" t="s">
        <v>18</v>
      </c>
      <c r="G413" s="7"/>
    </row>
    <row r="414" spans="1:8">
      <c r="G414" s="7"/>
    </row>
    <row r="415" spans="1:8">
      <c r="A415" s="19" t="s">
        <v>4</v>
      </c>
      <c r="B415" s="20" t="s">
        <v>5</v>
      </c>
      <c r="C415" s="20" t="s">
        <v>6</v>
      </c>
      <c r="D415" s="20" t="s">
        <v>7</v>
      </c>
      <c r="E415" s="20" t="s">
        <v>8</v>
      </c>
      <c r="F415" s="20" t="s">
        <v>9</v>
      </c>
      <c r="G415" s="22" t="s">
        <v>11</v>
      </c>
      <c r="H415" s="20" t="s">
        <v>132</v>
      </c>
    </row>
    <row r="416" spans="1:8">
      <c r="A416" s="8">
        <v>43709</v>
      </c>
      <c r="B416" s="3">
        <v>12</v>
      </c>
      <c r="C416" s="3">
        <v>2</v>
      </c>
      <c r="D416" s="3">
        <v>14</v>
      </c>
      <c r="E416" s="3">
        <v>17</v>
      </c>
      <c r="F416" s="3">
        <v>6</v>
      </c>
      <c r="G416" s="7"/>
    </row>
    <row r="417" spans="1:7">
      <c r="A417" s="8">
        <v>43739</v>
      </c>
      <c r="B417" s="3">
        <v>4</v>
      </c>
      <c r="C417" s="3">
        <v>0</v>
      </c>
      <c r="D417" s="3">
        <v>16</v>
      </c>
      <c r="E417" s="3">
        <v>11</v>
      </c>
      <c r="F417" s="3">
        <v>3</v>
      </c>
      <c r="G417" s="7"/>
    </row>
    <row r="418" spans="1:7">
      <c r="A418" s="8">
        <v>43770</v>
      </c>
      <c r="B418" s="3">
        <v>11</v>
      </c>
      <c r="C418" s="3">
        <v>4</v>
      </c>
      <c r="D418" s="3">
        <v>20</v>
      </c>
      <c r="E418" s="3">
        <v>9</v>
      </c>
      <c r="F418" s="3">
        <v>4</v>
      </c>
      <c r="G418" s="7"/>
    </row>
    <row r="419" spans="1:7">
      <c r="A419" s="8">
        <v>43800</v>
      </c>
      <c r="B419" s="3">
        <v>10</v>
      </c>
      <c r="C419" s="3">
        <v>2</v>
      </c>
      <c r="D419" s="3">
        <v>20</v>
      </c>
      <c r="E419" s="3">
        <v>19</v>
      </c>
      <c r="F419" s="3">
        <v>4</v>
      </c>
      <c r="G419" s="7"/>
    </row>
    <row r="420" spans="1:7">
      <c r="A420" s="8">
        <v>43831</v>
      </c>
      <c r="B420" s="3">
        <v>10</v>
      </c>
      <c r="C420" s="3">
        <v>2</v>
      </c>
      <c r="D420" s="3">
        <v>26</v>
      </c>
      <c r="E420" s="3">
        <v>18</v>
      </c>
      <c r="F420" s="3">
        <v>5</v>
      </c>
      <c r="G420" s="7"/>
    </row>
    <row r="421" spans="1:7">
      <c r="A421" s="8">
        <v>43862</v>
      </c>
      <c r="B421" s="3">
        <v>6</v>
      </c>
      <c r="C421" s="3">
        <v>0</v>
      </c>
      <c r="D421" s="3">
        <v>26</v>
      </c>
      <c r="E421" s="3">
        <v>12</v>
      </c>
      <c r="F421" s="3">
        <v>4</v>
      </c>
      <c r="G421" s="7"/>
    </row>
    <row r="422" spans="1:7">
      <c r="A422" s="8">
        <v>43891</v>
      </c>
      <c r="B422" s="3">
        <v>0</v>
      </c>
      <c r="C422" s="3">
        <v>0</v>
      </c>
      <c r="D422" s="3">
        <v>7</v>
      </c>
      <c r="E422" s="3">
        <v>9</v>
      </c>
      <c r="F422" s="3">
        <v>3</v>
      </c>
      <c r="G422" s="7"/>
    </row>
    <row r="423" spans="1:7">
      <c r="A423" s="8">
        <v>43922</v>
      </c>
      <c r="B423" s="3">
        <v>0</v>
      </c>
      <c r="C423" s="3">
        <v>0</v>
      </c>
      <c r="D423" s="3">
        <v>10</v>
      </c>
      <c r="E423" s="3">
        <v>6</v>
      </c>
      <c r="F423" s="3">
        <v>0</v>
      </c>
      <c r="G423" s="7"/>
    </row>
    <row r="424" spans="1:7">
      <c r="A424" s="8">
        <v>43952</v>
      </c>
      <c r="B424" s="3">
        <v>0</v>
      </c>
      <c r="C424" s="3">
        <v>0</v>
      </c>
      <c r="D424" s="3">
        <v>25</v>
      </c>
      <c r="E424" s="3">
        <v>11</v>
      </c>
      <c r="F424" s="3">
        <v>9</v>
      </c>
      <c r="G424" s="7"/>
    </row>
    <row r="425" spans="1:7">
      <c r="A425" s="8">
        <v>43983</v>
      </c>
      <c r="B425" s="3">
        <v>0</v>
      </c>
      <c r="C425" s="3">
        <v>0</v>
      </c>
      <c r="D425" s="3">
        <v>5</v>
      </c>
      <c r="E425" s="3">
        <v>6</v>
      </c>
      <c r="F425" s="3">
        <v>1</v>
      </c>
      <c r="G425" s="7"/>
    </row>
    <row r="426" spans="1:7">
      <c r="A426" s="8">
        <v>44013</v>
      </c>
      <c r="B426" s="3">
        <v>0</v>
      </c>
      <c r="C426" s="3">
        <v>0</v>
      </c>
      <c r="D426" s="3">
        <v>6</v>
      </c>
      <c r="E426" s="3">
        <v>7</v>
      </c>
      <c r="F426" s="3">
        <v>2</v>
      </c>
      <c r="G426" s="7"/>
    </row>
    <row r="427" spans="1:7">
      <c r="A427" s="8">
        <v>44044</v>
      </c>
      <c r="B427" s="3">
        <v>0</v>
      </c>
      <c r="C427" s="3">
        <v>0</v>
      </c>
      <c r="D427" s="3">
        <v>6</v>
      </c>
      <c r="E427" s="3">
        <v>2</v>
      </c>
      <c r="F427" s="3">
        <v>1</v>
      </c>
      <c r="G427" s="7"/>
    </row>
    <row r="428" spans="1:7">
      <c r="A428" s="25" t="s">
        <v>10</v>
      </c>
      <c r="B428" s="25">
        <f>SUM(B416:B427)</f>
        <v>53</v>
      </c>
      <c r="C428" s="25">
        <f>SUM(C416:C427)</f>
        <v>10</v>
      </c>
      <c r="D428" s="25">
        <f>SUM(D416:D427)</f>
        <v>181</v>
      </c>
      <c r="E428" s="25">
        <f>SUM(E416:E427)</f>
        <v>127</v>
      </c>
      <c r="F428" s="25">
        <f>SUM(F416:F427)</f>
        <v>42</v>
      </c>
      <c r="G428" s="28"/>
    </row>
    <row r="429" spans="1:7">
      <c r="A429" s="25" t="s">
        <v>12</v>
      </c>
      <c r="B429" s="25">
        <f>B428/12</f>
        <v>4.416666666666667</v>
      </c>
      <c r="C429" s="25">
        <f>C428/12</f>
        <v>0.83333333333333337</v>
      </c>
      <c r="D429" s="25">
        <f>D428/12</f>
        <v>15.083333333333334</v>
      </c>
      <c r="E429" s="25">
        <f>E428/12</f>
        <v>10.583333333333334</v>
      </c>
      <c r="F429" s="25">
        <f>F428/12</f>
        <v>3.5</v>
      </c>
      <c r="G429" s="28"/>
    </row>
    <row r="430" spans="1:7">
      <c r="A430" s="8">
        <v>44075</v>
      </c>
      <c r="B430" s="3">
        <v>1</v>
      </c>
      <c r="C430" s="3">
        <v>0</v>
      </c>
      <c r="D430" s="3">
        <v>8</v>
      </c>
      <c r="E430" s="3">
        <v>4</v>
      </c>
      <c r="F430" s="3">
        <v>1</v>
      </c>
      <c r="G430" s="7"/>
    </row>
    <row r="431" spans="1:7">
      <c r="A431" s="8">
        <v>44105</v>
      </c>
      <c r="B431" s="3">
        <v>0</v>
      </c>
      <c r="C431" s="3">
        <v>0</v>
      </c>
      <c r="D431" s="3">
        <v>19</v>
      </c>
      <c r="E431" s="3">
        <v>9</v>
      </c>
      <c r="F431" s="3">
        <v>2</v>
      </c>
      <c r="G431" s="7"/>
    </row>
    <row r="432" spans="1:7">
      <c r="A432" s="8">
        <v>44136</v>
      </c>
      <c r="B432" s="3">
        <v>0</v>
      </c>
      <c r="C432" s="3">
        <v>0</v>
      </c>
      <c r="D432" s="3">
        <v>5</v>
      </c>
      <c r="E432" s="3">
        <v>4</v>
      </c>
      <c r="F432" s="3">
        <v>2</v>
      </c>
      <c r="G432" s="7"/>
    </row>
    <row r="433" spans="1:7">
      <c r="A433" s="8">
        <v>44166</v>
      </c>
      <c r="B433" s="3">
        <v>0</v>
      </c>
      <c r="C433" s="3">
        <v>0</v>
      </c>
      <c r="D433" s="3">
        <v>6</v>
      </c>
      <c r="E433" s="3">
        <v>2</v>
      </c>
      <c r="F433" s="3">
        <v>2</v>
      </c>
      <c r="G433" s="7"/>
    </row>
    <row r="434" spans="1:7">
      <c r="A434" s="8">
        <v>44197</v>
      </c>
      <c r="B434" s="3">
        <v>0</v>
      </c>
      <c r="C434" s="3">
        <v>0</v>
      </c>
      <c r="D434" s="3">
        <v>13</v>
      </c>
      <c r="E434" s="3">
        <v>4</v>
      </c>
      <c r="F434" s="3">
        <v>0</v>
      </c>
    </row>
    <row r="435" spans="1:7">
      <c r="A435" s="8">
        <v>44228</v>
      </c>
      <c r="B435" s="3">
        <v>0</v>
      </c>
      <c r="C435" s="3">
        <v>0</v>
      </c>
      <c r="D435" s="3">
        <v>3</v>
      </c>
      <c r="E435" s="3">
        <v>3</v>
      </c>
      <c r="F435" s="3">
        <v>0</v>
      </c>
    </row>
    <row r="436" spans="1:7">
      <c r="A436" s="8">
        <v>44256</v>
      </c>
      <c r="B436" s="3">
        <v>0</v>
      </c>
      <c r="C436" s="3">
        <v>0</v>
      </c>
      <c r="D436" s="3">
        <v>4</v>
      </c>
      <c r="E436" s="3">
        <v>2</v>
      </c>
      <c r="F436" s="3">
        <v>2</v>
      </c>
    </row>
    <row r="437" spans="1:7">
      <c r="A437" s="8">
        <v>44287</v>
      </c>
      <c r="B437" s="3">
        <v>0</v>
      </c>
      <c r="C437" s="3">
        <v>0</v>
      </c>
      <c r="D437" s="3">
        <v>8</v>
      </c>
      <c r="E437" s="3">
        <v>7</v>
      </c>
      <c r="F437" s="3">
        <v>0</v>
      </c>
    </row>
    <row r="438" spans="1:7">
      <c r="A438" s="8">
        <v>44317</v>
      </c>
      <c r="B438" s="3">
        <v>0</v>
      </c>
      <c r="C438" s="3">
        <v>0</v>
      </c>
      <c r="D438" s="3">
        <v>6</v>
      </c>
      <c r="E438" s="3">
        <v>5</v>
      </c>
      <c r="F438" s="3">
        <v>2</v>
      </c>
    </row>
    <row r="439" spans="1:7">
      <c r="A439" s="8">
        <v>44348</v>
      </c>
      <c r="B439" s="3">
        <v>0</v>
      </c>
      <c r="C439" s="3">
        <v>0</v>
      </c>
      <c r="D439" s="3">
        <v>7</v>
      </c>
      <c r="E439" s="3">
        <v>6</v>
      </c>
      <c r="F439" s="3">
        <v>1</v>
      </c>
    </row>
    <row r="440" spans="1:7">
      <c r="A440" s="8">
        <v>44378</v>
      </c>
      <c r="B440" s="3">
        <v>0</v>
      </c>
      <c r="C440" s="3">
        <v>0</v>
      </c>
      <c r="D440" s="3">
        <v>6</v>
      </c>
      <c r="E440" s="3">
        <v>7</v>
      </c>
      <c r="F440" s="3">
        <v>1</v>
      </c>
    </row>
    <row r="441" spans="1:7">
      <c r="A441" s="8">
        <v>44409</v>
      </c>
      <c r="B441" s="3">
        <v>0</v>
      </c>
      <c r="C441" s="3">
        <v>0</v>
      </c>
      <c r="D441" s="3">
        <v>3</v>
      </c>
      <c r="E441" s="3">
        <v>4</v>
      </c>
      <c r="F441" s="3">
        <v>1</v>
      </c>
    </row>
    <row r="442" spans="1:7">
      <c r="A442" s="10" t="s">
        <v>10</v>
      </c>
      <c r="B442" s="25">
        <f>SUM(B430:B441)</f>
        <v>1</v>
      </c>
      <c r="C442" s="25">
        <f>SUM(C430:C441)</f>
        <v>0</v>
      </c>
      <c r="D442" s="25">
        <f>SUM(D430:D441)</f>
        <v>88</v>
      </c>
      <c r="E442" s="25">
        <f>SUM(E430:E441)</f>
        <v>57</v>
      </c>
      <c r="F442" s="25">
        <f>SUM(F430:F441)</f>
        <v>14</v>
      </c>
      <c r="G442" s="7"/>
    </row>
    <row r="443" spans="1:7">
      <c r="A443" s="14" t="s">
        <v>12</v>
      </c>
      <c r="B443" s="27">
        <f>B442/12</f>
        <v>8.3333333333333329E-2</v>
      </c>
      <c r="C443" s="27">
        <f>C442/12</f>
        <v>0</v>
      </c>
      <c r="D443" s="27">
        <f>D442/12</f>
        <v>7.333333333333333</v>
      </c>
      <c r="E443" s="27">
        <f>E442/12</f>
        <v>4.75</v>
      </c>
      <c r="F443" s="27">
        <f>F442/12</f>
        <v>1.1666666666666667</v>
      </c>
      <c r="G443" s="15"/>
    </row>
    <row r="444" spans="1:7">
      <c r="A444" s="8">
        <v>44440</v>
      </c>
      <c r="B444" s="3">
        <v>3</v>
      </c>
      <c r="C444" s="3">
        <v>0</v>
      </c>
      <c r="D444" s="3">
        <v>7</v>
      </c>
      <c r="E444" s="3">
        <v>8</v>
      </c>
      <c r="F444" s="3">
        <v>2</v>
      </c>
    </row>
    <row r="445" spans="1:7">
      <c r="A445" s="8">
        <v>44470</v>
      </c>
      <c r="B445" s="3">
        <v>10</v>
      </c>
      <c r="C445" s="3">
        <v>0</v>
      </c>
      <c r="D445" s="3">
        <v>8</v>
      </c>
      <c r="E445" s="3">
        <v>6</v>
      </c>
      <c r="F445" s="3">
        <v>2</v>
      </c>
    </row>
    <row r="446" spans="1:7">
      <c r="A446" s="61">
        <v>44501</v>
      </c>
      <c r="B446" s="51">
        <v>0</v>
      </c>
      <c r="C446" s="51">
        <v>0</v>
      </c>
      <c r="D446" s="51">
        <v>0</v>
      </c>
      <c r="E446" s="51">
        <v>0</v>
      </c>
      <c r="F446" s="51">
        <v>0</v>
      </c>
      <c r="G446" s="51" t="s">
        <v>54</v>
      </c>
    </row>
    <row r="447" spans="1:7">
      <c r="A447" s="61">
        <v>44531</v>
      </c>
      <c r="B447" s="51">
        <v>2</v>
      </c>
      <c r="C447" s="51">
        <v>0</v>
      </c>
      <c r="D447" s="51">
        <v>8</v>
      </c>
      <c r="E447" s="51">
        <v>10</v>
      </c>
      <c r="F447" s="51">
        <v>2</v>
      </c>
      <c r="G447" s="51"/>
    </row>
    <row r="448" spans="1:7">
      <c r="A448" s="62"/>
      <c r="B448" s="57"/>
      <c r="C448" s="57"/>
      <c r="D448" s="57"/>
      <c r="E448" s="57"/>
      <c r="F448" s="57"/>
      <c r="G448" s="52"/>
    </row>
    <row r="449" spans="1:16">
      <c r="A449" s="59"/>
      <c r="B449" s="59"/>
      <c r="C449" s="59"/>
      <c r="D449" s="59"/>
      <c r="E449" s="59"/>
      <c r="F449" s="59"/>
      <c r="G449" s="52"/>
    </row>
    <row r="455" spans="1:16" ht="31">
      <c r="A455" s="4"/>
      <c r="B455" s="5"/>
      <c r="C455" s="114" t="s">
        <v>14</v>
      </c>
      <c r="D455" s="114"/>
      <c r="E455" s="6"/>
      <c r="F455" s="5"/>
      <c r="G455" s="5"/>
    </row>
    <row r="456" spans="1:16">
      <c r="A456" s="1" t="s">
        <v>0</v>
      </c>
      <c r="B456" s="2" t="s">
        <v>1</v>
      </c>
      <c r="C456" s="2" t="s">
        <v>2</v>
      </c>
      <c r="D456" s="2" t="s">
        <v>3</v>
      </c>
      <c r="G456" s="7"/>
      <c r="J456" s="7"/>
      <c r="K456" s="7"/>
      <c r="L456" s="7"/>
      <c r="M456" s="7"/>
      <c r="N456" s="7"/>
      <c r="O456" s="7"/>
      <c r="P456" s="7"/>
    </row>
    <row r="457" spans="1:16">
      <c r="A457" s="8" t="s">
        <v>17</v>
      </c>
      <c r="B457" s="9">
        <v>26775</v>
      </c>
      <c r="C457" s="9">
        <v>40727</v>
      </c>
      <c r="D457" s="3" t="s">
        <v>18</v>
      </c>
      <c r="G457" s="7"/>
      <c r="J457" s="7"/>
      <c r="K457" s="7"/>
      <c r="L457" s="7"/>
      <c r="M457" s="7"/>
      <c r="N457" s="7"/>
      <c r="O457" s="7"/>
      <c r="P457" s="7"/>
    </row>
    <row r="458" spans="1:16">
      <c r="G458" s="7"/>
      <c r="J458" s="16"/>
      <c r="K458" s="16"/>
      <c r="L458" s="16"/>
      <c r="M458" s="16"/>
      <c r="N458" s="16"/>
      <c r="O458" s="16"/>
      <c r="P458" s="16"/>
    </row>
    <row r="459" spans="1:16">
      <c r="A459" s="19" t="s">
        <v>4</v>
      </c>
      <c r="B459" s="20" t="s">
        <v>5</v>
      </c>
      <c r="C459" s="20" t="s">
        <v>6</v>
      </c>
      <c r="D459" s="20" t="s">
        <v>7</v>
      </c>
      <c r="E459" s="20" t="s">
        <v>8</v>
      </c>
      <c r="F459" s="20" t="s">
        <v>9</v>
      </c>
      <c r="G459" s="22" t="s">
        <v>11</v>
      </c>
      <c r="H459" s="20" t="s">
        <v>132</v>
      </c>
      <c r="J459" s="7"/>
      <c r="K459" s="7"/>
      <c r="L459" s="7"/>
      <c r="M459" s="7"/>
      <c r="N459" s="7"/>
      <c r="O459" s="7"/>
      <c r="P459" s="7"/>
    </row>
    <row r="460" spans="1:16">
      <c r="A460" s="8">
        <v>43709</v>
      </c>
      <c r="B460" s="3">
        <v>7</v>
      </c>
      <c r="C460" s="3">
        <v>4</v>
      </c>
      <c r="D460" s="3">
        <v>15</v>
      </c>
      <c r="E460" s="3">
        <v>20</v>
      </c>
      <c r="F460" s="3">
        <v>3</v>
      </c>
      <c r="G460" s="7"/>
      <c r="J460" s="7"/>
      <c r="K460" s="7"/>
      <c r="L460" s="7"/>
      <c r="M460" s="7"/>
      <c r="N460" s="7"/>
      <c r="O460" s="7"/>
      <c r="P460" s="7"/>
    </row>
    <row r="461" spans="1:16">
      <c r="A461" s="8">
        <v>43739</v>
      </c>
      <c r="B461" s="3">
        <v>7</v>
      </c>
      <c r="C461" s="3">
        <v>15</v>
      </c>
      <c r="D461" s="3">
        <v>18</v>
      </c>
      <c r="E461" s="3">
        <v>21</v>
      </c>
      <c r="F461" s="3">
        <v>3</v>
      </c>
      <c r="G461" s="7"/>
      <c r="J461" s="7"/>
      <c r="K461" s="7"/>
      <c r="L461" s="7"/>
      <c r="M461" s="7"/>
      <c r="N461" s="7"/>
      <c r="O461" s="7"/>
      <c r="P461" s="7"/>
    </row>
    <row r="462" spans="1:16">
      <c r="A462" s="8">
        <v>43770</v>
      </c>
      <c r="B462" s="3">
        <v>3</v>
      </c>
      <c r="C462" s="3">
        <v>5</v>
      </c>
      <c r="D462" s="3">
        <v>12</v>
      </c>
      <c r="E462" s="3">
        <v>15</v>
      </c>
      <c r="F462" s="3">
        <v>2</v>
      </c>
      <c r="G462" s="7"/>
      <c r="J462" s="7"/>
      <c r="K462" s="7"/>
      <c r="L462" s="7"/>
      <c r="M462" s="7"/>
      <c r="N462" s="7"/>
      <c r="O462" s="7"/>
      <c r="P462" s="7"/>
    </row>
    <row r="463" spans="1:16">
      <c r="A463" s="8">
        <v>43800</v>
      </c>
      <c r="B463" s="3">
        <v>5</v>
      </c>
      <c r="C463" s="3">
        <v>3</v>
      </c>
      <c r="D463" s="3">
        <v>15</v>
      </c>
      <c r="E463" s="3">
        <v>20</v>
      </c>
      <c r="F463" s="3">
        <v>2</v>
      </c>
      <c r="G463" s="7"/>
    </row>
    <row r="464" spans="1:16">
      <c r="A464" s="8">
        <v>43831</v>
      </c>
      <c r="B464" s="3">
        <v>5</v>
      </c>
      <c r="C464" s="3">
        <v>2</v>
      </c>
      <c r="D464" s="3">
        <v>12</v>
      </c>
      <c r="E464" s="3">
        <v>17</v>
      </c>
      <c r="F464" s="3">
        <v>3</v>
      </c>
      <c r="G464" s="7"/>
    </row>
    <row r="465" spans="1:7">
      <c r="A465" s="8">
        <v>43862</v>
      </c>
      <c r="B465" s="3">
        <v>5</v>
      </c>
      <c r="C465" s="3">
        <v>2</v>
      </c>
      <c r="D465" s="3">
        <v>13</v>
      </c>
      <c r="E465" s="3">
        <v>20</v>
      </c>
      <c r="F465" s="3">
        <v>2</v>
      </c>
      <c r="G465" s="7"/>
    </row>
    <row r="466" spans="1:7">
      <c r="A466" s="8">
        <v>43891</v>
      </c>
      <c r="B466" s="3">
        <v>5</v>
      </c>
      <c r="C466" s="3">
        <v>7</v>
      </c>
      <c r="D466" s="3">
        <v>15</v>
      </c>
      <c r="E466" s="3">
        <v>20</v>
      </c>
      <c r="F466" s="3">
        <v>3</v>
      </c>
      <c r="G466" s="7"/>
    </row>
    <row r="467" spans="1:7">
      <c r="A467" s="8">
        <v>43922</v>
      </c>
      <c r="B467" s="3">
        <v>1</v>
      </c>
      <c r="C467" s="3">
        <v>3</v>
      </c>
      <c r="D467" s="3">
        <v>7</v>
      </c>
      <c r="E467" s="3">
        <v>12</v>
      </c>
      <c r="F467" s="3">
        <v>2</v>
      </c>
      <c r="G467" s="7"/>
    </row>
    <row r="468" spans="1:7">
      <c r="A468" s="8">
        <v>43952</v>
      </c>
      <c r="B468" s="3">
        <v>0</v>
      </c>
      <c r="C468" s="3">
        <v>3</v>
      </c>
      <c r="D468" s="3">
        <v>7</v>
      </c>
      <c r="E468" s="3">
        <v>10</v>
      </c>
      <c r="F468" s="3">
        <v>2</v>
      </c>
      <c r="G468" s="7"/>
    </row>
    <row r="469" spans="1:7">
      <c r="A469" s="8">
        <v>43983</v>
      </c>
      <c r="B469" s="3">
        <v>2</v>
      </c>
      <c r="C469" s="3">
        <v>1</v>
      </c>
      <c r="D469" s="3">
        <v>6</v>
      </c>
      <c r="E469" s="3">
        <v>10</v>
      </c>
      <c r="F469" s="3">
        <v>2</v>
      </c>
      <c r="G469" s="7"/>
    </row>
    <row r="470" spans="1:7">
      <c r="A470" s="8">
        <v>44013</v>
      </c>
      <c r="B470" s="3">
        <v>0</v>
      </c>
      <c r="C470" s="3">
        <v>2</v>
      </c>
      <c r="D470" s="3">
        <v>5</v>
      </c>
      <c r="E470" s="3">
        <v>2</v>
      </c>
      <c r="F470" s="3">
        <v>2</v>
      </c>
      <c r="G470" s="7"/>
    </row>
    <row r="471" spans="1:7">
      <c r="A471" s="8">
        <v>44044</v>
      </c>
      <c r="B471" s="3">
        <v>0</v>
      </c>
      <c r="C471" s="3">
        <v>3</v>
      </c>
      <c r="D471" s="3">
        <v>10</v>
      </c>
      <c r="E471" s="3">
        <v>6</v>
      </c>
      <c r="F471" s="3">
        <v>3</v>
      </c>
      <c r="G471" s="7"/>
    </row>
    <row r="472" spans="1:7">
      <c r="A472" s="25" t="s">
        <v>10</v>
      </c>
      <c r="B472" s="25">
        <f>SUM(B460:B471)</f>
        <v>40</v>
      </c>
      <c r="C472" s="25">
        <f>SUM(C460:C471)</f>
        <v>50</v>
      </c>
      <c r="D472" s="25">
        <f>SUM(D460:D471)</f>
        <v>135</v>
      </c>
      <c r="E472" s="25">
        <f>SUM(E460:E471)</f>
        <v>173</v>
      </c>
      <c r="F472" s="25">
        <f>SUM(F460:F471)</f>
        <v>29</v>
      </c>
      <c r="G472" s="28"/>
    </row>
    <row r="473" spans="1:7">
      <c r="A473" s="25" t="s">
        <v>12</v>
      </c>
      <c r="B473" s="25">
        <f>B472/12</f>
        <v>3.3333333333333335</v>
      </c>
      <c r="C473" s="25">
        <f>C472/12</f>
        <v>4.166666666666667</v>
      </c>
      <c r="D473" s="25">
        <f>D472/12</f>
        <v>11.25</v>
      </c>
      <c r="E473" s="25">
        <f>E472/12</f>
        <v>14.416666666666666</v>
      </c>
      <c r="F473" s="25">
        <f>F472/12</f>
        <v>2.4166666666666665</v>
      </c>
      <c r="G473" s="28"/>
    </row>
    <row r="474" spans="1:7">
      <c r="A474" s="8">
        <v>44075</v>
      </c>
      <c r="B474" s="3">
        <v>0</v>
      </c>
      <c r="C474" s="3">
        <v>3</v>
      </c>
      <c r="D474" s="3">
        <v>10</v>
      </c>
      <c r="E474" s="3">
        <v>6</v>
      </c>
      <c r="F474" s="3">
        <v>3</v>
      </c>
      <c r="G474" s="7"/>
    </row>
    <row r="475" spans="1:7">
      <c r="A475" s="8">
        <v>44105</v>
      </c>
      <c r="B475" s="3">
        <v>0</v>
      </c>
      <c r="C475" s="3">
        <v>1</v>
      </c>
      <c r="D475" s="3">
        <v>3</v>
      </c>
      <c r="E475" s="3">
        <v>7</v>
      </c>
      <c r="F475" s="3">
        <v>2</v>
      </c>
      <c r="G475" s="7"/>
    </row>
    <row r="476" spans="1:7">
      <c r="A476" s="8">
        <v>44136</v>
      </c>
      <c r="B476" s="3">
        <v>0</v>
      </c>
      <c r="C476" s="3">
        <v>2</v>
      </c>
      <c r="D476" s="3">
        <v>6</v>
      </c>
      <c r="E476" s="3">
        <v>10</v>
      </c>
      <c r="F476" s="3">
        <v>3</v>
      </c>
      <c r="G476" s="7"/>
    </row>
    <row r="477" spans="1:7">
      <c r="A477" s="8">
        <v>44166</v>
      </c>
      <c r="B477" s="3">
        <v>0</v>
      </c>
      <c r="C477" s="3">
        <v>1</v>
      </c>
      <c r="D477" s="3">
        <v>5</v>
      </c>
      <c r="E477" s="3">
        <v>9</v>
      </c>
      <c r="F477" s="3">
        <v>2</v>
      </c>
      <c r="G477" s="7"/>
    </row>
    <row r="478" spans="1:7">
      <c r="A478" s="8">
        <v>44197</v>
      </c>
      <c r="B478" s="3">
        <v>0</v>
      </c>
      <c r="C478" s="3">
        <v>0</v>
      </c>
      <c r="D478" s="3">
        <v>4</v>
      </c>
      <c r="E478" s="3">
        <v>7</v>
      </c>
      <c r="F478" s="3">
        <v>0</v>
      </c>
    </row>
    <row r="479" spans="1:7">
      <c r="A479" s="8">
        <v>44228</v>
      </c>
      <c r="B479" s="3">
        <v>0</v>
      </c>
      <c r="C479" s="3">
        <v>0</v>
      </c>
      <c r="D479" s="3">
        <v>5</v>
      </c>
      <c r="E479" s="3">
        <v>9</v>
      </c>
      <c r="F479" s="3">
        <v>2</v>
      </c>
    </row>
    <row r="480" spans="1:7">
      <c r="A480" s="8">
        <v>44256</v>
      </c>
      <c r="B480" s="3">
        <v>0</v>
      </c>
      <c r="C480" s="3">
        <v>0</v>
      </c>
      <c r="D480" s="3">
        <v>4</v>
      </c>
      <c r="E480" s="3">
        <v>12</v>
      </c>
      <c r="F480" s="3">
        <v>2</v>
      </c>
    </row>
    <row r="481" spans="1:16">
      <c r="A481" s="8">
        <v>44287</v>
      </c>
      <c r="B481" s="3">
        <v>0</v>
      </c>
      <c r="C481" s="3">
        <v>0</v>
      </c>
      <c r="D481" s="3">
        <v>5</v>
      </c>
      <c r="E481" s="3">
        <v>4</v>
      </c>
      <c r="F481" s="3">
        <v>3</v>
      </c>
    </row>
    <row r="482" spans="1:16">
      <c r="A482" s="8">
        <v>44317</v>
      </c>
      <c r="B482" s="3">
        <v>0</v>
      </c>
      <c r="C482" s="3">
        <v>0</v>
      </c>
      <c r="D482" s="3">
        <v>6</v>
      </c>
      <c r="E482" s="3">
        <v>13</v>
      </c>
      <c r="F482" s="3">
        <v>3</v>
      </c>
    </row>
    <row r="483" spans="1:16">
      <c r="A483" s="8">
        <v>44348</v>
      </c>
      <c r="B483" s="3">
        <v>0</v>
      </c>
      <c r="C483" s="3">
        <v>0</v>
      </c>
      <c r="D483" s="3">
        <v>6</v>
      </c>
      <c r="E483" s="3">
        <v>13</v>
      </c>
      <c r="F483" s="3">
        <v>0</v>
      </c>
    </row>
    <row r="484" spans="1:16">
      <c r="A484" s="8">
        <v>44378</v>
      </c>
      <c r="B484" s="3">
        <v>0</v>
      </c>
      <c r="C484" s="3">
        <v>0</v>
      </c>
      <c r="D484" s="3">
        <v>6</v>
      </c>
      <c r="E484" s="3">
        <v>12</v>
      </c>
      <c r="F484" s="3">
        <v>3</v>
      </c>
    </row>
    <row r="485" spans="1:16">
      <c r="A485" s="8">
        <v>44409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47" t="s">
        <v>54</v>
      </c>
    </row>
    <row r="486" spans="1:16">
      <c r="A486" s="25" t="s">
        <v>10</v>
      </c>
      <c r="B486" s="25">
        <f>SUM(B474:B485)</f>
        <v>0</v>
      </c>
      <c r="C486" s="25">
        <f>SUM(C474:C485)</f>
        <v>7</v>
      </c>
      <c r="D486" s="25">
        <f>SUM(D474:D485)</f>
        <v>60</v>
      </c>
      <c r="E486" s="25">
        <f>SUM(E474:E485)</f>
        <v>102</v>
      </c>
      <c r="F486" s="25">
        <f>SUM(F474:F485)</f>
        <v>23</v>
      </c>
      <c r="G486" s="29"/>
    </row>
    <row r="487" spans="1:16">
      <c r="A487" s="27" t="s">
        <v>12</v>
      </c>
      <c r="B487" s="27">
        <f>B486/12</f>
        <v>0</v>
      </c>
      <c r="C487" s="27">
        <f>C486/12</f>
        <v>0.58333333333333337</v>
      </c>
      <c r="D487" s="27">
        <f>D486/12</f>
        <v>5</v>
      </c>
      <c r="E487" s="27">
        <f>E486/12</f>
        <v>8.5</v>
      </c>
      <c r="F487" s="27">
        <f>F486/12</f>
        <v>1.9166666666666667</v>
      </c>
      <c r="G487" s="30"/>
    </row>
    <row r="488" spans="1:16">
      <c r="A488" s="8">
        <v>44440</v>
      </c>
      <c r="B488" s="3">
        <v>0</v>
      </c>
      <c r="C488" s="3">
        <v>1</v>
      </c>
      <c r="D488" s="3">
        <v>7</v>
      </c>
      <c r="E488" s="3">
        <v>11</v>
      </c>
      <c r="F488" s="3">
        <v>3</v>
      </c>
    </row>
    <row r="489" spans="1:16">
      <c r="A489" s="8">
        <v>44470</v>
      </c>
      <c r="B489" s="3">
        <v>0</v>
      </c>
      <c r="C489" s="3">
        <v>2</v>
      </c>
      <c r="D489" s="3">
        <v>7</v>
      </c>
      <c r="E489" s="3">
        <v>12</v>
      </c>
      <c r="F489" s="3">
        <v>3</v>
      </c>
    </row>
    <row r="490" spans="1:16">
      <c r="A490" s="61">
        <v>44501</v>
      </c>
      <c r="B490" s="51">
        <v>0</v>
      </c>
      <c r="C490" s="51">
        <v>0</v>
      </c>
      <c r="D490" s="51">
        <v>7</v>
      </c>
      <c r="E490" s="51">
        <v>15</v>
      </c>
      <c r="F490" s="51">
        <v>4</v>
      </c>
      <c r="G490" s="51"/>
    </row>
    <row r="491" spans="1:16">
      <c r="A491" s="61">
        <v>44531</v>
      </c>
      <c r="B491" s="51"/>
      <c r="C491" s="51"/>
      <c r="D491" s="51"/>
      <c r="E491" s="51"/>
      <c r="F491" s="51"/>
      <c r="G491" s="51"/>
    </row>
    <row r="492" spans="1:16">
      <c r="A492" s="62"/>
      <c r="B492" s="57"/>
      <c r="C492" s="57"/>
      <c r="D492" s="57"/>
      <c r="E492" s="57"/>
      <c r="F492" s="57"/>
      <c r="G492" s="52"/>
      <c r="J492" s="7"/>
      <c r="K492" s="7"/>
      <c r="L492" s="7"/>
      <c r="M492" s="7"/>
      <c r="N492" s="7"/>
      <c r="O492" s="7"/>
      <c r="P492" s="7"/>
    </row>
    <row r="493" spans="1:16">
      <c r="A493" s="59"/>
      <c r="B493" s="59"/>
      <c r="C493" s="59"/>
      <c r="D493" s="59"/>
      <c r="E493" s="59"/>
      <c r="F493" s="59"/>
      <c r="G493" s="52"/>
    </row>
    <row r="494" spans="1:16">
      <c r="A494" s="61"/>
      <c r="B494" s="51"/>
      <c r="C494" s="51"/>
      <c r="D494" s="51"/>
      <c r="E494" s="51"/>
      <c r="F494" s="51"/>
      <c r="G494" s="51"/>
    </row>
    <row r="495" spans="1:16">
      <c r="A495" s="61"/>
      <c r="B495" s="51"/>
      <c r="C495" s="51"/>
      <c r="D495" s="51"/>
      <c r="E495" s="51"/>
      <c r="F495" s="51"/>
      <c r="G495" s="51"/>
    </row>
    <row r="496" spans="1:16">
      <c r="A496" s="61"/>
      <c r="B496" s="51"/>
      <c r="C496" s="51"/>
      <c r="D496" s="51"/>
      <c r="E496" s="51"/>
      <c r="F496" s="51"/>
      <c r="G496" s="51"/>
    </row>
    <row r="497" spans="1:8">
      <c r="A497" s="1" t="s">
        <v>0</v>
      </c>
      <c r="B497" s="2" t="s">
        <v>1</v>
      </c>
      <c r="C497" s="2" t="s">
        <v>2</v>
      </c>
      <c r="D497" s="2" t="s">
        <v>3</v>
      </c>
    </row>
    <row r="498" spans="1:8">
      <c r="A498" s="8" t="s">
        <v>19</v>
      </c>
      <c r="B498" s="9">
        <v>26530</v>
      </c>
      <c r="C498" s="9">
        <v>37644</v>
      </c>
      <c r="D498" s="3" t="s">
        <v>18</v>
      </c>
      <c r="G498" s="2"/>
    </row>
    <row r="500" spans="1:8">
      <c r="A500" s="19" t="s">
        <v>4</v>
      </c>
      <c r="B500" s="20" t="s">
        <v>5</v>
      </c>
      <c r="C500" s="20" t="s">
        <v>6</v>
      </c>
      <c r="D500" s="20" t="s">
        <v>7</v>
      </c>
      <c r="E500" s="20" t="s">
        <v>8</v>
      </c>
      <c r="F500" s="20" t="s">
        <v>9</v>
      </c>
      <c r="G500" s="21" t="s">
        <v>11</v>
      </c>
      <c r="H500" s="20" t="s">
        <v>132</v>
      </c>
    </row>
    <row r="501" spans="1:8">
      <c r="A501" s="8">
        <v>43709</v>
      </c>
      <c r="B501" s="3">
        <v>11</v>
      </c>
      <c r="C501" s="3">
        <v>0</v>
      </c>
      <c r="D501" s="3">
        <v>13</v>
      </c>
      <c r="E501" s="3">
        <v>6</v>
      </c>
      <c r="F501" s="3">
        <v>3</v>
      </c>
    </row>
    <row r="502" spans="1:8">
      <c r="A502" s="8">
        <v>43739</v>
      </c>
      <c r="B502" s="3">
        <v>11</v>
      </c>
      <c r="C502" s="3">
        <v>0</v>
      </c>
      <c r="D502" s="3">
        <v>13</v>
      </c>
      <c r="E502" s="3">
        <v>7</v>
      </c>
      <c r="F502" s="3">
        <v>3</v>
      </c>
    </row>
    <row r="503" spans="1:8">
      <c r="A503" s="8">
        <v>43770</v>
      </c>
      <c r="B503" s="3">
        <v>0</v>
      </c>
      <c r="C503" s="3">
        <v>0</v>
      </c>
      <c r="D503" s="3">
        <v>10</v>
      </c>
      <c r="E503" s="3">
        <v>3</v>
      </c>
      <c r="F503" s="3">
        <v>1</v>
      </c>
    </row>
    <row r="504" spans="1:8">
      <c r="A504" s="8">
        <v>43800</v>
      </c>
      <c r="B504" s="3">
        <v>10</v>
      </c>
      <c r="C504" s="3">
        <v>0</v>
      </c>
      <c r="D504" s="3">
        <v>11</v>
      </c>
      <c r="E504" s="3">
        <v>4</v>
      </c>
      <c r="F504" s="3">
        <v>2</v>
      </c>
    </row>
    <row r="505" spans="1:8">
      <c r="A505" s="8">
        <v>43831</v>
      </c>
      <c r="B505" s="3">
        <v>11</v>
      </c>
      <c r="C505" s="3">
        <v>0</v>
      </c>
      <c r="D505" s="3">
        <v>8</v>
      </c>
      <c r="E505" s="3">
        <v>13</v>
      </c>
      <c r="F505" s="3">
        <v>3</v>
      </c>
    </row>
    <row r="506" spans="1:8">
      <c r="A506" s="8">
        <v>43862</v>
      </c>
      <c r="B506" s="3">
        <v>11</v>
      </c>
      <c r="C506" s="3">
        <v>0</v>
      </c>
      <c r="D506" s="3">
        <v>10</v>
      </c>
      <c r="E506" s="3">
        <v>6</v>
      </c>
      <c r="F506" s="3">
        <v>3</v>
      </c>
    </row>
    <row r="507" spans="1:8">
      <c r="A507" s="8">
        <v>43891</v>
      </c>
      <c r="B507" s="3">
        <v>14</v>
      </c>
      <c r="C507" s="3">
        <v>0</v>
      </c>
      <c r="D507" s="3">
        <v>9</v>
      </c>
      <c r="E507" s="3">
        <v>4</v>
      </c>
      <c r="F507" s="3">
        <v>2</v>
      </c>
    </row>
    <row r="508" spans="1:8">
      <c r="A508" s="8">
        <v>43922</v>
      </c>
      <c r="B508" s="3">
        <v>0</v>
      </c>
      <c r="C508" s="3">
        <v>0</v>
      </c>
      <c r="D508" s="3">
        <v>3</v>
      </c>
      <c r="E508" s="3">
        <v>5</v>
      </c>
      <c r="F508" s="3">
        <v>2</v>
      </c>
    </row>
    <row r="509" spans="1:8">
      <c r="A509" s="8">
        <v>43952</v>
      </c>
      <c r="B509" s="3">
        <v>3</v>
      </c>
      <c r="C509" s="3">
        <v>0</v>
      </c>
      <c r="D509" s="3">
        <v>5</v>
      </c>
      <c r="E509" s="3">
        <v>5</v>
      </c>
      <c r="F509" s="3">
        <v>2</v>
      </c>
    </row>
    <row r="510" spans="1:8">
      <c r="A510" s="8">
        <v>43983</v>
      </c>
      <c r="B510" s="3">
        <v>0</v>
      </c>
      <c r="C510" s="3">
        <v>0</v>
      </c>
      <c r="D510" s="3">
        <v>6</v>
      </c>
      <c r="E510" s="3">
        <v>6</v>
      </c>
      <c r="F510" s="3">
        <v>4</v>
      </c>
    </row>
    <row r="511" spans="1:8">
      <c r="A511" s="8">
        <v>44013</v>
      </c>
      <c r="B511" s="3">
        <v>0</v>
      </c>
      <c r="C511" s="3">
        <v>0</v>
      </c>
      <c r="D511" s="3">
        <v>3</v>
      </c>
      <c r="E511" s="3">
        <v>8</v>
      </c>
      <c r="F511" s="3">
        <v>2</v>
      </c>
    </row>
    <row r="512" spans="1:8">
      <c r="A512" s="8">
        <v>44044</v>
      </c>
      <c r="B512" s="3">
        <v>0</v>
      </c>
      <c r="C512" s="3">
        <v>0</v>
      </c>
      <c r="D512" s="3">
        <v>8</v>
      </c>
      <c r="E512" s="3">
        <v>4</v>
      </c>
      <c r="F512" s="3">
        <v>0</v>
      </c>
    </row>
    <row r="513" spans="1:7">
      <c r="A513" s="25" t="s">
        <v>10</v>
      </c>
      <c r="B513" s="25">
        <f>SUM(B501:B512)</f>
        <v>71</v>
      </c>
      <c r="C513" s="25">
        <f>SUM(C501:C512)</f>
        <v>0</v>
      </c>
      <c r="D513" s="25">
        <f>SUM(D501:D512)</f>
        <v>99</v>
      </c>
      <c r="E513" s="25">
        <f>SUM(E501:E512)</f>
        <v>71</v>
      </c>
      <c r="F513" s="25">
        <f>SUM(F501:F512)</f>
        <v>27</v>
      </c>
      <c r="G513" s="31"/>
    </row>
    <row r="514" spans="1:7">
      <c r="A514" s="25" t="s">
        <v>12</v>
      </c>
      <c r="B514" s="25">
        <f>B513/12</f>
        <v>5.916666666666667</v>
      </c>
      <c r="C514" s="25">
        <f>C513/12</f>
        <v>0</v>
      </c>
      <c r="D514" s="25">
        <f>D513/12</f>
        <v>8.25</v>
      </c>
      <c r="E514" s="25">
        <f>E513/12</f>
        <v>5.916666666666667</v>
      </c>
      <c r="F514" s="25">
        <f>F513/12</f>
        <v>2.25</v>
      </c>
      <c r="G514" s="31"/>
    </row>
    <row r="515" spans="1:7">
      <c r="A515" s="8">
        <v>44075</v>
      </c>
      <c r="B515" s="3">
        <v>0</v>
      </c>
      <c r="C515" s="3">
        <v>3</v>
      </c>
      <c r="D515" s="3">
        <v>8</v>
      </c>
      <c r="E515" s="3">
        <v>4</v>
      </c>
      <c r="F515" s="3">
        <v>2</v>
      </c>
    </row>
    <row r="516" spans="1:7">
      <c r="A516" s="8">
        <v>44105</v>
      </c>
      <c r="B516" s="3">
        <v>0</v>
      </c>
      <c r="C516" s="3">
        <v>0</v>
      </c>
      <c r="D516" s="3">
        <v>3</v>
      </c>
      <c r="E516" s="3">
        <v>6</v>
      </c>
      <c r="F516" s="3">
        <v>1</v>
      </c>
    </row>
    <row r="517" spans="1:7">
      <c r="A517" s="8">
        <v>44136</v>
      </c>
      <c r="B517" s="3">
        <v>0</v>
      </c>
      <c r="C517" s="3">
        <v>0</v>
      </c>
      <c r="D517" s="3">
        <v>7</v>
      </c>
      <c r="E517" s="3">
        <v>6</v>
      </c>
      <c r="F517" s="3">
        <v>2</v>
      </c>
    </row>
    <row r="518" spans="1:7">
      <c r="A518" s="8">
        <v>44166</v>
      </c>
      <c r="B518" s="3">
        <v>0</v>
      </c>
      <c r="C518" s="3">
        <v>0</v>
      </c>
      <c r="D518" s="3">
        <v>4</v>
      </c>
      <c r="E518" s="3">
        <v>5</v>
      </c>
      <c r="F518" s="3">
        <v>1</v>
      </c>
    </row>
    <row r="519" spans="1:7">
      <c r="A519" s="8">
        <v>44197</v>
      </c>
      <c r="B519" s="3">
        <v>0</v>
      </c>
      <c r="C519" s="3">
        <v>0</v>
      </c>
      <c r="D519" s="3">
        <v>4</v>
      </c>
      <c r="E519" s="3">
        <v>5</v>
      </c>
      <c r="F519" s="3">
        <v>1</v>
      </c>
    </row>
    <row r="520" spans="1:7">
      <c r="A520" s="8">
        <v>44228</v>
      </c>
      <c r="B520" s="3">
        <v>0</v>
      </c>
      <c r="C520" s="3">
        <v>0</v>
      </c>
      <c r="D520" s="3">
        <v>5</v>
      </c>
      <c r="E520" s="3">
        <v>6</v>
      </c>
      <c r="F520" s="3">
        <v>1</v>
      </c>
    </row>
    <row r="521" spans="1:7">
      <c r="A521" s="8">
        <v>44256</v>
      </c>
      <c r="B521" s="3">
        <v>0</v>
      </c>
      <c r="C521" s="3">
        <v>0</v>
      </c>
      <c r="D521" s="3">
        <v>6</v>
      </c>
      <c r="E521" s="3">
        <v>10</v>
      </c>
      <c r="F521" s="3">
        <v>3</v>
      </c>
    </row>
    <row r="522" spans="1:7">
      <c r="A522" s="8">
        <v>44287</v>
      </c>
      <c r="B522" s="3">
        <v>0</v>
      </c>
      <c r="C522" s="3">
        <v>0</v>
      </c>
      <c r="D522" s="3">
        <v>4</v>
      </c>
      <c r="E522" s="3">
        <v>10</v>
      </c>
      <c r="F522" s="3">
        <v>2</v>
      </c>
    </row>
    <row r="523" spans="1:7">
      <c r="A523" s="8">
        <v>44317</v>
      </c>
      <c r="B523" s="3">
        <v>0</v>
      </c>
      <c r="C523" s="3">
        <v>0</v>
      </c>
      <c r="D523" s="3">
        <v>6</v>
      </c>
      <c r="E523" s="3">
        <v>7</v>
      </c>
      <c r="F523" s="3">
        <v>1</v>
      </c>
    </row>
    <row r="524" spans="1:7">
      <c r="A524" s="8">
        <v>44348</v>
      </c>
      <c r="B524" s="3">
        <v>0</v>
      </c>
      <c r="C524" s="3">
        <v>0</v>
      </c>
      <c r="D524" s="3">
        <v>8</v>
      </c>
      <c r="E524" s="3">
        <v>12</v>
      </c>
      <c r="F524" s="3">
        <v>0</v>
      </c>
    </row>
    <row r="525" spans="1:7">
      <c r="A525" s="8">
        <v>44378</v>
      </c>
      <c r="B525" s="3">
        <v>0</v>
      </c>
      <c r="C525" s="3">
        <v>0</v>
      </c>
      <c r="D525" s="3">
        <v>9</v>
      </c>
      <c r="E525" s="3">
        <v>14</v>
      </c>
      <c r="F525" s="3">
        <v>2</v>
      </c>
    </row>
    <row r="526" spans="1:7">
      <c r="A526" s="8">
        <v>44409</v>
      </c>
      <c r="B526" s="3">
        <v>0</v>
      </c>
      <c r="C526" s="3">
        <v>0</v>
      </c>
      <c r="D526" s="3">
        <v>6</v>
      </c>
      <c r="E526" s="3">
        <v>12</v>
      </c>
      <c r="F526" s="3">
        <v>3</v>
      </c>
    </row>
    <row r="527" spans="1:7">
      <c r="A527" s="25" t="s">
        <v>10</v>
      </c>
      <c r="B527" s="25">
        <f>SUM(B515:B526)</f>
        <v>0</v>
      </c>
      <c r="C527" s="25">
        <f>SUM(C515:C526)</f>
        <v>3</v>
      </c>
      <c r="D527" s="25">
        <f>SUM(D515:D526)</f>
        <v>70</v>
      </c>
      <c r="E527" s="25">
        <f>SUM(E515:E526)</f>
        <v>97</v>
      </c>
      <c r="F527" s="25">
        <f>SUM(F515:F526)</f>
        <v>19</v>
      </c>
      <c r="G527" s="31"/>
    </row>
    <row r="528" spans="1:7">
      <c r="A528" s="27" t="s">
        <v>12</v>
      </c>
      <c r="B528" s="27">
        <f>B527/12</f>
        <v>0</v>
      </c>
      <c r="C528" s="27">
        <f>C527/12</f>
        <v>0.25</v>
      </c>
      <c r="D528" s="27">
        <f>D527/12</f>
        <v>5.833333333333333</v>
      </c>
      <c r="E528" s="27">
        <f>E527/12</f>
        <v>8.0833333333333339</v>
      </c>
      <c r="F528" s="27">
        <f>F527/12</f>
        <v>1.5833333333333333</v>
      </c>
      <c r="G528" s="31"/>
    </row>
    <row r="529" spans="1:8">
      <c r="A529" s="8">
        <v>44440</v>
      </c>
      <c r="B529" s="3">
        <v>0</v>
      </c>
      <c r="C529" s="3">
        <v>0</v>
      </c>
      <c r="D529" s="3">
        <v>5</v>
      </c>
      <c r="E529" s="3">
        <v>9</v>
      </c>
      <c r="F529" s="3">
        <v>2</v>
      </c>
    </row>
    <row r="530" spans="1:8">
      <c r="A530" s="8">
        <v>44470</v>
      </c>
      <c r="B530" s="3">
        <v>0</v>
      </c>
      <c r="C530" s="3">
        <v>0</v>
      </c>
      <c r="D530" s="3">
        <v>6</v>
      </c>
      <c r="E530" s="3">
        <v>4</v>
      </c>
      <c r="F530" s="3">
        <v>1</v>
      </c>
    </row>
    <row r="531" spans="1:8">
      <c r="A531" s="61">
        <v>44501</v>
      </c>
      <c r="B531" s="51">
        <v>0</v>
      </c>
      <c r="C531" s="51">
        <v>0</v>
      </c>
      <c r="D531" s="51">
        <v>7</v>
      </c>
      <c r="E531" s="51">
        <v>5</v>
      </c>
      <c r="F531" s="51">
        <v>1</v>
      </c>
      <c r="G531" s="51"/>
    </row>
    <row r="532" spans="1:8">
      <c r="A532" s="61">
        <v>44531</v>
      </c>
      <c r="B532" s="51"/>
      <c r="C532" s="51"/>
      <c r="D532" s="51"/>
      <c r="E532" s="51"/>
      <c r="F532" s="51"/>
      <c r="G532" s="87"/>
    </row>
    <row r="533" spans="1:8">
      <c r="A533" s="62"/>
      <c r="B533" s="57"/>
      <c r="C533" s="57"/>
      <c r="D533" s="57"/>
      <c r="E533" s="57"/>
      <c r="F533" s="57"/>
      <c r="G533" s="52"/>
    </row>
    <row r="534" spans="1:8">
      <c r="A534" s="59"/>
      <c r="B534" s="59"/>
      <c r="C534" s="59"/>
      <c r="D534" s="59"/>
      <c r="E534" s="59"/>
      <c r="F534" s="59"/>
      <c r="G534" s="52"/>
    </row>
    <row r="535" spans="1:8">
      <c r="A535" s="61"/>
      <c r="B535" s="51"/>
      <c r="C535" s="51"/>
      <c r="D535" s="51"/>
      <c r="E535" s="51"/>
      <c r="F535" s="51"/>
      <c r="G535" s="51"/>
    </row>
    <row r="537" spans="1:8">
      <c r="A537" s="1" t="s">
        <v>0</v>
      </c>
      <c r="B537" s="2" t="s">
        <v>1</v>
      </c>
      <c r="C537" s="2" t="s">
        <v>2</v>
      </c>
      <c r="D537" s="2" t="s">
        <v>3</v>
      </c>
    </row>
    <row r="538" spans="1:8">
      <c r="A538" s="8" t="s">
        <v>20</v>
      </c>
      <c r="B538" s="9">
        <v>29375</v>
      </c>
      <c r="C538" s="9">
        <v>42014</v>
      </c>
      <c r="D538" s="3" t="s">
        <v>21</v>
      </c>
    </row>
    <row r="540" spans="1:8">
      <c r="A540" s="19" t="s">
        <v>4</v>
      </c>
      <c r="B540" s="20" t="s">
        <v>5</v>
      </c>
      <c r="C540" s="20" t="s">
        <v>6</v>
      </c>
      <c r="D540" s="20" t="s">
        <v>7</v>
      </c>
      <c r="E540" s="20" t="s">
        <v>8</v>
      </c>
      <c r="F540" s="20" t="s">
        <v>9</v>
      </c>
      <c r="G540" s="21" t="s">
        <v>11</v>
      </c>
      <c r="H540" s="20" t="s">
        <v>132</v>
      </c>
    </row>
    <row r="541" spans="1:8">
      <c r="A541" s="8">
        <v>43709</v>
      </c>
      <c r="B541" s="3">
        <v>1</v>
      </c>
      <c r="C541" s="3">
        <v>0</v>
      </c>
      <c r="D541" s="3">
        <v>13</v>
      </c>
      <c r="E541" s="3">
        <v>4</v>
      </c>
      <c r="F541" s="3">
        <v>1</v>
      </c>
    </row>
    <row r="542" spans="1:8">
      <c r="A542" s="8">
        <v>43739</v>
      </c>
      <c r="B542" s="3">
        <v>9</v>
      </c>
      <c r="C542" s="3">
        <v>0</v>
      </c>
      <c r="D542" s="3">
        <v>23</v>
      </c>
      <c r="E542" s="3">
        <v>16</v>
      </c>
      <c r="F542" s="3">
        <v>7</v>
      </c>
    </row>
    <row r="543" spans="1:8">
      <c r="A543" s="8">
        <v>43770</v>
      </c>
      <c r="B543" s="3">
        <v>5</v>
      </c>
      <c r="C543" s="3">
        <v>0</v>
      </c>
      <c r="D543" s="3">
        <v>17</v>
      </c>
      <c r="E543" s="3">
        <v>16</v>
      </c>
      <c r="F543" s="3">
        <v>6</v>
      </c>
    </row>
    <row r="544" spans="1:8">
      <c r="A544" s="8">
        <v>43800</v>
      </c>
      <c r="B544" s="3">
        <v>1</v>
      </c>
      <c r="C544" s="3">
        <v>1</v>
      </c>
      <c r="D544" s="3">
        <v>11</v>
      </c>
      <c r="E544" s="3">
        <v>11</v>
      </c>
      <c r="F544" s="3">
        <v>8</v>
      </c>
    </row>
    <row r="545" spans="1:7">
      <c r="A545" s="8">
        <v>43831</v>
      </c>
      <c r="B545" s="3">
        <v>4</v>
      </c>
      <c r="C545" s="3">
        <v>7</v>
      </c>
      <c r="D545" s="3">
        <v>14</v>
      </c>
      <c r="E545" s="3">
        <v>13</v>
      </c>
      <c r="F545" s="3">
        <v>9</v>
      </c>
    </row>
    <row r="546" spans="1:7">
      <c r="A546" s="8">
        <v>43862</v>
      </c>
      <c r="B546" s="3">
        <v>4</v>
      </c>
      <c r="C546" s="3">
        <v>0</v>
      </c>
      <c r="D546" s="3">
        <v>16</v>
      </c>
      <c r="E546" s="3">
        <v>10</v>
      </c>
      <c r="F546" s="3">
        <v>4</v>
      </c>
    </row>
    <row r="547" spans="1:7">
      <c r="A547" s="8">
        <v>43891</v>
      </c>
      <c r="B547" s="3">
        <v>4</v>
      </c>
      <c r="C547" s="3">
        <v>0</v>
      </c>
      <c r="D547" s="3">
        <v>10</v>
      </c>
      <c r="E547" s="3">
        <v>8</v>
      </c>
      <c r="F547" s="3">
        <v>4</v>
      </c>
    </row>
    <row r="548" spans="1:7">
      <c r="A548" s="8">
        <v>43922</v>
      </c>
      <c r="B548" s="3">
        <v>1</v>
      </c>
      <c r="C548" s="3">
        <v>0</v>
      </c>
      <c r="D548" s="3">
        <v>11</v>
      </c>
      <c r="E548" s="3">
        <v>7</v>
      </c>
      <c r="F548" s="3">
        <v>4</v>
      </c>
    </row>
    <row r="549" spans="1:7">
      <c r="A549" s="8">
        <v>43952</v>
      </c>
      <c r="B549" s="3">
        <v>0</v>
      </c>
      <c r="C549" s="3">
        <v>0</v>
      </c>
      <c r="D549" s="3">
        <v>8</v>
      </c>
      <c r="E549" s="3">
        <v>6</v>
      </c>
      <c r="F549" s="3">
        <v>2</v>
      </c>
    </row>
    <row r="550" spans="1:7">
      <c r="A550" s="8">
        <v>43983</v>
      </c>
      <c r="B550" s="3">
        <v>0</v>
      </c>
      <c r="C550" s="3">
        <v>0</v>
      </c>
      <c r="D550" s="3">
        <v>4</v>
      </c>
      <c r="E550" s="3">
        <v>4</v>
      </c>
      <c r="F550" s="3">
        <v>2</v>
      </c>
    </row>
    <row r="551" spans="1:7">
      <c r="A551" s="8">
        <v>44013</v>
      </c>
      <c r="B551" s="3">
        <v>0</v>
      </c>
      <c r="C551" s="3">
        <v>0</v>
      </c>
      <c r="D551" s="3">
        <v>3</v>
      </c>
      <c r="E551" s="3">
        <v>4</v>
      </c>
      <c r="F551" s="3">
        <v>2</v>
      </c>
    </row>
    <row r="552" spans="1:7">
      <c r="A552" s="8">
        <v>44044</v>
      </c>
      <c r="B552" s="3">
        <v>0</v>
      </c>
      <c r="C552" s="3">
        <v>0</v>
      </c>
      <c r="D552" s="3">
        <v>5</v>
      </c>
      <c r="E552" s="3">
        <v>5</v>
      </c>
      <c r="F552" s="3">
        <v>3</v>
      </c>
    </row>
    <row r="553" spans="1:7">
      <c r="A553" s="25" t="s">
        <v>10</v>
      </c>
      <c r="B553" s="25">
        <f>SUM(B541:B552)</f>
        <v>29</v>
      </c>
      <c r="C553" s="25">
        <f>SUM(C541:C552)</f>
        <v>8</v>
      </c>
      <c r="D553" s="25">
        <f>SUM(D541:D552)</f>
        <v>135</v>
      </c>
      <c r="E553" s="25">
        <f>SUM(E541:E552)</f>
        <v>104</v>
      </c>
      <c r="F553" s="25">
        <f>SUM(F541:F552)</f>
        <v>52</v>
      </c>
      <c r="G553" s="31"/>
    </row>
    <row r="554" spans="1:7">
      <c r="A554" s="25" t="s">
        <v>12</v>
      </c>
      <c r="B554" s="25">
        <f>B553/12</f>
        <v>2.4166666666666665</v>
      </c>
      <c r="C554" s="25">
        <f>C553/12</f>
        <v>0.66666666666666663</v>
      </c>
      <c r="D554" s="25">
        <f>D553/12</f>
        <v>11.25</v>
      </c>
      <c r="E554" s="25">
        <f>E553/12</f>
        <v>8.6666666666666661</v>
      </c>
      <c r="F554" s="25">
        <f>F553/12</f>
        <v>4.333333333333333</v>
      </c>
      <c r="G554" s="31"/>
    </row>
    <row r="555" spans="1:7">
      <c r="A555" s="8">
        <v>44075</v>
      </c>
      <c r="B555" s="3">
        <v>0</v>
      </c>
      <c r="C555" s="3">
        <v>0</v>
      </c>
      <c r="D555" s="3">
        <v>5</v>
      </c>
      <c r="E555" s="3">
        <v>5</v>
      </c>
      <c r="F555" s="3">
        <v>3</v>
      </c>
    </row>
    <row r="556" spans="1:7">
      <c r="A556" s="8">
        <v>44105</v>
      </c>
      <c r="B556" s="3">
        <v>0</v>
      </c>
      <c r="C556" s="3">
        <v>0</v>
      </c>
      <c r="D556" s="3">
        <v>2</v>
      </c>
      <c r="E556" s="3">
        <v>2</v>
      </c>
      <c r="F556" s="3">
        <v>2</v>
      </c>
    </row>
    <row r="557" spans="1:7">
      <c r="A557" s="8">
        <v>44136</v>
      </c>
      <c r="B557" s="3">
        <v>0</v>
      </c>
      <c r="C557" s="3">
        <v>0</v>
      </c>
      <c r="D557" s="3">
        <v>5</v>
      </c>
      <c r="E557" s="3">
        <v>6</v>
      </c>
      <c r="F557" s="3">
        <v>4</v>
      </c>
    </row>
    <row r="558" spans="1:7">
      <c r="A558" s="8">
        <v>44166</v>
      </c>
      <c r="B558" s="3">
        <v>0</v>
      </c>
      <c r="C558" s="3">
        <v>2</v>
      </c>
      <c r="D558" s="3">
        <v>6</v>
      </c>
      <c r="E558" s="3">
        <v>3</v>
      </c>
      <c r="F558" s="3">
        <v>3</v>
      </c>
    </row>
    <row r="559" spans="1:7">
      <c r="A559" s="8">
        <v>44197</v>
      </c>
      <c r="B559" s="3">
        <v>0</v>
      </c>
      <c r="C559" s="3">
        <v>0</v>
      </c>
      <c r="D559" s="3">
        <v>2</v>
      </c>
      <c r="E559" s="3">
        <v>2</v>
      </c>
      <c r="F559" s="3">
        <v>2</v>
      </c>
    </row>
    <row r="560" spans="1:7">
      <c r="A560" s="8">
        <v>44228</v>
      </c>
      <c r="B560" s="3">
        <v>0</v>
      </c>
      <c r="C560" s="3">
        <v>0</v>
      </c>
      <c r="D560" s="3">
        <v>6</v>
      </c>
      <c r="E560" s="3">
        <v>2</v>
      </c>
      <c r="F560" s="3">
        <v>2</v>
      </c>
    </row>
    <row r="561" spans="1:7">
      <c r="A561" s="8">
        <v>44256</v>
      </c>
      <c r="B561" s="3">
        <v>0</v>
      </c>
      <c r="C561" s="3">
        <v>0</v>
      </c>
      <c r="D561" s="3">
        <v>3</v>
      </c>
      <c r="E561" s="3">
        <v>4</v>
      </c>
      <c r="F561" s="3">
        <v>2</v>
      </c>
    </row>
    <row r="562" spans="1:7">
      <c r="A562" s="8">
        <v>44287</v>
      </c>
      <c r="B562" s="3">
        <v>0</v>
      </c>
      <c r="C562" s="3">
        <v>0</v>
      </c>
      <c r="D562" s="3">
        <v>9</v>
      </c>
      <c r="E562" s="3">
        <v>8</v>
      </c>
      <c r="F562" s="3">
        <v>2</v>
      </c>
    </row>
    <row r="563" spans="1:7">
      <c r="A563" s="8">
        <v>44317</v>
      </c>
      <c r="B563" s="3">
        <v>0</v>
      </c>
      <c r="C563" s="3">
        <v>0</v>
      </c>
      <c r="D563" s="3">
        <v>9</v>
      </c>
      <c r="E563" s="3">
        <v>7</v>
      </c>
      <c r="F563" s="3">
        <v>1</v>
      </c>
    </row>
    <row r="564" spans="1:7">
      <c r="A564" s="8">
        <v>44348</v>
      </c>
      <c r="B564" s="3">
        <v>0</v>
      </c>
      <c r="C564" s="3">
        <v>0</v>
      </c>
      <c r="D564" s="3">
        <v>7</v>
      </c>
      <c r="E564" s="3">
        <v>6</v>
      </c>
      <c r="F564" s="3">
        <v>2</v>
      </c>
    </row>
    <row r="565" spans="1:7">
      <c r="A565" s="8">
        <v>44378</v>
      </c>
      <c r="B565" s="3">
        <v>0</v>
      </c>
      <c r="C565" s="3">
        <v>0</v>
      </c>
      <c r="D565" s="3">
        <v>5</v>
      </c>
      <c r="E565" s="3">
        <v>6</v>
      </c>
      <c r="F565" s="3">
        <v>3</v>
      </c>
    </row>
    <row r="566" spans="1:7">
      <c r="A566" s="8">
        <v>44409</v>
      </c>
      <c r="B566" s="3">
        <v>0</v>
      </c>
      <c r="C566" s="3">
        <v>0</v>
      </c>
      <c r="D566" s="3">
        <v>6</v>
      </c>
      <c r="E566" s="3">
        <v>10</v>
      </c>
      <c r="F566" s="3">
        <v>4</v>
      </c>
      <c r="G566" s="2"/>
    </row>
    <row r="567" spans="1:7">
      <c r="A567" s="25" t="s">
        <v>10</v>
      </c>
      <c r="B567" s="25">
        <f>SUM(B555:B566)</f>
        <v>0</v>
      </c>
      <c r="C567" s="25">
        <f>SUM(C555:C566)</f>
        <v>2</v>
      </c>
      <c r="D567" s="25">
        <f>SUM(D555:D566)</f>
        <v>65</v>
      </c>
      <c r="E567" s="25">
        <f>SUM(E555:E566)</f>
        <v>61</v>
      </c>
      <c r="F567" s="25">
        <f>SUM(F555:F566)</f>
        <v>30</v>
      </c>
      <c r="G567" s="31"/>
    </row>
    <row r="568" spans="1:7">
      <c r="A568" s="27" t="s">
        <v>12</v>
      </c>
      <c r="B568" s="27">
        <f>B567/12</f>
        <v>0</v>
      </c>
      <c r="C568" s="27">
        <f>C567/12</f>
        <v>0.16666666666666666</v>
      </c>
      <c r="D568" s="27">
        <f>D567/12</f>
        <v>5.416666666666667</v>
      </c>
      <c r="E568" s="27">
        <f>E567/12</f>
        <v>5.083333333333333</v>
      </c>
      <c r="F568" s="27">
        <f>F567/12</f>
        <v>2.5</v>
      </c>
      <c r="G568" s="31"/>
    </row>
    <row r="569" spans="1:7">
      <c r="A569" s="8">
        <v>44440</v>
      </c>
      <c r="B569" s="3">
        <v>0</v>
      </c>
      <c r="C569" s="3">
        <v>0</v>
      </c>
      <c r="D569" s="3">
        <v>5</v>
      </c>
      <c r="E569" s="3">
        <v>7</v>
      </c>
      <c r="F569" s="3">
        <v>3</v>
      </c>
    </row>
    <row r="570" spans="1:7">
      <c r="A570" s="8">
        <v>44470</v>
      </c>
      <c r="B570" s="3">
        <v>0</v>
      </c>
      <c r="C570" s="3">
        <v>3</v>
      </c>
      <c r="D570" s="3">
        <v>6</v>
      </c>
      <c r="E570" s="3">
        <v>6</v>
      </c>
      <c r="F570" s="3">
        <v>3</v>
      </c>
    </row>
    <row r="571" spans="1:7">
      <c r="A571" s="61">
        <v>44501</v>
      </c>
      <c r="B571" s="51">
        <v>0</v>
      </c>
      <c r="C571" s="51">
        <v>0</v>
      </c>
      <c r="D571" s="51">
        <v>3</v>
      </c>
      <c r="E571" s="51">
        <v>4</v>
      </c>
      <c r="F571" s="51">
        <v>2</v>
      </c>
      <c r="G571" s="51"/>
    </row>
    <row r="572" spans="1:7">
      <c r="A572" s="61">
        <v>44531</v>
      </c>
      <c r="B572" s="51"/>
      <c r="C572" s="51"/>
      <c r="D572" s="51"/>
      <c r="E572" s="51"/>
      <c r="F572" s="51"/>
      <c r="G572" s="51"/>
    </row>
    <row r="573" spans="1:7">
      <c r="A573" s="62"/>
      <c r="B573" s="57"/>
      <c r="C573" s="57"/>
      <c r="D573" s="57"/>
      <c r="E573" s="57"/>
      <c r="F573" s="57"/>
      <c r="G573" s="52"/>
    </row>
    <row r="574" spans="1:7">
      <c r="A574" s="59"/>
      <c r="B574" s="59"/>
      <c r="C574" s="59"/>
      <c r="D574" s="59"/>
      <c r="E574" s="59"/>
      <c r="F574" s="59"/>
      <c r="G574" s="52"/>
    </row>
    <row r="575" spans="1:7">
      <c r="A575" s="61"/>
      <c r="B575" s="51"/>
      <c r="C575" s="51"/>
      <c r="D575" s="51"/>
      <c r="E575" s="51"/>
      <c r="F575" s="51"/>
      <c r="G575" s="51"/>
    </row>
    <row r="576" spans="1:7">
      <c r="A576" s="61"/>
      <c r="B576" s="51"/>
      <c r="C576" s="51"/>
      <c r="D576" s="51"/>
      <c r="E576" s="51"/>
      <c r="F576" s="51"/>
      <c r="G576" s="51"/>
    </row>
    <row r="579" spans="1:8">
      <c r="A579" s="1" t="s">
        <v>0</v>
      </c>
      <c r="B579" s="2" t="s">
        <v>1</v>
      </c>
      <c r="C579" s="2" t="s">
        <v>2</v>
      </c>
      <c r="D579" s="2" t="s">
        <v>3</v>
      </c>
    </row>
    <row r="580" spans="1:8">
      <c r="A580" s="8" t="s">
        <v>22</v>
      </c>
      <c r="B580" s="9">
        <v>30531</v>
      </c>
      <c r="C580" s="9">
        <v>43225</v>
      </c>
      <c r="D580" s="3" t="s">
        <v>18</v>
      </c>
    </row>
    <row r="582" spans="1:8">
      <c r="A582" s="19" t="s">
        <v>4</v>
      </c>
      <c r="B582" s="20" t="s">
        <v>5</v>
      </c>
      <c r="C582" s="20" t="s">
        <v>6</v>
      </c>
      <c r="D582" s="20" t="s">
        <v>7</v>
      </c>
      <c r="E582" s="20" t="s">
        <v>8</v>
      </c>
      <c r="F582" s="20" t="s">
        <v>9</v>
      </c>
      <c r="G582" s="20" t="s">
        <v>11</v>
      </c>
      <c r="H582" s="20" t="s">
        <v>132</v>
      </c>
    </row>
    <row r="583" spans="1:8">
      <c r="A583" s="8">
        <v>43709</v>
      </c>
      <c r="B583" s="3">
        <v>5</v>
      </c>
      <c r="C583" s="3">
        <v>0</v>
      </c>
      <c r="D583" s="3">
        <v>6</v>
      </c>
      <c r="E583" s="3">
        <v>4</v>
      </c>
      <c r="F583" s="3">
        <v>0</v>
      </c>
    </row>
    <row r="584" spans="1:8">
      <c r="A584" s="8">
        <v>43739</v>
      </c>
      <c r="B584" s="3">
        <v>5</v>
      </c>
      <c r="C584" s="3">
        <v>0</v>
      </c>
      <c r="D584" s="3">
        <v>12</v>
      </c>
      <c r="E584" s="3">
        <v>6</v>
      </c>
      <c r="F584" s="3">
        <v>1</v>
      </c>
    </row>
    <row r="585" spans="1:8">
      <c r="A585" s="8">
        <v>43770</v>
      </c>
      <c r="B585" s="3">
        <v>5</v>
      </c>
      <c r="C585" s="3">
        <v>0</v>
      </c>
      <c r="D585" s="3">
        <v>8</v>
      </c>
      <c r="E585" s="3">
        <v>4</v>
      </c>
      <c r="F585" s="3">
        <v>1</v>
      </c>
    </row>
    <row r="586" spans="1:8">
      <c r="A586" s="8">
        <v>43800</v>
      </c>
      <c r="B586" s="3">
        <v>3</v>
      </c>
      <c r="C586" s="3">
        <v>0</v>
      </c>
      <c r="D586" s="3">
        <v>5</v>
      </c>
      <c r="E586" s="3">
        <v>2</v>
      </c>
      <c r="F586" s="3">
        <v>1</v>
      </c>
    </row>
    <row r="587" spans="1:8">
      <c r="A587" s="8">
        <v>43831</v>
      </c>
      <c r="B587" s="3">
        <v>8</v>
      </c>
      <c r="C587" s="3">
        <v>0</v>
      </c>
      <c r="D587" s="3">
        <v>3</v>
      </c>
      <c r="E587" s="3">
        <v>9</v>
      </c>
      <c r="F587" s="3">
        <v>1</v>
      </c>
    </row>
    <row r="588" spans="1:8">
      <c r="A588" s="8">
        <v>43862</v>
      </c>
      <c r="B588" s="3">
        <v>4</v>
      </c>
      <c r="C588" s="3">
        <v>0</v>
      </c>
      <c r="D588" s="3">
        <v>9</v>
      </c>
      <c r="E588" s="3">
        <v>4</v>
      </c>
      <c r="F588" s="3">
        <v>2</v>
      </c>
    </row>
    <row r="589" spans="1:8">
      <c r="A589" s="8">
        <v>43891</v>
      </c>
      <c r="B589" s="3">
        <v>3</v>
      </c>
      <c r="C589" s="3">
        <v>0</v>
      </c>
      <c r="D589" s="3">
        <v>9</v>
      </c>
      <c r="E589" s="3">
        <v>3</v>
      </c>
      <c r="F589" s="3">
        <v>0</v>
      </c>
    </row>
    <row r="590" spans="1:8">
      <c r="A590" s="8">
        <v>43922</v>
      </c>
      <c r="B590" s="3">
        <v>0</v>
      </c>
      <c r="C590" s="3">
        <v>0</v>
      </c>
      <c r="D590" s="3">
        <v>3</v>
      </c>
      <c r="E590" s="3">
        <v>4</v>
      </c>
      <c r="F590" s="3">
        <v>0</v>
      </c>
    </row>
    <row r="591" spans="1:8">
      <c r="A591" s="8">
        <v>43952</v>
      </c>
      <c r="B591" s="3">
        <v>0</v>
      </c>
      <c r="C591" s="3">
        <v>0</v>
      </c>
      <c r="D591" s="3">
        <v>1</v>
      </c>
      <c r="E591" s="3">
        <v>0</v>
      </c>
      <c r="F591" s="3">
        <v>0</v>
      </c>
    </row>
    <row r="592" spans="1:8">
      <c r="A592" s="8">
        <v>43983</v>
      </c>
      <c r="B592" s="3">
        <v>0</v>
      </c>
      <c r="C592" s="3">
        <v>0</v>
      </c>
      <c r="D592" s="3">
        <v>3</v>
      </c>
      <c r="E592" s="3">
        <v>3</v>
      </c>
      <c r="F592" s="3">
        <v>0</v>
      </c>
    </row>
    <row r="593" spans="1:7">
      <c r="A593" s="8">
        <v>44013</v>
      </c>
      <c r="B593" s="3">
        <v>0</v>
      </c>
      <c r="C593" s="3">
        <v>2</v>
      </c>
      <c r="D593" s="3">
        <v>3</v>
      </c>
      <c r="E593" s="3">
        <v>4</v>
      </c>
      <c r="F593" s="3">
        <v>2</v>
      </c>
    </row>
    <row r="594" spans="1:7">
      <c r="A594" s="8">
        <v>44044</v>
      </c>
      <c r="B594" s="3">
        <v>0</v>
      </c>
      <c r="C594" s="3">
        <v>0</v>
      </c>
      <c r="D594" s="3">
        <v>0.5</v>
      </c>
      <c r="E594" s="3">
        <v>1</v>
      </c>
      <c r="F594" s="3">
        <v>1</v>
      </c>
    </row>
    <row r="595" spans="1:7">
      <c r="A595" s="25" t="s">
        <v>10</v>
      </c>
      <c r="B595" s="25">
        <f>SUM(B583:B594)</f>
        <v>33</v>
      </c>
      <c r="C595" s="25">
        <f>SUM(C583:C594)</f>
        <v>2</v>
      </c>
      <c r="D595" s="25">
        <f>SUM(D583:D594)</f>
        <v>62.5</v>
      </c>
      <c r="E595" s="25">
        <f>SUM(E583:E594)</f>
        <v>44</v>
      </c>
      <c r="F595" s="25">
        <f>SUM(F583:F594)</f>
        <v>9</v>
      </c>
      <c r="G595" s="31"/>
    </row>
    <row r="596" spans="1:7">
      <c r="A596" s="25" t="s">
        <v>12</v>
      </c>
      <c r="B596" s="25">
        <f>B595/12</f>
        <v>2.75</v>
      </c>
      <c r="C596" s="25">
        <f>C595/12</f>
        <v>0.16666666666666666</v>
      </c>
      <c r="D596" s="25">
        <f>D595/12</f>
        <v>5.208333333333333</v>
      </c>
      <c r="E596" s="25">
        <f>E595/12</f>
        <v>3.6666666666666665</v>
      </c>
      <c r="F596" s="25">
        <f>F595/12</f>
        <v>0.75</v>
      </c>
      <c r="G596" s="31"/>
    </row>
    <row r="597" spans="1:7">
      <c r="A597" s="8">
        <v>44075</v>
      </c>
      <c r="B597" s="3">
        <v>0</v>
      </c>
      <c r="C597" s="3">
        <v>0</v>
      </c>
      <c r="D597" s="3">
        <v>0.5</v>
      </c>
      <c r="E597" s="3">
        <v>1</v>
      </c>
      <c r="F597" s="3">
        <v>1</v>
      </c>
    </row>
    <row r="598" spans="1:7">
      <c r="A598" s="8">
        <v>44105</v>
      </c>
      <c r="B598" s="3">
        <v>0</v>
      </c>
      <c r="C598" s="3">
        <v>0</v>
      </c>
      <c r="D598" s="3">
        <v>0.5</v>
      </c>
      <c r="E598" s="3">
        <v>0</v>
      </c>
      <c r="F598" s="3">
        <v>0</v>
      </c>
    </row>
    <row r="599" spans="1:7">
      <c r="A599" s="8">
        <v>44136</v>
      </c>
      <c r="B599" s="3">
        <v>0</v>
      </c>
      <c r="C599" s="3">
        <v>0</v>
      </c>
      <c r="D599" s="3">
        <v>2</v>
      </c>
      <c r="E599" s="3">
        <v>2</v>
      </c>
      <c r="F599" s="3">
        <v>2</v>
      </c>
    </row>
    <row r="600" spans="1:7">
      <c r="A600" s="8">
        <v>44166</v>
      </c>
      <c r="B600" s="3">
        <v>0</v>
      </c>
      <c r="C600" s="3">
        <v>0</v>
      </c>
      <c r="D600" s="3">
        <v>2</v>
      </c>
      <c r="E600" s="3">
        <v>3</v>
      </c>
      <c r="F600" s="3">
        <v>2</v>
      </c>
    </row>
    <row r="601" spans="1:7">
      <c r="A601" s="8">
        <v>44197</v>
      </c>
      <c r="B601" s="3">
        <v>3</v>
      </c>
      <c r="C601" s="3">
        <v>0</v>
      </c>
      <c r="D601" s="3">
        <v>2</v>
      </c>
      <c r="E601" s="3">
        <v>1</v>
      </c>
      <c r="F601" s="3">
        <v>0</v>
      </c>
    </row>
    <row r="602" spans="1:7">
      <c r="A602" s="8">
        <v>44228</v>
      </c>
      <c r="B602" s="3">
        <v>0</v>
      </c>
      <c r="C602" s="3">
        <v>0</v>
      </c>
      <c r="D602" s="3">
        <v>2</v>
      </c>
      <c r="E602" s="3">
        <v>2</v>
      </c>
      <c r="F602" s="3">
        <v>1</v>
      </c>
    </row>
    <row r="603" spans="1:7">
      <c r="A603" s="8">
        <v>44256</v>
      </c>
      <c r="B603" s="3">
        <v>0</v>
      </c>
      <c r="C603" s="3">
        <v>0</v>
      </c>
      <c r="D603" s="3">
        <v>3</v>
      </c>
      <c r="E603" s="3">
        <v>3</v>
      </c>
      <c r="F603" s="3">
        <v>1</v>
      </c>
    </row>
    <row r="604" spans="1:7">
      <c r="A604" s="8">
        <v>44287</v>
      </c>
      <c r="B604" s="3">
        <v>0</v>
      </c>
      <c r="C604" s="3">
        <v>0</v>
      </c>
      <c r="D604" s="3">
        <v>4</v>
      </c>
      <c r="E604" s="3">
        <v>4</v>
      </c>
      <c r="F604" s="3">
        <v>2</v>
      </c>
    </row>
    <row r="605" spans="1:7">
      <c r="A605" s="8">
        <v>44317</v>
      </c>
      <c r="B605" s="3">
        <v>0</v>
      </c>
      <c r="C605" s="3">
        <v>0</v>
      </c>
      <c r="D605" s="3">
        <v>9</v>
      </c>
      <c r="E605" s="3">
        <v>3</v>
      </c>
      <c r="F605" s="3">
        <v>1</v>
      </c>
    </row>
    <row r="606" spans="1:7">
      <c r="A606" s="8">
        <v>44348</v>
      </c>
      <c r="B606" s="3">
        <v>0</v>
      </c>
      <c r="C606" s="3">
        <v>0</v>
      </c>
      <c r="D606" s="3">
        <v>5</v>
      </c>
      <c r="E606" s="3">
        <v>2</v>
      </c>
      <c r="F606" s="3">
        <v>0</v>
      </c>
    </row>
    <row r="607" spans="1:7">
      <c r="A607" s="8">
        <v>44378</v>
      </c>
      <c r="B607" s="3">
        <v>0</v>
      </c>
      <c r="C607" s="3">
        <v>0</v>
      </c>
      <c r="D607" s="3">
        <v>10</v>
      </c>
      <c r="E607" s="3">
        <v>6</v>
      </c>
      <c r="F607" s="3">
        <v>3</v>
      </c>
    </row>
    <row r="608" spans="1:7">
      <c r="A608" s="8">
        <v>44409</v>
      </c>
      <c r="B608" s="3">
        <v>0</v>
      </c>
      <c r="C608" s="3">
        <v>0</v>
      </c>
      <c r="D608" s="3">
        <v>4</v>
      </c>
      <c r="E608" s="3">
        <v>2</v>
      </c>
      <c r="F608" s="3">
        <v>2</v>
      </c>
    </row>
    <row r="609" spans="1:8">
      <c r="A609" s="25" t="s">
        <v>10</v>
      </c>
      <c r="B609" s="25">
        <f>SUM(B597:B608)</f>
        <v>3</v>
      </c>
      <c r="C609" s="25">
        <f>SUM(C597:C608)</f>
        <v>0</v>
      </c>
      <c r="D609" s="25">
        <f>SUM(D597:D608)</f>
        <v>44</v>
      </c>
      <c r="E609" s="25">
        <f>SUM(E597:E608)</f>
        <v>29</v>
      </c>
      <c r="F609" s="25">
        <f>SUM(F597:F608)</f>
        <v>15</v>
      </c>
      <c r="G609" s="32"/>
    </row>
    <row r="610" spans="1:8">
      <c r="A610" s="27" t="s">
        <v>12</v>
      </c>
      <c r="B610" s="27">
        <f>B609/12</f>
        <v>0.25</v>
      </c>
      <c r="C610" s="27">
        <f>C609/12</f>
        <v>0</v>
      </c>
      <c r="D610" s="27">
        <f>D609/12</f>
        <v>3.6666666666666665</v>
      </c>
      <c r="E610" s="27">
        <f>E609/12</f>
        <v>2.4166666666666665</v>
      </c>
      <c r="F610" s="27">
        <f>F609/12</f>
        <v>1.25</v>
      </c>
      <c r="G610" s="31"/>
    </row>
    <row r="611" spans="1:8">
      <c r="A611" s="8">
        <v>44440</v>
      </c>
      <c r="B611" s="3">
        <v>0</v>
      </c>
      <c r="C611" s="3">
        <v>0</v>
      </c>
      <c r="D611" s="3">
        <v>6</v>
      </c>
      <c r="E611" s="3">
        <v>2</v>
      </c>
      <c r="F611" s="3">
        <v>1</v>
      </c>
    </row>
    <row r="612" spans="1:8">
      <c r="A612" s="8">
        <v>44470</v>
      </c>
      <c r="B612" s="3">
        <v>0</v>
      </c>
      <c r="C612" s="3">
        <v>3</v>
      </c>
      <c r="D612" s="3">
        <v>4</v>
      </c>
      <c r="E612" s="3">
        <v>5</v>
      </c>
      <c r="F612" s="3">
        <v>2</v>
      </c>
    </row>
    <row r="613" spans="1:8">
      <c r="A613" s="61">
        <v>44501</v>
      </c>
      <c r="B613" s="51">
        <v>0</v>
      </c>
      <c r="C613" s="51">
        <v>0</v>
      </c>
      <c r="D613" s="51">
        <v>2</v>
      </c>
      <c r="E613" s="51">
        <v>2</v>
      </c>
      <c r="F613" s="51">
        <v>1</v>
      </c>
      <c r="G613" s="51"/>
    </row>
    <row r="614" spans="1:8">
      <c r="A614" s="61">
        <v>44531</v>
      </c>
      <c r="B614" s="51"/>
      <c r="C614" s="51"/>
      <c r="D614" s="51"/>
      <c r="E614" s="51"/>
      <c r="F614" s="51"/>
      <c r="G614" s="51"/>
    </row>
    <row r="615" spans="1:8">
      <c r="A615" s="62"/>
      <c r="B615" s="57"/>
      <c r="C615" s="57"/>
      <c r="D615" s="57"/>
      <c r="E615" s="57"/>
      <c r="F615" s="57"/>
      <c r="G615" s="52"/>
    </row>
    <row r="616" spans="1:8">
      <c r="A616" s="59"/>
      <c r="B616" s="59"/>
      <c r="C616" s="59"/>
      <c r="D616" s="59"/>
      <c r="E616" s="59"/>
      <c r="F616" s="59"/>
      <c r="G616" s="52"/>
    </row>
    <row r="617" spans="1:8">
      <c r="A617" s="61"/>
      <c r="B617" s="51"/>
      <c r="C617" s="51"/>
      <c r="D617" s="51"/>
      <c r="E617" s="51"/>
      <c r="F617" s="51"/>
      <c r="G617" s="51"/>
    </row>
    <row r="618" spans="1:8">
      <c r="A618" s="1" t="s">
        <v>0</v>
      </c>
      <c r="B618" s="2" t="s">
        <v>1</v>
      </c>
      <c r="C618" s="2" t="s">
        <v>2</v>
      </c>
      <c r="D618" s="2" t="s">
        <v>3</v>
      </c>
    </row>
    <row r="619" spans="1:8">
      <c r="A619" s="8" t="s">
        <v>23</v>
      </c>
      <c r="B619" s="9">
        <v>38197</v>
      </c>
      <c r="C619" s="9">
        <v>44402</v>
      </c>
      <c r="D619" s="3" t="s">
        <v>18</v>
      </c>
    </row>
    <row r="621" spans="1:8">
      <c r="A621" s="19" t="s">
        <v>4</v>
      </c>
      <c r="B621" s="20" t="s">
        <v>5</v>
      </c>
      <c r="C621" s="20" t="s">
        <v>6</v>
      </c>
      <c r="D621" s="20" t="s">
        <v>7</v>
      </c>
      <c r="E621" s="20" t="s">
        <v>8</v>
      </c>
      <c r="F621" s="20" t="s">
        <v>9</v>
      </c>
      <c r="G621" s="23" t="s">
        <v>11</v>
      </c>
      <c r="H621" s="20" t="s">
        <v>132</v>
      </c>
    </row>
    <row r="622" spans="1:8">
      <c r="A622" s="8">
        <v>43709</v>
      </c>
      <c r="B622" s="3">
        <v>5</v>
      </c>
      <c r="C622" s="3">
        <v>0</v>
      </c>
      <c r="D622" s="3">
        <v>4</v>
      </c>
      <c r="E622" s="3">
        <v>2</v>
      </c>
      <c r="F622" s="3">
        <v>1</v>
      </c>
    </row>
    <row r="623" spans="1:8">
      <c r="A623" s="8">
        <v>43739</v>
      </c>
      <c r="B623" s="3">
        <v>4</v>
      </c>
      <c r="C623" s="3">
        <v>0</v>
      </c>
      <c r="D623" s="3">
        <v>12</v>
      </c>
      <c r="E623" s="3">
        <v>2</v>
      </c>
      <c r="F623" s="3">
        <v>1</v>
      </c>
    </row>
    <row r="624" spans="1:8">
      <c r="A624" s="8">
        <v>43770</v>
      </c>
      <c r="B624" s="3">
        <v>5</v>
      </c>
      <c r="C624" s="3">
        <v>0</v>
      </c>
      <c r="D624" s="3">
        <v>14</v>
      </c>
      <c r="E624" s="3">
        <v>4</v>
      </c>
      <c r="F624" s="3">
        <v>2</v>
      </c>
    </row>
    <row r="625" spans="1:7">
      <c r="A625" s="8">
        <v>43800</v>
      </c>
      <c r="B625" s="3">
        <v>5</v>
      </c>
      <c r="C625" s="3">
        <v>0</v>
      </c>
      <c r="D625" s="3">
        <v>12</v>
      </c>
      <c r="E625" s="3">
        <v>4</v>
      </c>
      <c r="F625" s="3">
        <v>1</v>
      </c>
    </row>
    <row r="626" spans="1:7">
      <c r="A626" s="8">
        <v>43831</v>
      </c>
      <c r="B626" s="3">
        <v>4</v>
      </c>
      <c r="C626" s="3">
        <v>0</v>
      </c>
      <c r="D626" s="3">
        <v>11</v>
      </c>
      <c r="E626" s="3">
        <v>3</v>
      </c>
      <c r="F626" s="3">
        <v>1</v>
      </c>
    </row>
    <row r="627" spans="1:7">
      <c r="A627" s="8">
        <v>43862</v>
      </c>
      <c r="B627" s="3">
        <v>5</v>
      </c>
      <c r="C627" s="3">
        <v>0</v>
      </c>
      <c r="D627" s="3">
        <v>12</v>
      </c>
      <c r="E627" s="3">
        <v>1</v>
      </c>
      <c r="F627" s="3">
        <v>2</v>
      </c>
    </row>
    <row r="628" spans="1:7">
      <c r="A628" s="8">
        <v>43891</v>
      </c>
      <c r="B628" s="3">
        <v>2</v>
      </c>
      <c r="C628" s="3">
        <v>0</v>
      </c>
      <c r="D628" s="3">
        <v>5</v>
      </c>
      <c r="E628" s="3">
        <v>0</v>
      </c>
      <c r="F628" s="3">
        <v>1</v>
      </c>
    </row>
    <row r="629" spans="1:7">
      <c r="A629" s="8">
        <v>43922</v>
      </c>
      <c r="B629" s="3">
        <v>0</v>
      </c>
      <c r="C629" s="3">
        <v>0</v>
      </c>
      <c r="D629" s="3">
        <v>4</v>
      </c>
      <c r="E629" s="3">
        <v>0</v>
      </c>
      <c r="F629" s="3">
        <v>0</v>
      </c>
    </row>
    <row r="630" spans="1:7">
      <c r="A630" s="8">
        <v>43952</v>
      </c>
      <c r="B630" s="3">
        <v>0</v>
      </c>
      <c r="C630" s="3">
        <v>0</v>
      </c>
      <c r="D630" s="3">
        <v>1</v>
      </c>
      <c r="E630" s="3">
        <v>0</v>
      </c>
      <c r="F630" s="3">
        <v>0</v>
      </c>
    </row>
    <row r="631" spans="1:7">
      <c r="A631" s="8">
        <v>43983</v>
      </c>
      <c r="B631" s="3">
        <v>0</v>
      </c>
      <c r="C631" s="3">
        <v>0</v>
      </c>
      <c r="D631" s="3">
        <v>1</v>
      </c>
      <c r="E631" s="3">
        <v>0</v>
      </c>
      <c r="F631" s="3">
        <v>0</v>
      </c>
    </row>
    <row r="632" spans="1:7">
      <c r="A632" s="8">
        <v>44013</v>
      </c>
      <c r="B632" s="3">
        <v>0</v>
      </c>
      <c r="C632" s="3">
        <v>0</v>
      </c>
      <c r="D632" s="3">
        <v>1</v>
      </c>
      <c r="E632" s="3">
        <v>0</v>
      </c>
      <c r="F632" s="3">
        <v>0</v>
      </c>
      <c r="G632" s="2"/>
    </row>
    <row r="633" spans="1:7">
      <c r="A633" s="8">
        <v>44044</v>
      </c>
      <c r="B633" s="3">
        <v>0</v>
      </c>
      <c r="C633" s="3">
        <v>0.5</v>
      </c>
      <c r="D633" s="3">
        <v>1</v>
      </c>
      <c r="E633" s="3">
        <v>0</v>
      </c>
      <c r="F633" s="3">
        <v>0</v>
      </c>
    </row>
    <row r="634" spans="1:7">
      <c r="A634" s="25" t="s">
        <v>10</v>
      </c>
      <c r="B634" s="25">
        <f>SUM(B622:B633)</f>
        <v>30</v>
      </c>
      <c r="C634" s="25">
        <f>SUM(C622:C625)</f>
        <v>0</v>
      </c>
      <c r="D634" s="25">
        <f>SUM(D622:D625)</f>
        <v>42</v>
      </c>
      <c r="E634" s="25">
        <f>SUM(E622:E625)</f>
        <v>12</v>
      </c>
      <c r="F634" s="25">
        <f>SUM(F622:F625)</f>
        <v>5</v>
      </c>
      <c r="G634" s="31"/>
    </row>
    <row r="635" spans="1:7">
      <c r="A635" s="25" t="s">
        <v>12</v>
      </c>
      <c r="B635" s="25">
        <f>B634/12</f>
        <v>2.5</v>
      </c>
      <c r="C635" s="25">
        <f>C634/12</f>
        <v>0</v>
      </c>
      <c r="D635" s="25">
        <f>D634/12</f>
        <v>3.5</v>
      </c>
      <c r="E635" s="25">
        <f>E634/12</f>
        <v>1</v>
      </c>
      <c r="F635" s="25">
        <f>F634/12</f>
        <v>0.41666666666666669</v>
      </c>
      <c r="G635" s="31"/>
    </row>
    <row r="636" spans="1:7">
      <c r="A636" s="8">
        <v>44075</v>
      </c>
      <c r="B636" s="3">
        <v>0</v>
      </c>
      <c r="C636" s="3">
        <v>0</v>
      </c>
      <c r="D636" s="3">
        <v>0.5</v>
      </c>
      <c r="E636" s="3">
        <v>0</v>
      </c>
      <c r="F636" s="3">
        <v>0</v>
      </c>
    </row>
    <row r="637" spans="1:7">
      <c r="A637" s="8">
        <v>44105</v>
      </c>
      <c r="B637" s="3">
        <v>0</v>
      </c>
      <c r="C637" s="3">
        <v>0</v>
      </c>
      <c r="D637" s="3">
        <v>0.5</v>
      </c>
      <c r="E637" s="3">
        <v>0</v>
      </c>
      <c r="F637" s="3">
        <v>0</v>
      </c>
    </row>
    <row r="638" spans="1:7">
      <c r="A638" s="8">
        <v>44136</v>
      </c>
      <c r="B638" s="3">
        <v>0</v>
      </c>
      <c r="C638" s="3">
        <v>0</v>
      </c>
      <c r="D638" s="3">
        <v>3</v>
      </c>
      <c r="E638" s="3">
        <v>0</v>
      </c>
      <c r="F638" s="3">
        <v>0</v>
      </c>
    </row>
    <row r="639" spans="1:7">
      <c r="A639" s="8">
        <v>44166</v>
      </c>
      <c r="B639" s="3">
        <v>0</v>
      </c>
      <c r="C639" s="3">
        <v>0</v>
      </c>
      <c r="D639" s="3">
        <v>2</v>
      </c>
      <c r="E639" s="3">
        <v>0</v>
      </c>
      <c r="F639" s="3">
        <v>0</v>
      </c>
    </row>
    <row r="640" spans="1:7">
      <c r="A640" s="8">
        <v>44197</v>
      </c>
      <c r="B640" s="3">
        <v>0</v>
      </c>
      <c r="C640" s="3">
        <v>0</v>
      </c>
      <c r="D640" s="3">
        <v>1</v>
      </c>
      <c r="E640" s="3">
        <v>0</v>
      </c>
      <c r="F640" s="3">
        <v>0</v>
      </c>
    </row>
    <row r="641" spans="1:7">
      <c r="A641" s="8">
        <v>44228</v>
      </c>
      <c r="B641" s="3">
        <v>0</v>
      </c>
      <c r="C641" s="3">
        <v>0</v>
      </c>
      <c r="D641" s="3">
        <v>1</v>
      </c>
      <c r="E641" s="3">
        <v>0</v>
      </c>
      <c r="F641" s="3">
        <v>0</v>
      </c>
    </row>
    <row r="642" spans="1:7">
      <c r="A642" s="8">
        <v>44256</v>
      </c>
      <c r="B642" s="3">
        <v>0</v>
      </c>
      <c r="C642" s="3">
        <v>0</v>
      </c>
      <c r="D642" s="3">
        <v>2</v>
      </c>
      <c r="E642" s="3">
        <v>0</v>
      </c>
      <c r="F642" s="3">
        <v>0</v>
      </c>
    </row>
    <row r="643" spans="1:7">
      <c r="A643" s="8">
        <v>44287</v>
      </c>
      <c r="B643" s="3">
        <v>0</v>
      </c>
      <c r="C643" s="3">
        <v>0</v>
      </c>
      <c r="D643" s="3">
        <v>2</v>
      </c>
      <c r="F643" s="3">
        <v>1</v>
      </c>
    </row>
    <row r="644" spans="1:7">
      <c r="A644" s="8">
        <v>44317</v>
      </c>
      <c r="B644" s="3">
        <v>0</v>
      </c>
      <c r="C644" s="3">
        <v>0</v>
      </c>
      <c r="D644" s="3">
        <v>8</v>
      </c>
      <c r="E644" s="3">
        <v>3</v>
      </c>
      <c r="F644" s="3">
        <v>0</v>
      </c>
    </row>
    <row r="645" spans="1:7">
      <c r="A645" s="8">
        <v>44348</v>
      </c>
      <c r="B645" s="3">
        <v>0</v>
      </c>
      <c r="C645" s="3">
        <v>0</v>
      </c>
      <c r="D645" s="3">
        <v>3</v>
      </c>
      <c r="E645" s="3">
        <v>0</v>
      </c>
      <c r="F645" s="3">
        <v>0</v>
      </c>
    </row>
    <row r="646" spans="1:7">
      <c r="A646" s="8">
        <v>44378</v>
      </c>
      <c r="B646" s="3">
        <v>0</v>
      </c>
      <c r="C646" s="3">
        <v>0</v>
      </c>
      <c r="D646" s="3">
        <v>2</v>
      </c>
      <c r="E646" s="3">
        <v>0</v>
      </c>
      <c r="F646" s="3">
        <v>0</v>
      </c>
    </row>
    <row r="647" spans="1:7">
      <c r="A647" s="8">
        <v>44409</v>
      </c>
      <c r="B647" s="3">
        <v>0</v>
      </c>
      <c r="C647" s="3">
        <v>0</v>
      </c>
      <c r="D647" s="3">
        <v>3</v>
      </c>
      <c r="E647" s="3">
        <v>0</v>
      </c>
      <c r="F647" s="3">
        <v>0</v>
      </c>
    </row>
    <row r="648" spans="1:7">
      <c r="A648" s="25" t="s">
        <v>10</v>
      </c>
      <c r="B648" s="25">
        <f>SUM(B636:B647)</f>
        <v>0</v>
      </c>
      <c r="C648" s="25">
        <f>SUM(C636:C647)</f>
        <v>0</v>
      </c>
      <c r="D648" s="25">
        <f>SUM(D636:D647)</f>
        <v>28</v>
      </c>
      <c r="E648" s="25">
        <f>SUM(E636:E647)</f>
        <v>3</v>
      </c>
      <c r="F648" s="25">
        <f>SUM(F636:F647)</f>
        <v>1</v>
      </c>
      <c r="G648" s="31"/>
    </row>
    <row r="649" spans="1:7">
      <c r="A649" s="27" t="s">
        <v>12</v>
      </c>
      <c r="B649" s="27">
        <f>B648/12</f>
        <v>0</v>
      </c>
      <c r="C649" s="27">
        <f>C648/12</f>
        <v>0</v>
      </c>
      <c r="D649" s="27">
        <f>D648/12</f>
        <v>2.3333333333333335</v>
      </c>
      <c r="E649" s="27">
        <f>E648/12</f>
        <v>0.25</v>
      </c>
      <c r="F649" s="27">
        <f>F648/12</f>
        <v>8.3333333333333329E-2</v>
      </c>
      <c r="G649" s="31"/>
    </row>
    <row r="650" spans="1:7">
      <c r="A650" s="8">
        <v>44440</v>
      </c>
      <c r="B650" s="3">
        <v>0</v>
      </c>
      <c r="C650" s="3">
        <v>0</v>
      </c>
      <c r="D650" s="3">
        <v>5</v>
      </c>
      <c r="E650" s="3">
        <v>0</v>
      </c>
      <c r="F650" s="3">
        <v>0</v>
      </c>
    </row>
    <row r="651" spans="1:7">
      <c r="A651" s="8">
        <v>44470</v>
      </c>
      <c r="B651" s="3">
        <v>0</v>
      </c>
      <c r="C651" s="3">
        <v>0</v>
      </c>
      <c r="D651" s="3">
        <v>4</v>
      </c>
      <c r="E651" s="3">
        <v>0</v>
      </c>
      <c r="F651" s="3">
        <v>0</v>
      </c>
    </row>
    <row r="652" spans="1:7">
      <c r="A652" s="61">
        <v>44501</v>
      </c>
      <c r="B652" s="51">
        <v>0</v>
      </c>
      <c r="C652" s="51">
        <v>0</v>
      </c>
      <c r="D652" s="51">
        <v>2</v>
      </c>
      <c r="E652" s="51">
        <v>0</v>
      </c>
      <c r="F652" s="51">
        <v>0</v>
      </c>
      <c r="G652" s="51"/>
    </row>
    <row r="653" spans="1:7">
      <c r="A653" s="61">
        <v>44531</v>
      </c>
      <c r="B653" s="51"/>
      <c r="C653" s="51"/>
      <c r="D653" s="51"/>
      <c r="E653" s="51"/>
      <c r="F653" s="51"/>
      <c r="G653" s="51"/>
    </row>
    <row r="654" spans="1:7">
      <c r="A654" s="62"/>
      <c r="B654" s="57"/>
      <c r="C654" s="57"/>
      <c r="D654" s="57"/>
      <c r="E654" s="57"/>
      <c r="F654" s="57"/>
      <c r="G654" s="52"/>
    </row>
    <row r="655" spans="1:7">
      <c r="A655" s="59"/>
      <c r="B655" s="59"/>
      <c r="C655" s="59"/>
      <c r="D655" s="59"/>
      <c r="E655" s="59"/>
      <c r="F655" s="59"/>
      <c r="G655" s="52"/>
    </row>
    <row r="657" spans="1:8">
      <c r="A657" s="1" t="s">
        <v>0</v>
      </c>
      <c r="B657" s="2" t="s">
        <v>1</v>
      </c>
      <c r="C657" s="2" t="s">
        <v>2</v>
      </c>
      <c r="D657" s="2" t="s">
        <v>3</v>
      </c>
      <c r="E657" s="2" t="s">
        <v>27</v>
      </c>
    </row>
    <row r="658" spans="1:8">
      <c r="A658" s="8" t="s">
        <v>24</v>
      </c>
      <c r="B658" s="9">
        <v>39851</v>
      </c>
      <c r="C658" s="9" t="s">
        <v>25</v>
      </c>
      <c r="D658" s="3" t="s">
        <v>18</v>
      </c>
      <c r="E658" s="3" t="s">
        <v>26</v>
      </c>
    </row>
    <row r="660" spans="1:8">
      <c r="A660" s="19" t="s">
        <v>4</v>
      </c>
      <c r="B660" s="20" t="s">
        <v>5</v>
      </c>
      <c r="C660" s="20" t="s">
        <v>6</v>
      </c>
      <c r="D660" s="20" t="s">
        <v>7</v>
      </c>
      <c r="E660" s="20" t="s">
        <v>8</v>
      </c>
      <c r="F660" s="20" t="s">
        <v>9</v>
      </c>
      <c r="G660" s="23" t="s">
        <v>11</v>
      </c>
      <c r="H660" s="20" t="s">
        <v>132</v>
      </c>
    </row>
    <row r="661" spans="1:8">
      <c r="A661" s="8">
        <v>43709</v>
      </c>
      <c r="B661" s="3">
        <v>0</v>
      </c>
      <c r="C661" s="3">
        <v>0</v>
      </c>
      <c r="D661" s="3">
        <v>10</v>
      </c>
      <c r="E661" s="3">
        <v>0</v>
      </c>
      <c r="F661" s="3">
        <v>0</v>
      </c>
    </row>
    <row r="662" spans="1:8">
      <c r="A662" s="8">
        <v>43739</v>
      </c>
      <c r="B662" s="3">
        <v>3</v>
      </c>
      <c r="C662" s="3">
        <v>0</v>
      </c>
      <c r="D662" s="3">
        <v>14</v>
      </c>
      <c r="E662" s="3">
        <v>1</v>
      </c>
      <c r="F662" s="3">
        <v>1</v>
      </c>
    </row>
    <row r="663" spans="1:8">
      <c r="A663" s="8">
        <v>43770</v>
      </c>
      <c r="B663" s="3">
        <v>3</v>
      </c>
      <c r="C663" s="3">
        <v>0</v>
      </c>
      <c r="D663" s="3">
        <v>14</v>
      </c>
      <c r="E663" s="3">
        <v>1</v>
      </c>
      <c r="F663" s="3">
        <v>1</v>
      </c>
    </row>
    <row r="664" spans="1:8">
      <c r="A664" s="8">
        <v>43800</v>
      </c>
      <c r="B664" s="3">
        <v>5</v>
      </c>
      <c r="C664" s="3">
        <v>5</v>
      </c>
      <c r="D664" s="3">
        <v>12</v>
      </c>
      <c r="E664" s="3">
        <v>4</v>
      </c>
      <c r="F664" s="3">
        <v>0</v>
      </c>
    </row>
    <row r="665" spans="1:8">
      <c r="A665" s="8">
        <v>43831</v>
      </c>
      <c r="B665" s="3">
        <v>3</v>
      </c>
      <c r="C665" s="3">
        <v>0</v>
      </c>
      <c r="D665" s="3">
        <v>5</v>
      </c>
      <c r="E665" s="3">
        <v>1</v>
      </c>
      <c r="F665" s="3">
        <v>0</v>
      </c>
    </row>
    <row r="666" spans="1:8">
      <c r="A666" s="8">
        <v>43862</v>
      </c>
      <c r="B666" s="3">
        <v>3</v>
      </c>
      <c r="C666" s="3">
        <v>0</v>
      </c>
      <c r="D666" s="3">
        <v>11</v>
      </c>
      <c r="E666" s="3">
        <v>1</v>
      </c>
      <c r="F666" s="3">
        <v>1</v>
      </c>
      <c r="G666" s="2"/>
    </row>
    <row r="667" spans="1:8">
      <c r="A667" s="8">
        <v>43891</v>
      </c>
      <c r="B667" s="3">
        <v>1</v>
      </c>
      <c r="C667" s="3">
        <v>0</v>
      </c>
      <c r="D667" s="3">
        <v>4</v>
      </c>
      <c r="E667" s="3">
        <v>0</v>
      </c>
      <c r="F667" s="3">
        <v>0</v>
      </c>
    </row>
    <row r="668" spans="1:8">
      <c r="A668" s="8">
        <v>43922</v>
      </c>
      <c r="B668" s="3">
        <v>0</v>
      </c>
      <c r="C668" s="3">
        <v>0</v>
      </c>
      <c r="D668" s="3">
        <v>4</v>
      </c>
      <c r="E668" s="3">
        <v>0</v>
      </c>
      <c r="F668" s="3">
        <v>0</v>
      </c>
    </row>
    <row r="669" spans="1:8">
      <c r="A669" s="8">
        <v>43952</v>
      </c>
      <c r="B669" s="3">
        <v>0</v>
      </c>
      <c r="C669" s="3">
        <v>0</v>
      </c>
      <c r="D669" s="3">
        <v>1</v>
      </c>
      <c r="E669" s="3">
        <v>0</v>
      </c>
      <c r="F669" s="3">
        <v>0</v>
      </c>
    </row>
    <row r="670" spans="1:8">
      <c r="A670" s="8">
        <v>43983</v>
      </c>
      <c r="B670" s="3">
        <v>0</v>
      </c>
      <c r="C670" s="3">
        <v>0</v>
      </c>
      <c r="D670" s="3">
        <v>2</v>
      </c>
      <c r="E670" s="3">
        <v>0</v>
      </c>
      <c r="F670" s="3">
        <v>0</v>
      </c>
    </row>
    <row r="671" spans="1:8">
      <c r="A671" s="8">
        <v>44013</v>
      </c>
      <c r="B671" s="3">
        <v>0</v>
      </c>
      <c r="C671" s="3">
        <v>0</v>
      </c>
      <c r="D671" s="3">
        <v>1</v>
      </c>
      <c r="E671" s="3">
        <v>0</v>
      </c>
      <c r="F671" s="3">
        <v>0</v>
      </c>
    </row>
    <row r="672" spans="1:8">
      <c r="A672" s="8">
        <v>44044</v>
      </c>
      <c r="B672" s="3">
        <v>0</v>
      </c>
      <c r="C672" s="3">
        <v>0</v>
      </c>
      <c r="D672" s="3">
        <v>1</v>
      </c>
      <c r="E672" s="3">
        <v>0</v>
      </c>
      <c r="F672" s="3">
        <v>0</v>
      </c>
    </row>
    <row r="673" spans="1:7">
      <c r="A673" s="25" t="s">
        <v>10</v>
      </c>
      <c r="B673" s="25">
        <f>SUM(B661:B672)</f>
        <v>18</v>
      </c>
      <c r="C673" s="25">
        <f>SUM(C661:C672)</f>
        <v>5</v>
      </c>
      <c r="D673" s="25">
        <f>SUM(D661:D672)</f>
        <v>79</v>
      </c>
      <c r="E673" s="25">
        <f>SUM(E661:E672)</f>
        <v>8</v>
      </c>
      <c r="F673" s="25">
        <f>SUM(F661:F672)</f>
        <v>3</v>
      </c>
      <c r="G673" s="31"/>
    </row>
    <row r="674" spans="1:7">
      <c r="A674" s="25" t="s">
        <v>12</v>
      </c>
      <c r="B674" s="25">
        <f>B673/12</f>
        <v>1.5</v>
      </c>
      <c r="C674" s="25">
        <f>C673/12</f>
        <v>0.41666666666666669</v>
      </c>
      <c r="D674" s="25">
        <f>D673/12</f>
        <v>6.583333333333333</v>
      </c>
      <c r="E674" s="25">
        <f>E673/12</f>
        <v>0.66666666666666663</v>
      </c>
      <c r="F674" s="25">
        <f>F673/12</f>
        <v>0.25</v>
      </c>
      <c r="G674" s="31"/>
    </row>
    <row r="675" spans="1:7">
      <c r="A675" s="8">
        <v>44075</v>
      </c>
      <c r="B675" s="3">
        <v>0</v>
      </c>
      <c r="C675" s="3">
        <v>0</v>
      </c>
      <c r="D675" s="3">
        <v>1</v>
      </c>
      <c r="E675" s="3">
        <v>0</v>
      </c>
      <c r="F675" s="3">
        <v>0</v>
      </c>
    </row>
    <row r="676" spans="1:7">
      <c r="A676" s="8">
        <v>44105</v>
      </c>
      <c r="B676" s="3">
        <v>0</v>
      </c>
      <c r="C676" s="3">
        <v>0</v>
      </c>
      <c r="D676" s="3">
        <v>0.5</v>
      </c>
      <c r="E676" s="3">
        <v>0</v>
      </c>
      <c r="F676" s="3">
        <v>0</v>
      </c>
    </row>
    <row r="677" spans="1:7">
      <c r="A677" s="8">
        <v>44136</v>
      </c>
      <c r="B677" s="3">
        <v>0</v>
      </c>
      <c r="C677" s="3">
        <v>0</v>
      </c>
      <c r="D677" s="3">
        <v>3</v>
      </c>
      <c r="E677" s="3">
        <v>0</v>
      </c>
      <c r="F677" s="3">
        <v>0</v>
      </c>
    </row>
    <row r="678" spans="1:7">
      <c r="A678" s="8">
        <v>44166</v>
      </c>
      <c r="B678" s="3">
        <v>0</v>
      </c>
      <c r="C678" s="3">
        <v>0</v>
      </c>
      <c r="D678" s="3">
        <v>2</v>
      </c>
      <c r="E678" s="3">
        <v>0</v>
      </c>
      <c r="F678" s="3">
        <v>0</v>
      </c>
    </row>
    <row r="679" spans="1:7">
      <c r="A679" s="8">
        <v>44197</v>
      </c>
      <c r="B679" s="3">
        <v>0</v>
      </c>
      <c r="C679" s="3">
        <v>0</v>
      </c>
      <c r="D679" s="3">
        <v>2</v>
      </c>
      <c r="E679" s="3">
        <v>0</v>
      </c>
      <c r="F679" s="3">
        <v>0</v>
      </c>
    </row>
    <row r="680" spans="1:7">
      <c r="A680" s="8">
        <v>44228</v>
      </c>
      <c r="B680" s="3">
        <v>0</v>
      </c>
      <c r="C680" s="3">
        <v>0</v>
      </c>
      <c r="D680" s="3">
        <v>1</v>
      </c>
      <c r="E680" s="3">
        <v>0</v>
      </c>
      <c r="F680" s="3">
        <v>0</v>
      </c>
    </row>
    <row r="681" spans="1:7">
      <c r="A681" s="8">
        <v>44256</v>
      </c>
      <c r="B681" s="3">
        <v>0</v>
      </c>
      <c r="C681" s="3">
        <v>0</v>
      </c>
      <c r="D681" s="3">
        <v>2</v>
      </c>
      <c r="E681" s="3">
        <v>0</v>
      </c>
      <c r="F681" s="3">
        <v>0</v>
      </c>
    </row>
    <row r="682" spans="1:7">
      <c r="A682" s="8">
        <v>44287</v>
      </c>
      <c r="B682" s="3">
        <v>0</v>
      </c>
      <c r="C682" s="3">
        <v>0</v>
      </c>
      <c r="D682" s="3">
        <v>2</v>
      </c>
      <c r="E682" s="3">
        <v>0</v>
      </c>
      <c r="F682" s="3">
        <v>0</v>
      </c>
    </row>
    <row r="683" spans="1:7">
      <c r="A683" s="8">
        <v>44317</v>
      </c>
      <c r="B683" s="3">
        <v>0</v>
      </c>
      <c r="C683" s="3">
        <v>0</v>
      </c>
      <c r="D683" s="3">
        <v>3</v>
      </c>
      <c r="E683" s="3">
        <v>0</v>
      </c>
      <c r="F683" s="3">
        <v>0</v>
      </c>
    </row>
    <row r="684" spans="1:7">
      <c r="A684" s="8">
        <v>44348</v>
      </c>
      <c r="B684" s="3">
        <v>0</v>
      </c>
      <c r="C684" s="3">
        <v>0</v>
      </c>
      <c r="D684" s="3">
        <v>3</v>
      </c>
      <c r="E684" s="3">
        <v>0</v>
      </c>
      <c r="F684" s="3">
        <v>0</v>
      </c>
    </row>
    <row r="685" spans="1:7">
      <c r="A685" s="8">
        <v>44378</v>
      </c>
      <c r="B685" s="3">
        <v>0</v>
      </c>
      <c r="C685" s="3">
        <v>0</v>
      </c>
      <c r="D685" s="3">
        <v>2</v>
      </c>
      <c r="E685" s="3">
        <v>0</v>
      </c>
      <c r="F685" s="3">
        <v>0</v>
      </c>
    </row>
    <row r="686" spans="1:7">
      <c r="A686" s="8">
        <v>44409</v>
      </c>
      <c r="B686" s="3">
        <v>0</v>
      </c>
      <c r="C686" s="3">
        <v>0</v>
      </c>
      <c r="D686" s="3">
        <v>4</v>
      </c>
      <c r="E686" s="3">
        <v>0</v>
      </c>
      <c r="F686" s="3">
        <v>0</v>
      </c>
    </row>
    <row r="687" spans="1:7">
      <c r="A687" s="25" t="s">
        <v>10</v>
      </c>
      <c r="B687" s="25">
        <f>SUM(B675:B686)</f>
        <v>0</v>
      </c>
      <c r="C687" s="25">
        <f>SUM(C675:C686)</f>
        <v>0</v>
      </c>
      <c r="D687" s="25">
        <f>SUM(D675:D686)</f>
        <v>25.5</v>
      </c>
      <c r="E687" s="25">
        <f>SUM(E675:E686)</f>
        <v>0</v>
      </c>
      <c r="F687" s="25">
        <f>SUM(F675:F686)</f>
        <v>0</v>
      </c>
      <c r="G687" s="31"/>
    </row>
    <row r="688" spans="1:7">
      <c r="A688" s="27" t="s">
        <v>12</v>
      </c>
      <c r="B688" s="27">
        <f>B687/12</f>
        <v>0</v>
      </c>
      <c r="C688" s="27">
        <f>C687/12</f>
        <v>0</v>
      </c>
      <c r="D688" s="27">
        <f>D687/12</f>
        <v>2.125</v>
      </c>
      <c r="E688" s="27">
        <f>E687/12</f>
        <v>0</v>
      </c>
      <c r="F688" s="27">
        <f>F687/12</f>
        <v>0</v>
      </c>
      <c r="G688" s="31"/>
    </row>
    <row r="689" spans="1:8">
      <c r="A689" s="8">
        <v>44440</v>
      </c>
      <c r="B689" s="3">
        <v>0</v>
      </c>
      <c r="C689" s="3">
        <v>0</v>
      </c>
      <c r="D689" s="3">
        <v>1</v>
      </c>
      <c r="E689" s="3">
        <v>0</v>
      </c>
      <c r="F689" s="3">
        <v>0</v>
      </c>
    </row>
    <row r="690" spans="1:8">
      <c r="A690" s="8">
        <v>44470</v>
      </c>
      <c r="B690" s="3">
        <v>0</v>
      </c>
      <c r="C690" s="3">
        <v>0</v>
      </c>
      <c r="D690" s="3">
        <v>2</v>
      </c>
      <c r="E690" s="3">
        <v>0</v>
      </c>
      <c r="F690" s="3">
        <v>0</v>
      </c>
    </row>
    <row r="691" spans="1:8">
      <c r="A691" s="61">
        <v>44501</v>
      </c>
      <c r="B691" s="51">
        <v>0</v>
      </c>
      <c r="C691" s="51">
        <v>0</v>
      </c>
      <c r="D691" s="51">
        <v>2</v>
      </c>
      <c r="E691" s="51">
        <v>0</v>
      </c>
      <c r="F691" s="51">
        <v>0</v>
      </c>
      <c r="G691" s="51"/>
    </row>
    <row r="692" spans="1:8">
      <c r="A692" s="61">
        <v>44531</v>
      </c>
      <c r="B692" s="51"/>
      <c r="C692" s="51"/>
      <c r="D692" s="51"/>
      <c r="E692" s="51"/>
      <c r="F692" s="51"/>
      <c r="G692" s="51"/>
    </row>
    <row r="693" spans="1:8">
      <c r="A693" s="62"/>
      <c r="B693" s="57"/>
      <c r="C693" s="57"/>
      <c r="D693" s="57"/>
      <c r="E693" s="57"/>
      <c r="F693" s="57"/>
      <c r="G693" s="52"/>
    </row>
    <row r="694" spans="1:8">
      <c r="A694" s="59"/>
      <c r="B694" s="59"/>
      <c r="C694" s="59"/>
      <c r="D694" s="59"/>
      <c r="E694" s="59"/>
      <c r="F694" s="59"/>
      <c r="G694" s="52"/>
    </row>
    <row r="697" spans="1:8">
      <c r="A697" s="1" t="s">
        <v>0</v>
      </c>
      <c r="B697" s="2" t="s">
        <v>1</v>
      </c>
      <c r="C697" s="2" t="s">
        <v>2</v>
      </c>
      <c r="D697" s="2" t="s">
        <v>3</v>
      </c>
    </row>
    <row r="698" spans="1:8">
      <c r="A698" s="8" t="s">
        <v>28</v>
      </c>
      <c r="B698" s="9">
        <v>26490</v>
      </c>
      <c r="C698" s="9">
        <v>36519</v>
      </c>
      <c r="D698" s="3" t="s">
        <v>29</v>
      </c>
    </row>
    <row r="700" spans="1:8">
      <c r="A700" s="19" t="s">
        <v>4</v>
      </c>
      <c r="B700" s="20" t="s">
        <v>5</v>
      </c>
      <c r="C700" s="20" t="s">
        <v>6</v>
      </c>
      <c r="D700" s="20" t="s">
        <v>7</v>
      </c>
      <c r="E700" s="20" t="s">
        <v>8</v>
      </c>
      <c r="F700" s="20" t="s">
        <v>9</v>
      </c>
      <c r="G700" s="23" t="s">
        <v>11</v>
      </c>
      <c r="H700" s="20" t="s">
        <v>132</v>
      </c>
    </row>
    <row r="701" spans="1:8">
      <c r="A701" s="8">
        <v>43709</v>
      </c>
      <c r="B701" s="3">
        <v>8</v>
      </c>
      <c r="C701" s="3">
        <v>0</v>
      </c>
      <c r="D701" s="3">
        <v>10</v>
      </c>
      <c r="E701" s="3">
        <v>6</v>
      </c>
      <c r="F701" s="3">
        <v>1</v>
      </c>
    </row>
    <row r="702" spans="1:8">
      <c r="A702" s="8">
        <v>43739</v>
      </c>
      <c r="B702" s="3">
        <v>6</v>
      </c>
      <c r="C702" s="3">
        <v>0</v>
      </c>
      <c r="D702" s="3">
        <v>11</v>
      </c>
      <c r="E702" s="3">
        <v>9</v>
      </c>
      <c r="F702" s="3">
        <v>2</v>
      </c>
    </row>
    <row r="703" spans="1:8">
      <c r="A703" s="8">
        <v>43770</v>
      </c>
      <c r="B703" s="3">
        <v>6</v>
      </c>
      <c r="C703" s="3">
        <v>0</v>
      </c>
      <c r="D703" s="3">
        <v>11</v>
      </c>
      <c r="E703" s="3">
        <v>8</v>
      </c>
      <c r="F703" s="3">
        <v>2</v>
      </c>
    </row>
    <row r="704" spans="1:8">
      <c r="A704" s="8">
        <v>43800</v>
      </c>
      <c r="B704" s="3">
        <v>7</v>
      </c>
      <c r="C704" s="3">
        <v>0</v>
      </c>
      <c r="D704" s="3">
        <v>13</v>
      </c>
      <c r="E704" s="3">
        <v>5</v>
      </c>
      <c r="F704" s="3">
        <v>2</v>
      </c>
      <c r="G704" s="2"/>
    </row>
    <row r="705" spans="1:7">
      <c r="A705" s="8">
        <v>43831</v>
      </c>
      <c r="B705" s="3">
        <v>6</v>
      </c>
      <c r="C705" s="3">
        <v>2</v>
      </c>
      <c r="D705" s="3">
        <v>14</v>
      </c>
      <c r="E705" s="3">
        <v>12</v>
      </c>
      <c r="F705" s="3">
        <v>2</v>
      </c>
    </row>
    <row r="706" spans="1:7">
      <c r="A706" s="8">
        <v>43862</v>
      </c>
      <c r="B706" s="3">
        <v>9</v>
      </c>
      <c r="C706" s="3">
        <v>0</v>
      </c>
      <c r="D706" s="3">
        <v>14</v>
      </c>
      <c r="E706" s="3">
        <v>12</v>
      </c>
      <c r="F706" s="3">
        <v>3</v>
      </c>
    </row>
    <row r="707" spans="1:7">
      <c r="A707" s="8">
        <v>43891</v>
      </c>
      <c r="B707" s="3">
        <v>3</v>
      </c>
      <c r="C707" s="3">
        <v>5</v>
      </c>
      <c r="D707" s="3">
        <v>8</v>
      </c>
      <c r="E707" s="3">
        <v>7</v>
      </c>
      <c r="F707" s="3">
        <v>3</v>
      </c>
    </row>
    <row r="708" spans="1:7">
      <c r="A708" s="8">
        <v>43922</v>
      </c>
      <c r="B708" s="3">
        <v>0</v>
      </c>
      <c r="C708" s="3">
        <v>0</v>
      </c>
      <c r="D708" s="3">
        <v>8</v>
      </c>
      <c r="E708" s="3">
        <v>6</v>
      </c>
      <c r="F708" s="3">
        <v>2</v>
      </c>
    </row>
    <row r="709" spans="1:7">
      <c r="A709" s="8">
        <v>43952</v>
      </c>
      <c r="B709" s="3">
        <v>0</v>
      </c>
      <c r="C709" s="3">
        <v>0</v>
      </c>
      <c r="D709" s="3">
        <v>3</v>
      </c>
      <c r="E709" s="3">
        <v>4</v>
      </c>
      <c r="F709" s="3">
        <v>1</v>
      </c>
    </row>
    <row r="710" spans="1:7">
      <c r="A710" s="8">
        <v>43983</v>
      </c>
      <c r="B710" s="3">
        <v>0</v>
      </c>
      <c r="C710" s="3">
        <v>0</v>
      </c>
      <c r="D710" s="3">
        <v>4</v>
      </c>
      <c r="E710" s="3">
        <v>5</v>
      </c>
      <c r="F710" s="3">
        <v>2</v>
      </c>
    </row>
    <row r="711" spans="1:7">
      <c r="A711" s="8">
        <v>44013</v>
      </c>
      <c r="B711" s="3">
        <v>0</v>
      </c>
      <c r="C711" s="3">
        <v>0</v>
      </c>
      <c r="D711" s="3">
        <v>2</v>
      </c>
      <c r="E711" s="3">
        <v>4</v>
      </c>
      <c r="F711" s="3">
        <v>1</v>
      </c>
    </row>
    <row r="712" spans="1:7">
      <c r="A712" s="8">
        <v>44044</v>
      </c>
      <c r="B712" s="3">
        <v>0</v>
      </c>
      <c r="C712" s="3">
        <v>0</v>
      </c>
      <c r="D712" s="3">
        <v>6</v>
      </c>
      <c r="E712" s="3">
        <v>4</v>
      </c>
      <c r="F712" s="3">
        <v>2</v>
      </c>
    </row>
    <row r="713" spans="1:7">
      <c r="A713" s="25" t="s">
        <v>10</v>
      </c>
      <c r="B713" s="25">
        <f>SUM(B702:B712)</f>
        <v>37</v>
      </c>
      <c r="C713" s="25">
        <f>SUM(C702:C712)</f>
        <v>7</v>
      </c>
      <c r="D713" s="25">
        <f>SUM(D702:D712)</f>
        <v>94</v>
      </c>
      <c r="E713" s="25">
        <f>SUM(E702:E712)</f>
        <v>76</v>
      </c>
      <c r="F713" s="25">
        <f>SUM(F702:F712)</f>
        <v>22</v>
      </c>
      <c r="G713" s="31"/>
    </row>
    <row r="714" spans="1:7">
      <c r="A714" s="25" t="s">
        <v>12</v>
      </c>
      <c r="B714" s="25">
        <f>B713/12</f>
        <v>3.0833333333333335</v>
      </c>
      <c r="C714" s="25">
        <f>C713/12</f>
        <v>0.58333333333333337</v>
      </c>
      <c r="D714" s="25">
        <f>D713/12</f>
        <v>7.833333333333333</v>
      </c>
      <c r="E714" s="25">
        <f>E713/12</f>
        <v>6.333333333333333</v>
      </c>
      <c r="F714" s="25">
        <f>F713/12</f>
        <v>1.8333333333333333</v>
      </c>
      <c r="G714" s="31"/>
    </row>
    <row r="715" spans="1:7">
      <c r="A715" s="8">
        <v>44075</v>
      </c>
      <c r="B715" s="3">
        <v>0</v>
      </c>
      <c r="C715" s="3">
        <v>0</v>
      </c>
      <c r="D715" s="3">
        <v>6</v>
      </c>
      <c r="E715" s="3">
        <v>4</v>
      </c>
      <c r="F715" s="3">
        <v>2</v>
      </c>
    </row>
    <row r="716" spans="1:7">
      <c r="A716" s="8">
        <v>44105</v>
      </c>
      <c r="B716" s="3">
        <v>0</v>
      </c>
      <c r="C716" s="3">
        <v>0</v>
      </c>
      <c r="D716" s="3">
        <v>3</v>
      </c>
      <c r="E716" s="3">
        <v>4</v>
      </c>
      <c r="F716" s="3">
        <v>2</v>
      </c>
    </row>
    <row r="717" spans="1:7">
      <c r="A717" s="8">
        <v>44136</v>
      </c>
      <c r="B717" s="3">
        <v>0</v>
      </c>
      <c r="C717" s="3">
        <v>0</v>
      </c>
      <c r="D717" s="3">
        <v>5</v>
      </c>
      <c r="E717" s="3">
        <v>4</v>
      </c>
      <c r="F717" s="3">
        <v>2</v>
      </c>
    </row>
    <row r="718" spans="1:7">
      <c r="A718" s="8">
        <v>44166</v>
      </c>
      <c r="B718" s="3">
        <v>0</v>
      </c>
      <c r="C718" s="3">
        <v>0</v>
      </c>
      <c r="D718" s="3">
        <v>2</v>
      </c>
      <c r="E718" s="3">
        <v>3</v>
      </c>
      <c r="F718" s="3">
        <v>1</v>
      </c>
    </row>
    <row r="719" spans="1:7">
      <c r="A719" s="8">
        <v>44197</v>
      </c>
      <c r="B719" s="3">
        <v>0</v>
      </c>
      <c r="C719" s="3">
        <v>0</v>
      </c>
      <c r="D719" s="3">
        <v>3</v>
      </c>
      <c r="E719" s="3">
        <v>4</v>
      </c>
      <c r="F719" s="3">
        <v>1</v>
      </c>
    </row>
    <row r="720" spans="1:7">
      <c r="A720" s="8">
        <v>44228</v>
      </c>
      <c r="B720" s="3">
        <v>0</v>
      </c>
      <c r="C720" s="3">
        <v>0</v>
      </c>
      <c r="D720" s="3">
        <v>6</v>
      </c>
      <c r="E720" s="3">
        <v>4</v>
      </c>
      <c r="F720" s="3">
        <v>1</v>
      </c>
    </row>
    <row r="721" spans="1:7">
      <c r="A721" s="8">
        <v>44256</v>
      </c>
      <c r="B721" s="3">
        <v>0</v>
      </c>
      <c r="C721" s="3">
        <v>0</v>
      </c>
      <c r="D721" s="3">
        <v>5</v>
      </c>
      <c r="E721" s="3">
        <v>8</v>
      </c>
      <c r="F721" s="3">
        <v>2</v>
      </c>
    </row>
    <row r="722" spans="1:7">
      <c r="A722" s="8">
        <v>44287</v>
      </c>
      <c r="B722" s="3">
        <v>0</v>
      </c>
      <c r="C722" s="3">
        <v>0</v>
      </c>
      <c r="D722" s="3">
        <v>3</v>
      </c>
      <c r="E722" s="3">
        <v>4</v>
      </c>
      <c r="F722" s="3">
        <v>1</v>
      </c>
    </row>
    <row r="723" spans="1:7">
      <c r="A723" s="8">
        <v>44317</v>
      </c>
      <c r="B723" s="3">
        <v>0</v>
      </c>
      <c r="C723" s="3">
        <v>0</v>
      </c>
      <c r="D723" s="3">
        <v>4</v>
      </c>
      <c r="E723" s="3">
        <v>6</v>
      </c>
      <c r="F723" s="3">
        <v>1</v>
      </c>
    </row>
    <row r="724" spans="1:7">
      <c r="A724" s="8">
        <v>44348</v>
      </c>
      <c r="B724" s="3">
        <v>0</v>
      </c>
      <c r="C724" s="3">
        <v>0</v>
      </c>
      <c r="D724" s="3">
        <v>6</v>
      </c>
      <c r="E724" s="3">
        <v>3</v>
      </c>
      <c r="F724" s="3">
        <v>1</v>
      </c>
    </row>
    <row r="725" spans="1:7">
      <c r="A725" s="8">
        <v>44378</v>
      </c>
      <c r="B725" s="3">
        <v>0</v>
      </c>
      <c r="C725" s="3">
        <v>0</v>
      </c>
      <c r="D725" s="3">
        <v>6</v>
      </c>
      <c r="E725" s="3">
        <v>8</v>
      </c>
      <c r="F725" s="3">
        <v>1</v>
      </c>
    </row>
    <row r="726" spans="1:7">
      <c r="A726" s="8">
        <v>44409</v>
      </c>
      <c r="B726" s="3">
        <v>3</v>
      </c>
      <c r="C726" s="3">
        <v>1</v>
      </c>
      <c r="D726" s="3">
        <v>3</v>
      </c>
      <c r="E726" s="3">
        <v>5</v>
      </c>
      <c r="F726" s="3">
        <v>2</v>
      </c>
    </row>
    <row r="727" spans="1:7">
      <c r="A727" s="25" t="s">
        <v>10</v>
      </c>
      <c r="B727" s="25">
        <f>SUM(B715:B726)</f>
        <v>3</v>
      </c>
      <c r="C727" s="25">
        <f>SUM(C715:C726)</f>
        <v>1</v>
      </c>
      <c r="D727" s="25">
        <f>SUM(D715:D726)</f>
        <v>52</v>
      </c>
      <c r="E727" s="25">
        <f>SUM(E715:E726)</f>
        <v>57</v>
      </c>
      <c r="F727" s="25">
        <f>SUM(F715:F726)</f>
        <v>17</v>
      </c>
      <c r="G727" s="31"/>
    </row>
    <row r="728" spans="1:7">
      <c r="A728" s="27" t="s">
        <v>12</v>
      </c>
      <c r="B728" s="27">
        <f>B727/12</f>
        <v>0.25</v>
      </c>
      <c r="C728" s="27">
        <f>C727/12</f>
        <v>8.3333333333333329E-2</v>
      </c>
      <c r="D728" s="27">
        <f>D727/12</f>
        <v>4.333333333333333</v>
      </c>
      <c r="E728" s="27">
        <f>E727/12</f>
        <v>4.75</v>
      </c>
      <c r="F728" s="27">
        <f>F727/12</f>
        <v>1.4166666666666667</v>
      </c>
      <c r="G728" s="31"/>
    </row>
    <row r="729" spans="1:7">
      <c r="A729" s="8">
        <v>44440</v>
      </c>
      <c r="B729" s="3">
        <v>0</v>
      </c>
      <c r="C729" s="3">
        <v>0</v>
      </c>
      <c r="D729" s="3">
        <v>4</v>
      </c>
      <c r="E729" s="3">
        <v>6</v>
      </c>
      <c r="F729" s="3">
        <v>1</v>
      </c>
    </row>
    <row r="730" spans="1:7">
      <c r="A730" s="8">
        <v>44470</v>
      </c>
      <c r="B730" s="3">
        <v>0</v>
      </c>
      <c r="C730" s="3">
        <v>0</v>
      </c>
      <c r="D730" s="3">
        <v>7</v>
      </c>
      <c r="E730" s="3">
        <v>9</v>
      </c>
      <c r="F730" s="3">
        <v>2</v>
      </c>
    </row>
    <row r="731" spans="1:7">
      <c r="A731" s="61">
        <v>44501</v>
      </c>
      <c r="B731" s="51">
        <v>0</v>
      </c>
      <c r="C731" s="51">
        <v>0</v>
      </c>
      <c r="D731" s="51">
        <v>3</v>
      </c>
      <c r="E731" s="51">
        <v>8</v>
      </c>
      <c r="F731" s="51">
        <v>2</v>
      </c>
      <c r="G731" s="51"/>
    </row>
    <row r="732" spans="1:7">
      <c r="A732" s="61">
        <v>44531</v>
      </c>
      <c r="B732" s="51"/>
      <c r="C732" s="51"/>
      <c r="D732" s="51"/>
      <c r="E732" s="51"/>
      <c r="F732" s="51"/>
      <c r="G732" s="51"/>
    </row>
    <row r="733" spans="1:7">
      <c r="A733" s="62"/>
      <c r="B733" s="57"/>
      <c r="C733" s="57"/>
      <c r="D733" s="57"/>
      <c r="E733" s="57"/>
      <c r="F733" s="57"/>
      <c r="G733" s="52"/>
    </row>
    <row r="734" spans="1:7">
      <c r="A734" s="59"/>
      <c r="B734" s="59"/>
      <c r="C734" s="59"/>
      <c r="D734" s="59"/>
      <c r="E734" s="59"/>
      <c r="F734" s="59"/>
      <c r="G734" s="52"/>
    </row>
    <row r="737" spans="1:8">
      <c r="G737" s="2"/>
    </row>
    <row r="739" spans="1:8">
      <c r="A739" s="1" t="s">
        <v>0</v>
      </c>
      <c r="B739" s="2" t="s">
        <v>1</v>
      </c>
      <c r="C739" s="2" t="s">
        <v>2</v>
      </c>
      <c r="D739" s="2" t="s">
        <v>3</v>
      </c>
    </row>
    <row r="740" spans="1:8">
      <c r="A740" s="8" t="s">
        <v>30</v>
      </c>
      <c r="B740" s="9" t="s">
        <v>25</v>
      </c>
      <c r="C740" s="9" t="s">
        <v>25</v>
      </c>
      <c r="D740" s="3" t="s">
        <v>18</v>
      </c>
    </row>
    <row r="742" spans="1:8">
      <c r="A742" s="19" t="s">
        <v>4</v>
      </c>
      <c r="B742" s="20" t="s">
        <v>5</v>
      </c>
      <c r="C742" s="20" t="s">
        <v>6</v>
      </c>
      <c r="D742" s="20" t="s">
        <v>7</v>
      </c>
      <c r="E742" s="20" t="s">
        <v>8</v>
      </c>
      <c r="F742" s="20" t="s">
        <v>9</v>
      </c>
      <c r="G742" s="23" t="s">
        <v>11</v>
      </c>
      <c r="H742" s="20" t="s">
        <v>132</v>
      </c>
    </row>
    <row r="743" spans="1:8">
      <c r="A743" s="8">
        <v>43709</v>
      </c>
      <c r="B743" s="3">
        <v>7</v>
      </c>
      <c r="C743" s="3">
        <v>0</v>
      </c>
      <c r="D743" s="3">
        <v>14</v>
      </c>
      <c r="E743" s="3">
        <v>5</v>
      </c>
      <c r="F743" s="3">
        <v>1</v>
      </c>
    </row>
    <row r="744" spans="1:8">
      <c r="A744" s="8">
        <v>43739</v>
      </c>
      <c r="B744" s="3">
        <v>4</v>
      </c>
      <c r="C744" s="3">
        <v>0</v>
      </c>
      <c r="D744" s="3">
        <v>8</v>
      </c>
      <c r="E744" s="3">
        <v>5</v>
      </c>
      <c r="F744" s="3">
        <v>1</v>
      </c>
    </row>
    <row r="745" spans="1:8">
      <c r="A745" s="8">
        <v>43770</v>
      </c>
      <c r="B745" s="3">
        <v>1</v>
      </c>
      <c r="C745" s="3">
        <v>0</v>
      </c>
      <c r="D745" s="3">
        <v>10</v>
      </c>
      <c r="E745" s="3">
        <v>4</v>
      </c>
      <c r="F745" s="3">
        <v>1</v>
      </c>
    </row>
    <row r="746" spans="1:8">
      <c r="A746" s="8">
        <v>43800</v>
      </c>
      <c r="B746" s="3">
        <v>5</v>
      </c>
      <c r="C746" s="3">
        <v>0</v>
      </c>
      <c r="D746" s="3">
        <v>11</v>
      </c>
      <c r="E746" s="3">
        <v>4</v>
      </c>
      <c r="F746" s="3">
        <v>1</v>
      </c>
    </row>
    <row r="747" spans="1:8">
      <c r="A747" s="8">
        <v>43831</v>
      </c>
      <c r="B747" s="3">
        <v>11</v>
      </c>
      <c r="C747" s="3">
        <v>0</v>
      </c>
      <c r="D747" s="3">
        <v>11</v>
      </c>
      <c r="E747" s="3">
        <v>6</v>
      </c>
      <c r="F747" s="3">
        <v>2</v>
      </c>
    </row>
    <row r="748" spans="1:8">
      <c r="A748" s="8">
        <v>43862</v>
      </c>
      <c r="B748" s="3">
        <v>2</v>
      </c>
      <c r="C748" s="3">
        <v>0</v>
      </c>
      <c r="D748" s="3">
        <v>9</v>
      </c>
      <c r="E748" s="3">
        <v>5</v>
      </c>
      <c r="F748" s="3">
        <v>1</v>
      </c>
    </row>
    <row r="749" spans="1:8">
      <c r="A749" s="8">
        <v>43891</v>
      </c>
      <c r="B749" s="3">
        <v>0</v>
      </c>
      <c r="C749" s="3">
        <v>5</v>
      </c>
      <c r="D749" s="3">
        <v>10</v>
      </c>
      <c r="E749" s="3">
        <v>4</v>
      </c>
      <c r="F749" s="3">
        <v>2</v>
      </c>
    </row>
    <row r="750" spans="1:8">
      <c r="A750" s="8">
        <v>43922</v>
      </c>
      <c r="B750" s="3">
        <v>0</v>
      </c>
      <c r="C750" s="3">
        <v>0</v>
      </c>
      <c r="D750" s="3">
        <v>4</v>
      </c>
      <c r="E750" s="3">
        <v>1</v>
      </c>
      <c r="F750" s="3">
        <v>1</v>
      </c>
    </row>
    <row r="751" spans="1:8">
      <c r="A751" s="8">
        <v>43952</v>
      </c>
      <c r="B751" s="3">
        <v>0</v>
      </c>
      <c r="C751" s="3">
        <v>0</v>
      </c>
      <c r="D751" s="3">
        <v>3</v>
      </c>
      <c r="E751" s="3">
        <v>1</v>
      </c>
      <c r="F751" s="3">
        <v>1</v>
      </c>
    </row>
    <row r="752" spans="1:8">
      <c r="A752" s="8">
        <v>43983</v>
      </c>
      <c r="B752" s="3">
        <v>0</v>
      </c>
      <c r="C752" s="3">
        <v>0</v>
      </c>
      <c r="D752" s="3">
        <v>2</v>
      </c>
      <c r="E752" s="3">
        <v>2</v>
      </c>
      <c r="F752" s="3">
        <v>0</v>
      </c>
    </row>
    <row r="753" spans="1:7">
      <c r="A753" s="8">
        <v>44013</v>
      </c>
      <c r="B753" s="3">
        <v>0</v>
      </c>
      <c r="C753" s="3">
        <v>0</v>
      </c>
      <c r="D753" s="3">
        <v>1</v>
      </c>
      <c r="E753" s="3">
        <v>1</v>
      </c>
      <c r="F753" s="3">
        <v>0</v>
      </c>
    </row>
    <row r="754" spans="1:7">
      <c r="A754" s="8">
        <v>44044</v>
      </c>
      <c r="B754" s="3">
        <v>0</v>
      </c>
      <c r="C754" s="3">
        <v>0</v>
      </c>
      <c r="D754" s="3">
        <v>6</v>
      </c>
      <c r="E754" s="3">
        <v>2</v>
      </c>
      <c r="F754" s="3">
        <v>0</v>
      </c>
    </row>
    <row r="755" spans="1:7">
      <c r="A755" s="25" t="s">
        <v>10</v>
      </c>
      <c r="B755" s="25">
        <f>SUM(B743:B754)</f>
        <v>30</v>
      </c>
      <c r="C755" s="25">
        <f>SUM(C743:C754)</f>
        <v>5</v>
      </c>
      <c r="D755" s="25">
        <f>SUM(D743:D754)</f>
        <v>89</v>
      </c>
      <c r="E755" s="25">
        <f>SUM(E743:E754)</f>
        <v>40</v>
      </c>
      <c r="F755" s="25">
        <f>SUM(F743:F754)</f>
        <v>11</v>
      </c>
      <c r="G755" s="31"/>
    </row>
    <row r="756" spans="1:7">
      <c r="A756" s="25" t="s">
        <v>12</v>
      </c>
      <c r="B756" s="25">
        <f>B755/12</f>
        <v>2.5</v>
      </c>
      <c r="C756" s="25">
        <f>C755/12</f>
        <v>0.41666666666666669</v>
      </c>
      <c r="D756" s="25">
        <f>D755/12</f>
        <v>7.416666666666667</v>
      </c>
      <c r="E756" s="25">
        <f>E755/12</f>
        <v>3.3333333333333335</v>
      </c>
      <c r="F756" s="25">
        <f>F755/12</f>
        <v>0.91666666666666663</v>
      </c>
      <c r="G756" s="31"/>
    </row>
    <row r="757" spans="1:7">
      <c r="A757" s="8">
        <v>44075</v>
      </c>
      <c r="B757" s="3">
        <v>0</v>
      </c>
      <c r="C757" s="3">
        <v>0</v>
      </c>
      <c r="D757" s="3">
        <v>6</v>
      </c>
      <c r="E757" s="3">
        <v>2</v>
      </c>
      <c r="F757" s="3">
        <v>1</v>
      </c>
    </row>
    <row r="758" spans="1:7">
      <c r="A758" s="8">
        <v>44105</v>
      </c>
      <c r="B758" s="3">
        <v>0</v>
      </c>
      <c r="C758" s="3">
        <v>0</v>
      </c>
      <c r="D758" s="3">
        <v>2</v>
      </c>
      <c r="E758" s="3">
        <v>2</v>
      </c>
      <c r="F758" s="3">
        <v>1</v>
      </c>
    </row>
    <row r="759" spans="1:7">
      <c r="A759" s="8">
        <v>44136</v>
      </c>
      <c r="B759" s="3">
        <v>0</v>
      </c>
      <c r="C759" s="3">
        <v>0</v>
      </c>
      <c r="D759" s="3">
        <v>1</v>
      </c>
      <c r="E759" s="3">
        <v>1</v>
      </c>
      <c r="F759" s="3">
        <v>1</v>
      </c>
    </row>
    <row r="760" spans="1:7">
      <c r="A760" s="8">
        <v>44166</v>
      </c>
      <c r="B760" s="3">
        <v>0</v>
      </c>
      <c r="C760" s="3">
        <v>0</v>
      </c>
      <c r="D760" s="3">
        <v>2</v>
      </c>
      <c r="E760" s="3">
        <v>0</v>
      </c>
      <c r="F760" s="3">
        <v>0</v>
      </c>
    </row>
    <row r="761" spans="1:7">
      <c r="A761" s="8">
        <v>44197</v>
      </c>
      <c r="B761" s="3">
        <v>0</v>
      </c>
      <c r="C761" s="3">
        <v>0</v>
      </c>
      <c r="D761" s="3">
        <v>1.5</v>
      </c>
      <c r="E761" s="3">
        <v>0</v>
      </c>
      <c r="F761" s="3">
        <v>0</v>
      </c>
    </row>
    <row r="762" spans="1:7">
      <c r="A762" s="8">
        <v>44228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47" t="s">
        <v>54</v>
      </c>
    </row>
    <row r="763" spans="1:7">
      <c r="A763" s="8">
        <v>44256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47" t="s">
        <v>54</v>
      </c>
    </row>
    <row r="764" spans="1:7">
      <c r="A764" s="8">
        <v>44287</v>
      </c>
      <c r="B764" s="3">
        <v>0</v>
      </c>
      <c r="C764" s="3">
        <v>0</v>
      </c>
      <c r="D764" s="3">
        <v>2</v>
      </c>
      <c r="E764" s="3">
        <v>1</v>
      </c>
      <c r="F764" s="3">
        <v>0</v>
      </c>
    </row>
    <row r="765" spans="1:7">
      <c r="A765" s="8">
        <v>44317</v>
      </c>
      <c r="B765" s="3">
        <v>0</v>
      </c>
      <c r="C765" s="3">
        <v>0</v>
      </c>
      <c r="D765" s="3">
        <v>4</v>
      </c>
      <c r="E765" s="3">
        <v>1</v>
      </c>
      <c r="F765" s="3">
        <v>1</v>
      </c>
    </row>
    <row r="766" spans="1:7">
      <c r="A766" s="8">
        <v>44348</v>
      </c>
      <c r="B766" s="3">
        <v>0</v>
      </c>
      <c r="C766" s="3">
        <v>0</v>
      </c>
      <c r="D766" s="3">
        <v>3</v>
      </c>
      <c r="E766" s="3">
        <v>1</v>
      </c>
      <c r="F766" s="3">
        <v>0</v>
      </c>
    </row>
    <row r="767" spans="1:7">
      <c r="A767" s="8">
        <v>44378</v>
      </c>
      <c r="B767" s="3">
        <v>0</v>
      </c>
      <c r="C767" s="3">
        <v>0</v>
      </c>
      <c r="D767" s="3">
        <v>2</v>
      </c>
      <c r="E767" s="3">
        <v>1</v>
      </c>
      <c r="F767" s="3">
        <v>1</v>
      </c>
    </row>
    <row r="768" spans="1:7">
      <c r="A768" s="8">
        <v>44409</v>
      </c>
      <c r="B768" s="3">
        <v>0</v>
      </c>
      <c r="C768" s="3">
        <v>0</v>
      </c>
      <c r="D768" s="3">
        <v>4</v>
      </c>
      <c r="E768" s="3">
        <v>0</v>
      </c>
      <c r="F768" s="3">
        <v>0</v>
      </c>
      <c r="G768" s="2"/>
    </row>
    <row r="769" spans="1:8">
      <c r="A769" s="25" t="s">
        <v>10</v>
      </c>
      <c r="B769" s="25">
        <f>SUM(B757:B768)</f>
        <v>0</v>
      </c>
      <c r="C769" s="25">
        <f>SUM(C757:C768)</f>
        <v>0</v>
      </c>
      <c r="D769" s="25">
        <f>SUM(D757:D768)</f>
        <v>27.5</v>
      </c>
      <c r="E769" s="25">
        <f>SUM(E757:E768)</f>
        <v>9</v>
      </c>
      <c r="F769" s="25">
        <f>SUM(F757:F768)</f>
        <v>5</v>
      </c>
      <c r="G769" s="31"/>
    </row>
    <row r="770" spans="1:8">
      <c r="A770" s="27" t="s">
        <v>12</v>
      </c>
      <c r="B770" s="27">
        <f>B769/12</f>
        <v>0</v>
      </c>
      <c r="C770" s="27">
        <f>C769/12</f>
        <v>0</v>
      </c>
      <c r="D770" s="27">
        <f>D769/12</f>
        <v>2.2916666666666665</v>
      </c>
      <c r="E770" s="27">
        <f>E769/12</f>
        <v>0.75</v>
      </c>
      <c r="F770" s="27">
        <f>F769/12</f>
        <v>0.41666666666666669</v>
      </c>
      <c r="G770" s="31"/>
    </row>
    <row r="771" spans="1:8">
      <c r="A771" s="8">
        <v>44440</v>
      </c>
      <c r="B771" s="3">
        <v>0</v>
      </c>
      <c r="C771" s="3">
        <v>0</v>
      </c>
      <c r="D771" s="3">
        <v>1</v>
      </c>
      <c r="E771" s="3">
        <v>1</v>
      </c>
      <c r="F771" s="3">
        <v>1</v>
      </c>
    </row>
    <row r="772" spans="1:8">
      <c r="A772" s="8">
        <v>44470</v>
      </c>
      <c r="B772" s="3">
        <v>0</v>
      </c>
      <c r="C772" s="3">
        <v>0</v>
      </c>
      <c r="D772" s="3">
        <v>4</v>
      </c>
      <c r="E772" s="3">
        <v>2</v>
      </c>
      <c r="F772" s="3">
        <v>1</v>
      </c>
    </row>
    <row r="773" spans="1:8">
      <c r="A773" s="61">
        <v>44501</v>
      </c>
      <c r="B773" s="51">
        <v>0</v>
      </c>
      <c r="C773" s="51">
        <v>0</v>
      </c>
      <c r="D773" s="51">
        <v>2</v>
      </c>
      <c r="E773" s="51">
        <v>1</v>
      </c>
      <c r="F773" s="51">
        <v>1</v>
      </c>
      <c r="G773" s="51"/>
    </row>
    <row r="774" spans="1:8">
      <c r="A774" s="61">
        <v>44531</v>
      </c>
      <c r="B774" s="51"/>
      <c r="C774" s="51"/>
      <c r="D774" s="51"/>
      <c r="E774" s="51"/>
      <c r="F774" s="51"/>
      <c r="G774" s="51"/>
    </row>
    <row r="775" spans="1:8">
      <c r="A775" s="62"/>
      <c r="B775" s="57"/>
      <c r="C775" s="57"/>
      <c r="D775" s="57"/>
      <c r="E775" s="57"/>
      <c r="F775" s="57"/>
      <c r="G775" s="52"/>
    </row>
    <row r="776" spans="1:8">
      <c r="A776" s="59"/>
      <c r="B776" s="59"/>
      <c r="C776" s="59"/>
      <c r="D776" s="59"/>
      <c r="E776" s="59"/>
      <c r="F776" s="59"/>
      <c r="G776" s="52"/>
    </row>
    <row r="778" spans="1:8">
      <c r="A778" s="1" t="s">
        <v>0</v>
      </c>
      <c r="B778" s="2" t="s">
        <v>1</v>
      </c>
      <c r="C778" s="2" t="s">
        <v>2</v>
      </c>
      <c r="D778" s="2" t="s">
        <v>3</v>
      </c>
    </row>
    <row r="779" spans="1:8">
      <c r="A779" s="8" t="s">
        <v>31</v>
      </c>
      <c r="B779" s="9">
        <v>37272</v>
      </c>
      <c r="C779" s="9" t="s">
        <v>25</v>
      </c>
      <c r="D779" s="3" t="s">
        <v>18</v>
      </c>
    </row>
    <row r="781" spans="1:8">
      <c r="A781" s="19" t="s">
        <v>4</v>
      </c>
      <c r="B781" s="20" t="s">
        <v>5</v>
      </c>
      <c r="C781" s="20" t="s">
        <v>6</v>
      </c>
      <c r="D781" s="20" t="s">
        <v>7</v>
      </c>
      <c r="E781" s="20" t="s">
        <v>8</v>
      </c>
      <c r="F781" s="20" t="s">
        <v>9</v>
      </c>
      <c r="G781" s="23" t="s">
        <v>11</v>
      </c>
      <c r="H781" s="20" t="s">
        <v>132</v>
      </c>
    </row>
    <row r="782" spans="1:8">
      <c r="A782" s="8">
        <v>43709</v>
      </c>
      <c r="B782" s="3">
        <v>2</v>
      </c>
      <c r="C782" s="3">
        <v>0</v>
      </c>
      <c r="D782" s="3">
        <v>10</v>
      </c>
      <c r="E782" s="3">
        <v>4</v>
      </c>
      <c r="F782" s="3">
        <v>1</v>
      </c>
    </row>
    <row r="783" spans="1:8">
      <c r="A783" s="8">
        <v>43739</v>
      </c>
      <c r="B783" s="3">
        <v>1</v>
      </c>
      <c r="C783" s="3">
        <v>0</v>
      </c>
      <c r="D783" s="3">
        <v>12</v>
      </c>
      <c r="E783" s="3">
        <v>1</v>
      </c>
      <c r="F783" s="3">
        <v>3</v>
      </c>
    </row>
    <row r="784" spans="1:8">
      <c r="A784" s="8">
        <v>43770</v>
      </c>
      <c r="B784" s="3">
        <v>3</v>
      </c>
      <c r="C784" s="3">
        <v>0</v>
      </c>
      <c r="D784" s="3">
        <v>10</v>
      </c>
      <c r="E784" s="3">
        <v>2</v>
      </c>
      <c r="F784" s="3">
        <v>1</v>
      </c>
    </row>
    <row r="785" spans="1:7">
      <c r="A785" s="8">
        <v>43800</v>
      </c>
      <c r="B785" s="3">
        <v>2</v>
      </c>
      <c r="C785" s="3">
        <v>0</v>
      </c>
      <c r="D785" s="3">
        <v>9</v>
      </c>
      <c r="E785" s="3">
        <v>3</v>
      </c>
      <c r="F785" s="3">
        <v>1</v>
      </c>
    </row>
    <row r="786" spans="1:7">
      <c r="A786" s="8">
        <v>43831</v>
      </c>
      <c r="B786" s="3">
        <v>0</v>
      </c>
      <c r="C786" s="3">
        <v>0</v>
      </c>
      <c r="D786" s="3">
        <v>10</v>
      </c>
      <c r="E786" s="3">
        <v>3</v>
      </c>
      <c r="F786" s="3">
        <v>0</v>
      </c>
    </row>
    <row r="787" spans="1:7">
      <c r="A787" s="8">
        <v>43862</v>
      </c>
      <c r="B787" s="3">
        <v>0</v>
      </c>
      <c r="C787" s="3">
        <v>0</v>
      </c>
      <c r="D787" s="3">
        <v>12</v>
      </c>
      <c r="E787" s="3">
        <v>2</v>
      </c>
      <c r="F787" s="3">
        <v>1</v>
      </c>
    </row>
    <row r="788" spans="1:7">
      <c r="A788" s="8">
        <v>43891</v>
      </c>
      <c r="B788" s="3">
        <v>2</v>
      </c>
      <c r="C788" s="3">
        <v>3</v>
      </c>
      <c r="D788" s="3">
        <v>6</v>
      </c>
      <c r="E788" s="3">
        <v>3</v>
      </c>
      <c r="F788" s="3">
        <v>1</v>
      </c>
    </row>
    <row r="789" spans="1:7">
      <c r="A789" s="8">
        <v>43922</v>
      </c>
      <c r="B789" s="3">
        <v>2</v>
      </c>
      <c r="C789" s="3">
        <v>0</v>
      </c>
      <c r="D789" s="3">
        <v>9</v>
      </c>
      <c r="E789" s="3">
        <v>5</v>
      </c>
      <c r="F789" s="3">
        <v>2</v>
      </c>
    </row>
    <row r="790" spans="1:7">
      <c r="A790" s="8">
        <v>43952</v>
      </c>
      <c r="B790" s="3">
        <v>2</v>
      </c>
      <c r="C790" s="3">
        <v>0</v>
      </c>
      <c r="D790" s="3">
        <v>8</v>
      </c>
      <c r="E790" s="3">
        <v>4</v>
      </c>
      <c r="F790" s="3">
        <v>2</v>
      </c>
    </row>
    <row r="791" spans="1:7">
      <c r="A791" s="8">
        <v>43983</v>
      </c>
      <c r="B791" s="3">
        <v>0</v>
      </c>
      <c r="C791" s="3">
        <v>0</v>
      </c>
      <c r="D791" s="3">
        <v>5</v>
      </c>
      <c r="E791" s="3">
        <v>0</v>
      </c>
      <c r="F791" s="3">
        <v>0</v>
      </c>
    </row>
    <row r="792" spans="1:7">
      <c r="A792" s="8">
        <v>44013</v>
      </c>
      <c r="B792" s="3">
        <v>0</v>
      </c>
      <c r="C792" s="3">
        <v>2</v>
      </c>
      <c r="D792" s="3">
        <v>5</v>
      </c>
      <c r="E792" s="3">
        <v>4</v>
      </c>
      <c r="F792" s="3">
        <v>2</v>
      </c>
    </row>
    <row r="793" spans="1:7">
      <c r="A793" s="8">
        <v>44044</v>
      </c>
      <c r="B793" s="3">
        <v>0</v>
      </c>
      <c r="C793" s="3">
        <v>2</v>
      </c>
      <c r="D793" s="3">
        <v>5</v>
      </c>
      <c r="E793" s="3">
        <v>4</v>
      </c>
      <c r="F793" s="3">
        <v>2</v>
      </c>
    </row>
    <row r="794" spans="1:7">
      <c r="A794" s="25" t="s">
        <v>10</v>
      </c>
      <c r="B794" s="25">
        <f>SUM(B782:B793)</f>
        <v>14</v>
      </c>
      <c r="C794" s="25">
        <f>SUM(C782:C793)</f>
        <v>7</v>
      </c>
      <c r="D794" s="25">
        <f>SUM(D782:D793)</f>
        <v>101</v>
      </c>
      <c r="E794" s="25">
        <f>SUM(E782:E793)</f>
        <v>35</v>
      </c>
      <c r="F794" s="25">
        <f>SUM(F782:F793)</f>
        <v>16</v>
      </c>
      <c r="G794" s="31"/>
    </row>
    <row r="795" spans="1:7">
      <c r="A795" s="25" t="s">
        <v>12</v>
      </c>
      <c r="B795" s="25">
        <f>B794/12</f>
        <v>1.1666666666666667</v>
      </c>
      <c r="C795" s="25">
        <f>C794/12</f>
        <v>0.58333333333333337</v>
      </c>
      <c r="D795" s="25">
        <f>D794/12</f>
        <v>8.4166666666666661</v>
      </c>
      <c r="E795" s="25">
        <f>E794/12</f>
        <v>2.9166666666666665</v>
      </c>
      <c r="F795" s="25">
        <f>F794/12</f>
        <v>1.3333333333333333</v>
      </c>
      <c r="G795" s="31"/>
    </row>
    <row r="796" spans="1:7">
      <c r="A796" s="8">
        <v>44075</v>
      </c>
      <c r="B796" s="3">
        <v>0</v>
      </c>
      <c r="C796" s="3">
        <v>0</v>
      </c>
      <c r="D796" s="3">
        <v>10</v>
      </c>
      <c r="E796" s="3">
        <v>4</v>
      </c>
      <c r="F796" s="3">
        <v>2</v>
      </c>
    </row>
    <row r="797" spans="1:7">
      <c r="A797" s="8">
        <v>44105</v>
      </c>
      <c r="B797" s="3">
        <v>0</v>
      </c>
      <c r="C797" s="3">
        <v>2</v>
      </c>
      <c r="D797" s="3">
        <v>9</v>
      </c>
      <c r="E797" s="3">
        <v>5</v>
      </c>
      <c r="F797" s="3">
        <v>2</v>
      </c>
    </row>
    <row r="798" spans="1:7">
      <c r="A798" s="8">
        <v>44136</v>
      </c>
      <c r="B798" s="3">
        <v>0</v>
      </c>
      <c r="C798" s="3">
        <v>0</v>
      </c>
      <c r="D798" s="3">
        <v>8</v>
      </c>
      <c r="E798" s="3">
        <v>6</v>
      </c>
      <c r="F798" s="3">
        <v>2</v>
      </c>
    </row>
    <row r="799" spans="1:7">
      <c r="A799" s="8">
        <v>44166</v>
      </c>
      <c r="B799" s="3">
        <v>0</v>
      </c>
      <c r="C799" s="3">
        <v>2</v>
      </c>
      <c r="D799" s="3">
        <v>6</v>
      </c>
      <c r="E799" s="3">
        <v>2</v>
      </c>
      <c r="F799" s="3">
        <v>1</v>
      </c>
    </row>
    <row r="800" spans="1:7">
      <c r="A800" s="8">
        <v>44197</v>
      </c>
      <c r="B800" s="3">
        <v>0</v>
      </c>
      <c r="C800" s="3">
        <v>1</v>
      </c>
      <c r="D800" s="3">
        <v>8</v>
      </c>
      <c r="E800" s="3">
        <v>4</v>
      </c>
      <c r="F800" s="3">
        <v>0</v>
      </c>
    </row>
    <row r="801" spans="1:7">
      <c r="A801" s="8">
        <v>44228</v>
      </c>
      <c r="B801" s="3">
        <v>0</v>
      </c>
      <c r="C801" s="3">
        <v>0</v>
      </c>
      <c r="D801" s="3">
        <v>8</v>
      </c>
      <c r="E801" s="3">
        <v>3</v>
      </c>
      <c r="F801" s="3">
        <v>2</v>
      </c>
    </row>
    <row r="802" spans="1:7">
      <c r="A802" s="8">
        <v>44256</v>
      </c>
      <c r="B802" s="3">
        <v>0</v>
      </c>
      <c r="C802" s="3">
        <v>2</v>
      </c>
      <c r="D802" s="3">
        <v>6</v>
      </c>
      <c r="E802" s="3">
        <v>4</v>
      </c>
      <c r="F802" s="3">
        <v>1</v>
      </c>
    </row>
    <row r="803" spans="1:7">
      <c r="A803" s="8">
        <v>44287</v>
      </c>
      <c r="B803" s="3">
        <v>0</v>
      </c>
      <c r="C803" s="3">
        <v>0</v>
      </c>
      <c r="D803" s="3">
        <v>8</v>
      </c>
      <c r="E803" s="3">
        <v>4</v>
      </c>
      <c r="F803" s="3">
        <v>2</v>
      </c>
    </row>
    <row r="804" spans="1:7">
      <c r="A804" s="8">
        <v>44317</v>
      </c>
      <c r="B804" s="3">
        <v>0</v>
      </c>
      <c r="C804" s="3">
        <v>2</v>
      </c>
      <c r="D804" s="3">
        <v>5</v>
      </c>
      <c r="E804" s="3">
        <v>2</v>
      </c>
      <c r="F804" s="3">
        <v>1</v>
      </c>
      <c r="G804" s="2"/>
    </row>
    <row r="805" spans="1:7">
      <c r="A805" s="8">
        <v>44348</v>
      </c>
      <c r="B805" s="3">
        <v>0</v>
      </c>
      <c r="C805" s="3">
        <v>2</v>
      </c>
      <c r="D805" s="3">
        <v>5</v>
      </c>
      <c r="E805" s="3">
        <v>2</v>
      </c>
      <c r="F805" s="3">
        <v>1</v>
      </c>
    </row>
    <row r="806" spans="1:7">
      <c r="A806" s="8">
        <v>44378</v>
      </c>
      <c r="B806" s="3">
        <v>0</v>
      </c>
      <c r="C806" s="3">
        <v>0</v>
      </c>
      <c r="D806" s="3">
        <v>3</v>
      </c>
      <c r="E806" s="3">
        <v>2</v>
      </c>
      <c r="F806" s="3">
        <v>1</v>
      </c>
    </row>
    <row r="807" spans="1:7">
      <c r="A807" s="8">
        <v>44409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47" t="s">
        <v>54</v>
      </c>
    </row>
    <row r="808" spans="1:7">
      <c r="A808" s="25" t="s">
        <v>10</v>
      </c>
      <c r="B808" s="25">
        <f>SUM(B796:B807)</f>
        <v>0</v>
      </c>
      <c r="C808" s="25">
        <f>SUM(C796:C807)</f>
        <v>11</v>
      </c>
      <c r="D808" s="25">
        <f>SUM(D796:D807)</f>
        <v>76</v>
      </c>
      <c r="E808" s="25">
        <f>SUM(E796:E807)</f>
        <v>38</v>
      </c>
      <c r="F808" s="25">
        <f>SUM(F796:F807)</f>
        <v>15</v>
      </c>
      <c r="G808" s="31"/>
    </row>
    <row r="809" spans="1:7">
      <c r="A809" s="27" t="s">
        <v>12</v>
      </c>
      <c r="B809" s="27">
        <f>B808/12</f>
        <v>0</v>
      </c>
      <c r="C809" s="27">
        <f>C808/12</f>
        <v>0.91666666666666663</v>
      </c>
      <c r="D809" s="27">
        <f>D808/12</f>
        <v>6.333333333333333</v>
      </c>
      <c r="E809" s="27">
        <f>E808/12</f>
        <v>3.1666666666666665</v>
      </c>
      <c r="F809" s="27">
        <f>F808/12</f>
        <v>1.25</v>
      </c>
      <c r="G809" s="31"/>
    </row>
    <row r="810" spans="1:7">
      <c r="A810" s="8">
        <v>44440</v>
      </c>
      <c r="B810" s="3">
        <v>0</v>
      </c>
      <c r="C810" s="3">
        <v>3</v>
      </c>
      <c r="D810" s="3">
        <v>10</v>
      </c>
      <c r="E810" s="3">
        <v>4</v>
      </c>
      <c r="F810" s="3">
        <v>2</v>
      </c>
    </row>
    <row r="811" spans="1:7">
      <c r="A811" s="8">
        <v>44470</v>
      </c>
      <c r="B811" s="3">
        <v>0</v>
      </c>
      <c r="C811" s="3">
        <v>4</v>
      </c>
      <c r="D811" s="3">
        <v>6</v>
      </c>
      <c r="E811" s="3">
        <v>5</v>
      </c>
      <c r="F811" s="3">
        <v>2</v>
      </c>
    </row>
    <row r="812" spans="1:7">
      <c r="A812" s="61">
        <v>44501</v>
      </c>
      <c r="B812" s="51">
        <v>0</v>
      </c>
      <c r="C812" s="51">
        <v>0</v>
      </c>
      <c r="D812" s="51">
        <v>0</v>
      </c>
      <c r="E812" s="51">
        <v>0</v>
      </c>
      <c r="F812" s="51">
        <v>0</v>
      </c>
      <c r="G812" s="51" t="s">
        <v>54</v>
      </c>
    </row>
    <row r="813" spans="1:7">
      <c r="A813" s="61">
        <v>44531</v>
      </c>
      <c r="B813" s="51"/>
      <c r="C813" s="51"/>
      <c r="D813" s="51"/>
      <c r="E813" s="51"/>
      <c r="F813" s="51"/>
      <c r="G813" s="51"/>
    </row>
    <row r="814" spans="1:7">
      <c r="A814" s="62"/>
      <c r="B814" s="57"/>
      <c r="C814" s="57"/>
      <c r="D814" s="57"/>
      <c r="E814" s="57"/>
      <c r="F814" s="57"/>
      <c r="G814" s="51"/>
    </row>
    <row r="815" spans="1:7">
      <c r="A815" s="59"/>
      <c r="B815" s="59"/>
      <c r="C815" s="59"/>
      <c r="D815" s="59"/>
      <c r="E815" s="59"/>
      <c r="F815" s="59"/>
      <c r="G815" s="51"/>
    </row>
    <row r="817" spans="1:8">
      <c r="A817" s="1" t="s">
        <v>0</v>
      </c>
      <c r="B817" s="2" t="s">
        <v>1</v>
      </c>
      <c r="C817" s="2" t="s">
        <v>2</v>
      </c>
      <c r="D817" s="2" t="s">
        <v>3</v>
      </c>
      <c r="E817" s="2"/>
    </row>
    <row r="818" spans="1:8">
      <c r="A818" s="8" t="s">
        <v>32</v>
      </c>
      <c r="B818" s="9">
        <v>19865</v>
      </c>
      <c r="C818" s="9">
        <v>33766</v>
      </c>
      <c r="D818" s="3" t="s">
        <v>18</v>
      </c>
    </row>
    <row r="820" spans="1:8">
      <c r="A820" s="19" t="s">
        <v>4</v>
      </c>
      <c r="B820" s="20" t="s">
        <v>5</v>
      </c>
      <c r="C820" s="20" t="s">
        <v>6</v>
      </c>
      <c r="D820" s="20" t="s">
        <v>7</v>
      </c>
      <c r="E820" s="20" t="s">
        <v>8</v>
      </c>
      <c r="F820" s="20" t="s">
        <v>9</v>
      </c>
      <c r="G820" s="23" t="s">
        <v>11</v>
      </c>
      <c r="H820" s="20" t="s">
        <v>132</v>
      </c>
    </row>
    <row r="821" spans="1:8">
      <c r="A821" s="8">
        <v>43709</v>
      </c>
      <c r="B821" s="3">
        <v>12</v>
      </c>
      <c r="C821" s="3">
        <v>0</v>
      </c>
      <c r="D821" s="3">
        <v>10</v>
      </c>
      <c r="E821" s="3">
        <v>8</v>
      </c>
      <c r="F821" s="3">
        <v>3</v>
      </c>
    </row>
    <row r="822" spans="1:8">
      <c r="A822" s="8">
        <v>43739</v>
      </c>
      <c r="B822" s="3">
        <v>32</v>
      </c>
      <c r="C822" s="3">
        <v>0</v>
      </c>
      <c r="D822" s="3">
        <v>19</v>
      </c>
      <c r="E822" s="3">
        <v>16</v>
      </c>
      <c r="F822" s="3">
        <v>5</v>
      </c>
    </row>
    <row r="823" spans="1:8">
      <c r="A823" s="8">
        <v>43770</v>
      </c>
      <c r="B823" s="3">
        <v>16</v>
      </c>
      <c r="C823" s="3">
        <v>0</v>
      </c>
      <c r="D823" s="3">
        <v>12</v>
      </c>
      <c r="E823" s="3">
        <v>14</v>
      </c>
      <c r="F823" s="3">
        <v>4</v>
      </c>
    </row>
    <row r="824" spans="1:8">
      <c r="A824" s="8">
        <v>43800</v>
      </c>
      <c r="B824" s="3">
        <v>16</v>
      </c>
      <c r="C824" s="3">
        <v>0</v>
      </c>
      <c r="D824" s="3">
        <v>12</v>
      </c>
      <c r="E824" s="3">
        <v>14</v>
      </c>
      <c r="F824" s="3">
        <v>4</v>
      </c>
    </row>
    <row r="825" spans="1:8">
      <c r="A825" s="8">
        <v>43831</v>
      </c>
      <c r="B825" s="3">
        <v>16</v>
      </c>
      <c r="C825" s="3">
        <v>0</v>
      </c>
      <c r="D825" s="3">
        <v>11</v>
      </c>
      <c r="E825" s="3">
        <v>14</v>
      </c>
      <c r="F825" s="3">
        <v>4</v>
      </c>
    </row>
    <row r="826" spans="1:8">
      <c r="A826" s="8">
        <v>43862</v>
      </c>
      <c r="B826" s="3">
        <v>14</v>
      </c>
      <c r="C826" s="3">
        <v>0</v>
      </c>
      <c r="D826" s="3">
        <v>13</v>
      </c>
      <c r="E826" s="3">
        <v>13</v>
      </c>
      <c r="F826" s="3">
        <v>3</v>
      </c>
    </row>
    <row r="827" spans="1:8">
      <c r="A827" s="8">
        <v>43891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47" t="s">
        <v>54</v>
      </c>
    </row>
    <row r="828" spans="1:8">
      <c r="A828" s="8">
        <v>43922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47" t="s">
        <v>54</v>
      </c>
    </row>
    <row r="829" spans="1:8">
      <c r="A829" s="8">
        <v>43952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47" t="s">
        <v>54</v>
      </c>
    </row>
    <row r="830" spans="1:8">
      <c r="A830" s="8">
        <v>43983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47" t="s">
        <v>54</v>
      </c>
    </row>
    <row r="831" spans="1:8">
      <c r="A831" s="8">
        <v>44013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47" t="s">
        <v>54</v>
      </c>
    </row>
    <row r="832" spans="1:8">
      <c r="A832" s="8">
        <v>44044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47" t="s">
        <v>54</v>
      </c>
    </row>
    <row r="833" spans="1:7">
      <c r="A833" s="25" t="s">
        <v>10</v>
      </c>
      <c r="B833" s="25">
        <f>SUM(B821:B832)</f>
        <v>106</v>
      </c>
      <c r="C833" s="25">
        <f>SUM(C821:C832)</f>
        <v>0</v>
      </c>
      <c r="D833" s="25">
        <f>SUM(D821:D832)</f>
        <v>77</v>
      </c>
      <c r="E833" s="25">
        <f>SUM(E821:E832)</f>
        <v>79</v>
      </c>
      <c r="F833" s="25">
        <f>SUM(F821:F832)</f>
        <v>23</v>
      </c>
      <c r="G833" s="31"/>
    </row>
    <row r="834" spans="1:7">
      <c r="A834" s="25" t="s">
        <v>12</v>
      </c>
      <c r="B834" s="25">
        <f>B833/12</f>
        <v>8.8333333333333339</v>
      </c>
      <c r="C834" s="25">
        <f>C833/12</f>
        <v>0</v>
      </c>
      <c r="D834" s="25">
        <f>D833/12</f>
        <v>6.416666666666667</v>
      </c>
      <c r="E834" s="25">
        <f>E833/12</f>
        <v>6.583333333333333</v>
      </c>
      <c r="F834" s="25">
        <f>F833/12</f>
        <v>1.9166666666666667</v>
      </c>
      <c r="G834" s="31"/>
    </row>
    <row r="835" spans="1:7">
      <c r="A835" s="8">
        <v>44075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47" t="s">
        <v>54</v>
      </c>
    </row>
    <row r="836" spans="1:7">
      <c r="A836" s="8">
        <v>44105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47" t="s">
        <v>54</v>
      </c>
    </row>
    <row r="837" spans="1:7">
      <c r="A837" s="8">
        <v>44136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47" t="s">
        <v>54</v>
      </c>
    </row>
    <row r="838" spans="1:7">
      <c r="A838" s="8">
        <v>44166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47" t="s">
        <v>54</v>
      </c>
    </row>
    <row r="839" spans="1:7">
      <c r="A839" s="8">
        <v>44197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47" t="s">
        <v>54</v>
      </c>
    </row>
    <row r="840" spans="1:7">
      <c r="A840" s="8">
        <v>44228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47" t="s">
        <v>54</v>
      </c>
    </row>
    <row r="841" spans="1:7">
      <c r="A841" s="8">
        <v>44256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47" t="s">
        <v>54</v>
      </c>
    </row>
    <row r="842" spans="1:7">
      <c r="A842" s="8">
        <v>44287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47" t="s">
        <v>54</v>
      </c>
    </row>
    <row r="843" spans="1:7">
      <c r="A843" s="8">
        <v>44317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47" t="s">
        <v>54</v>
      </c>
    </row>
    <row r="844" spans="1:7">
      <c r="A844" s="8">
        <v>44348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47" t="s">
        <v>54</v>
      </c>
    </row>
    <row r="845" spans="1:7">
      <c r="A845" s="8">
        <v>44378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47" t="s">
        <v>54</v>
      </c>
    </row>
    <row r="846" spans="1:7">
      <c r="A846" s="8">
        <v>44409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47" t="s">
        <v>54</v>
      </c>
    </row>
    <row r="847" spans="1:7">
      <c r="A847" s="25" t="s">
        <v>10</v>
      </c>
      <c r="B847" s="25">
        <f>SUM(B835:B846)</f>
        <v>0</v>
      </c>
      <c r="C847" s="25">
        <f>SUM(C835:C846)</f>
        <v>0</v>
      </c>
      <c r="D847" s="25">
        <f>SUM(D835:D846)</f>
        <v>0</v>
      </c>
      <c r="E847" s="25">
        <f>SUM(E835:E846)</f>
        <v>0</v>
      </c>
      <c r="F847" s="25">
        <f>SUM(F835:F846)</f>
        <v>0</v>
      </c>
      <c r="G847" s="31"/>
    </row>
    <row r="848" spans="1:7">
      <c r="A848" s="27" t="s">
        <v>12</v>
      </c>
      <c r="B848" s="27">
        <f>B847/12</f>
        <v>0</v>
      </c>
      <c r="C848" s="27">
        <f>C847/12</f>
        <v>0</v>
      </c>
      <c r="D848" s="27">
        <f>D847/12</f>
        <v>0</v>
      </c>
      <c r="E848" s="27">
        <f>E847/12</f>
        <v>0</v>
      </c>
      <c r="F848" s="27">
        <f>F847/12</f>
        <v>0</v>
      </c>
      <c r="G848" s="32"/>
    </row>
    <row r="849" spans="1:8">
      <c r="A849" s="8">
        <v>44440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47" t="s">
        <v>54</v>
      </c>
    </row>
    <row r="850" spans="1:8">
      <c r="A850" s="8">
        <v>44470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47" t="s">
        <v>54</v>
      </c>
    </row>
    <row r="851" spans="1:8">
      <c r="A851" s="61">
        <v>44501</v>
      </c>
      <c r="B851" s="51">
        <v>0</v>
      </c>
      <c r="C851" s="51">
        <v>0</v>
      </c>
      <c r="D851" s="51">
        <v>0</v>
      </c>
      <c r="E851" s="51">
        <v>0</v>
      </c>
      <c r="F851" s="51">
        <v>0</v>
      </c>
      <c r="G851" s="51" t="s">
        <v>54</v>
      </c>
    </row>
    <row r="852" spans="1:8">
      <c r="A852" s="61">
        <v>44531</v>
      </c>
      <c r="B852" s="51"/>
      <c r="C852" s="51"/>
      <c r="D852" s="51"/>
      <c r="E852" s="51"/>
      <c r="F852" s="51"/>
      <c r="G852" s="51"/>
    </row>
    <row r="853" spans="1:8">
      <c r="A853" s="62"/>
      <c r="B853" s="57"/>
      <c r="C853" s="57"/>
      <c r="D853" s="57"/>
      <c r="E853" s="57"/>
      <c r="F853" s="57"/>
      <c r="G853" s="51"/>
    </row>
    <row r="854" spans="1:8">
      <c r="A854" s="59"/>
      <c r="B854" s="59"/>
      <c r="C854" s="59"/>
      <c r="D854" s="59"/>
      <c r="E854" s="59"/>
      <c r="F854" s="59"/>
      <c r="G854" s="51"/>
    </row>
    <row r="859" spans="1:8" ht="29">
      <c r="A859" s="4"/>
      <c r="B859" s="5"/>
      <c r="C859" s="115" t="s">
        <v>15</v>
      </c>
      <c r="D859" s="115"/>
      <c r="E859" s="6"/>
      <c r="F859" s="5"/>
      <c r="G859" s="5"/>
    </row>
    <row r="860" spans="1:8">
      <c r="A860" s="1"/>
      <c r="B860" s="2"/>
      <c r="C860" s="2"/>
      <c r="D860" s="2"/>
    </row>
    <row r="861" spans="1:8">
      <c r="A861" s="1" t="s">
        <v>0</v>
      </c>
      <c r="B861" s="2" t="s">
        <v>1</v>
      </c>
      <c r="C861" s="2" t="s">
        <v>2</v>
      </c>
      <c r="D861" s="2" t="s">
        <v>3</v>
      </c>
    </row>
    <row r="862" spans="1:8">
      <c r="A862" s="8" t="s">
        <v>49</v>
      </c>
      <c r="B862" s="9">
        <v>28864</v>
      </c>
      <c r="C862" s="9">
        <v>36288</v>
      </c>
      <c r="D862" s="3" t="s">
        <v>18</v>
      </c>
    </row>
    <row r="864" spans="1:8">
      <c r="A864" s="19" t="s">
        <v>4</v>
      </c>
      <c r="B864" s="20" t="s">
        <v>5</v>
      </c>
      <c r="C864" s="20" t="s">
        <v>6</v>
      </c>
      <c r="D864" s="20" t="s">
        <v>7</v>
      </c>
      <c r="E864" s="20" t="s">
        <v>8</v>
      </c>
      <c r="F864" s="20" t="s">
        <v>9</v>
      </c>
      <c r="G864" s="23" t="s">
        <v>11</v>
      </c>
      <c r="H864" s="20" t="s">
        <v>132</v>
      </c>
    </row>
    <row r="865" spans="1:7">
      <c r="A865" s="8">
        <v>43709</v>
      </c>
      <c r="B865" s="3">
        <v>4</v>
      </c>
      <c r="C865" s="3">
        <v>3</v>
      </c>
      <c r="D865" s="3">
        <v>11</v>
      </c>
      <c r="E865" s="3">
        <v>6</v>
      </c>
      <c r="F865" s="3">
        <v>3</v>
      </c>
    </row>
    <row r="866" spans="1:7">
      <c r="A866" s="8">
        <v>43739</v>
      </c>
      <c r="B866" s="3">
        <v>8</v>
      </c>
      <c r="C866" s="3">
        <v>3</v>
      </c>
      <c r="D866" s="3">
        <v>12</v>
      </c>
      <c r="E866" s="3">
        <v>4</v>
      </c>
      <c r="F866" s="3">
        <v>2</v>
      </c>
    </row>
    <row r="867" spans="1:7">
      <c r="A867" s="8">
        <v>43770</v>
      </c>
      <c r="B867" s="3">
        <v>5</v>
      </c>
      <c r="C867" s="3">
        <v>3</v>
      </c>
      <c r="D867" s="3">
        <v>11</v>
      </c>
      <c r="E867" s="3">
        <v>6</v>
      </c>
      <c r="F867" s="3">
        <v>2</v>
      </c>
    </row>
    <row r="868" spans="1:7">
      <c r="A868" s="8">
        <v>43800</v>
      </c>
      <c r="B868" s="3">
        <v>6</v>
      </c>
      <c r="C868" s="3">
        <v>6</v>
      </c>
      <c r="D868" s="3">
        <v>12</v>
      </c>
      <c r="E868" s="3">
        <v>4</v>
      </c>
      <c r="F868" s="3">
        <v>2</v>
      </c>
    </row>
    <row r="869" spans="1:7">
      <c r="A869" s="8">
        <v>43831</v>
      </c>
      <c r="B869" s="3">
        <v>4</v>
      </c>
      <c r="C869" s="3">
        <v>3</v>
      </c>
      <c r="D869" s="3">
        <v>11</v>
      </c>
      <c r="E869" s="3">
        <v>4</v>
      </c>
      <c r="F869" s="3">
        <v>2</v>
      </c>
    </row>
    <row r="870" spans="1:7">
      <c r="A870" s="8">
        <v>43862</v>
      </c>
      <c r="B870" s="3">
        <v>4</v>
      </c>
      <c r="C870" s="3">
        <v>3</v>
      </c>
      <c r="D870" s="3">
        <v>11</v>
      </c>
      <c r="E870" s="3">
        <v>4</v>
      </c>
      <c r="F870" s="3">
        <v>2</v>
      </c>
    </row>
    <row r="871" spans="1:7">
      <c r="A871" s="8">
        <v>43891</v>
      </c>
      <c r="B871" s="3">
        <v>2</v>
      </c>
      <c r="C871" s="3">
        <v>4</v>
      </c>
      <c r="D871" s="3">
        <v>9</v>
      </c>
      <c r="E871" s="3">
        <v>2</v>
      </c>
      <c r="F871" s="3">
        <v>1</v>
      </c>
    </row>
    <row r="872" spans="1:7">
      <c r="A872" s="8">
        <v>43922</v>
      </c>
      <c r="B872" s="3">
        <v>0</v>
      </c>
      <c r="C872" s="3">
        <v>0</v>
      </c>
      <c r="D872" s="3">
        <v>4</v>
      </c>
      <c r="E872" s="3">
        <v>4</v>
      </c>
      <c r="F872" s="3">
        <v>1</v>
      </c>
    </row>
    <row r="873" spans="1:7">
      <c r="A873" s="8">
        <v>43952</v>
      </c>
      <c r="B873" s="3">
        <v>0</v>
      </c>
      <c r="C873" s="3">
        <v>3</v>
      </c>
      <c r="D873" s="3">
        <v>7</v>
      </c>
      <c r="E873" s="3">
        <v>4</v>
      </c>
      <c r="F873" s="3">
        <v>2</v>
      </c>
    </row>
    <row r="874" spans="1:7">
      <c r="A874" s="8">
        <v>43983</v>
      </c>
      <c r="B874" s="3">
        <v>0</v>
      </c>
      <c r="C874" s="3">
        <v>0</v>
      </c>
      <c r="D874" s="3">
        <v>6</v>
      </c>
      <c r="E874" s="3">
        <v>3</v>
      </c>
      <c r="F874" s="3">
        <v>0</v>
      </c>
    </row>
    <row r="875" spans="1:7">
      <c r="A875" s="8">
        <v>44013</v>
      </c>
      <c r="B875" s="3">
        <v>0</v>
      </c>
      <c r="C875" s="3">
        <v>2</v>
      </c>
      <c r="D875" s="3">
        <v>7</v>
      </c>
      <c r="E875" s="3">
        <v>4</v>
      </c>
      <c r="F875" s="3">
        <v>2</v>
      </c>
      <c r="G875" s="2"/>
    </row>
    <row r="876" spans="1:7">
      <c r="A876" s="8">
        <v>44044</v>
      </c>
      <c r="B876" s="3">
        <v>0</v>
      </c>
      <c r="C876" s="3">
        <v>6</v>
      </c>
      <c r="D876" s="3">
        <v>7</v>
      </c>
      <c r="E876" s="3">
        <v>4</v>
      </c>
      <c r="F876" s="3">
        <v>2</v>
      </c>
    </row>
    <row r="877" spans="1:7">
      <c r="A877" s="25" t="s">
        <v>10</v>
      </c>
      <c r="B877" s="25">
        <f>SUM(B865:B876)</f>
        <v>33</v>
      </c>
      <c r="C877" s="25">
        <f>SUM(C865:C876)</f>
        <v>36</v>
      </c>
      <c r="D877" s="25">
        <f>SUM(D865:D876)</f>
        <v>108</v>
      </c>
      <c r="E877" s="25">
        <f>SUM(E865:E876)</f>
        <v>49</v>
      </c>
      <c r="F877" s="25">
        <f>SUM(F865:F876)</f>
        <v>21</v>
      </c>
      <c r="G877" s="31"/>
    </row>
    <row r="878" spans="1:7">
      <c r="A878" s="25" t="s">
        <v>12</v>
      </c>
      <c r="B878" s="25">
        <f>B877/12</f>
        <v>2.75</v>
      </c>
      <c r="C878" s="25">
        <f>C877/12</f>
        <v>3</v>
      </c>
      <c r="D878" s="25">
        <f>D877/12</f>
        <v>9</v>
      </c>
      <c r="E878" s="25">
        <f>E877/12</f>
        <v>4.083333333333333</v>
      </c>
      <c r="F878" s="25">
        <f>F877/12</f>
        <v>1.75</v>
      </c>
      <c r="G878" s="31"/>
    </row>
    <row r="879" spans="1:7">
      <c r="A879" s="8">
        <v>44075</v>
      </c>
      <c r="B879" s="3">
        <v>0</v>
      </c>
      <c r="C879" s="3">
        <v>4</v>
      </c>
      <c r="D879" s="3">
        <v>8</v>
      </c>
      <c r="E879" s="3">
        <v>6</v>
      </c>
      <c r="F879" s="3">
        <v>2</v>
      </c>
    </row>
    <row r="880" spans="1:7">
      <c r="A880" s="8">
        <v>44105</v>
      </c>
      <c r="B880" s="3">
        <v>0</v>
      </c>
      <c r="C880" s="3">
        <v>3</v>
      </c>
      <c r="D880" s="3">
        <v>5</v>
      </c>
      <c r="E880" s="3">
        <v>4</v>
      </c>
      <c r="F880" s="3">
        <v>1</v>
      </c>
    </row>
    <row r="881" spans="1:7">
      <c r="A881" s="8">
        <v>44136</v>
      </c>
      <c r="B881" s="3">
        <v>2</v>
      </c>
      <c r="C881" s="3">
        <v>0</v>
      </c>
      <c r="D881" s="3">
        <v>7</v>
      </c>
      <c r="E881" s="3">
        <v>4</v>
      </c>
      <c r="F881" s="3">
        <v>2</v>
      </c>
    </row>
    <row r="882" spans="1:7">
      <c r="A882" s="8">
        <v>44166</v>
      </c>
      <c r="B882" s="3">
        <v>0</v>
      </c>
      <c r="C882" s="3">
        <v>5</v>
      </c>
      <c r="D882" s="3">
        <v>9</v>
      </c>
      <c r="E882" s="3">
        <v>6</v>
      </c>
      <c r="F882" s="3">
        <v>2</v>
      </c>
    </row>
    <row r="883" spans="1:7">
      <c r="A883" s="8">
        <v>44197</v>
      </c>
      <c r="B883" s="3">
        <v>0</v>
      </c>
      <c r="C883" s="3">
        <v>0</v>
      </c>
      <c r="D883" s="3">
        <v>6</v>
      </c>
      <c r="E883" s="3">
        <v>3</v>
      </c>
      <c r="F883" s="3">
        <v>2</v>
      </c>
    </row>
    <row r="884" spans="1:7">
      <c r="A884" s="8">
        <v>44228</v>
      </c>
      <c r="B884" s="3">
        <v>0</v>
      </c>
      <c r="C884" s="3">
        <v>6</v>
      </c>
      <c r="D884" s="3">
        <v>4</v>
      </c>
      <c r="E884" s="3">
        <v>6</v>
      </c>
      <c r="F884" s="3">
        <v>2</v>
      </c>
    </row>
    <row r="885" spans="1:7">
      <c r="A885" s="8">
        <v>44256</v>
      </c>
      <c r="B885" s="3">
        <v>4</v>
      </c>
      <c r="C885" s="3">
        <v>3</v>
      </c>
      <c r="D885" s="3">
        <v>7</v>
      </c>
      <c r="E885" s="3">
        <v>4</v>
      </c>
      <c r="F885" s="3">
        <v>2</v>
      </c>
    </row>
    <row r="886" spans="1:7">
      <c r="A886" s="8">
        <v>44287</v>
      </c>
      <c r="B886" s="3">
        <v>0</v>
      </c>
      <c r="C886" s="3">
        <v>5</v>
      </c>
      <c r="D886" s="3">
        <v>6</v>
      </c>
      <c r="E886" s="3">
        <v>4</v>
      </c>
      <c r="F886" s="3">
        <v>3</v>
      </c>
    </row>
    <row r="887" spans="1:7">
      <c r="A887" s="8">
        <v>44317</v>
      </c>
      <c r="B887" s="3">
        <v>0</v>
      </c>
      <c r="C887" s="3">
        <v>4</v>
      </c>
      <c r="D887" s="3">
        <v>7</v>
      </c>
      <c r="E887" s="3">
        <v>6</v>
      </c>
      <c r="F887" s="3">
        <v>3</v>
      </c>
    </row>
    <row r="888" spans="1:7">
      <c r="A888" s="8">
        <v>44348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47" t="s">
        <v>54</v>
      </c>
    </row>
    <row r="889" spans="1:7">
      <c r="A889" s="8">
        <v>44378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47" t="s">
        <v>54</v>
      </c>
    </row>
    <row r="890" spans="1:7">
      <c r="A890" s="8">
        <v>44409</v>
      </c>
      <c r="B890" s="3">
        <v>0</v>
      </c>
      <c r="C890" s="3">
        <v>6</v>
      </c>
      <c r="D890" s="3">
        <v>9</v>
      </c>
      <c r="E890" s="3">
        <v>8</v>
      </c>
      <c r="F890" s="3">
        <v>2</v>
      </c>
    </row>
    <row r="891" spans="1:7">
      <c r="A891" s="25" t="s">
        <v>10</v>
      </c>
      <c r="B891" s="25">
        <f>SUM(B879:B890)</f>
        <v>6</v>
      </c>
      <c r="C891" s="25">
        <f>SUM(C879:C890)</f>
        <v>36</v>
      </c>
      <c r="D891" s="25">
        <f>SUM(D879:D890)</f>
        <v>68</v>
      </c>
      <c r="E891" s="25">
        <f>SUM(E879:E890)</f>
        <v>51</v>
      </c>
      <c r="F891" s="25">
        <f>SUM(F879:F890)</f>
        <v>21</v>
      </c>
      <c r="G891" s="31"/>
    </row>
    <row r="892" spans="1:7">
      <c r="A892" s="27" t="s">
        <v>12</v>
      </c>
      <c r="B892" s="27">
        <f>B891/12</f>
        <v>0.5</v>
      </c>
      <c r="C892" s="27">
        <f>C891/12</f>
        <v>3</v>
      </c>
      <c r="D892" s="27">
        <f>D891/12</f>
        <v>5.666666666666667</v>
      </c>
      <c r="E892" s="27">
        <f>E891/12</f>
        <v>4.25</v>
      </c>
      <c r="F892" s="27">
        <f>F891/12</f>
        <v>1.75</v>
      </c>
      <c r="G892" s="31"/>
    </row>
    <row r="893" spans="1:7">
      <c r="A893" s="8">
        <v>44440</v>
      </c>
      <c r="B893" s="3">
        <v>0</v>
      </c>
      <c r="C893" s="3">
        <v>5</v>
      </c>
      <c r="D893" s="3">
        <v>9</v>
      </c>
      <c r="E893" s="3">
        <v>4</v>
      </c>
      <c r="F893" s="3">
        <v>2</v>
      </c>
    </row>
    <row r="894" spans="1:7">
      <c r="A894" s="8">
        <v>44470</v>
      </c>
      <c r="B894" s="3">
        <v>0</v>
      </c>
      <c r="C894" s="3">
        <v>4</v>
      </c>
      <c r="D894" s="3">
        <v>9</v>
      </c>
      <c r="E894" s="3">
        <v>6</v>
      </c>
      <c r="F894" s="3">
        <v>3</v>
      </c>
    </row>
    <row r="895" spans="1:7">
      <c r="A895" s="61">
        <v>44501</v>
      </c>
      <c r="B895" s="51">
        <v>0</v>
      </c>
      <c r="C895" s="51">
        <v>3</v>
      </c>
      <c r="D895" s="51">
        <v>8</v>
      </c>
      <c r="E895" s="51">
        <v>6</v>
      </c>
      <c r="F895" s="51">
        <v>3</v>
      </c>
      <c r="G895" s="51"/>
    </row>
    <row r="896" spans="1:7">
      <c r="A896" s="61">
        <v>44531</v>
      </c>
      <c r="B896" s="51"/>
      <c r="C896" s="51"/>
      <c r="D896" s="51"/>
      <c r="E896" s="51"/>
      <c r="F896" s="51"/>
      <c r="G896" s="51"/>
    </row>
    <row r="897" spans="1:8">
      <c r="A897" s="62"/>
      <c r="B897" s="57"/>
      <c r="C897" s="57"/>
      <c r="D897" s="57"/>
      <c r="E897" s="57"/>
      <c r="F897" s="57"/>
      <c r="G897" s="52"/>
    </row>
    <row r="898" spans="1:8">
      <c r="A898" s="59"/>
      <c r="B898" s="59"/>
      <c r="C898" s="59"/>
      <c r="D898" s="59"/>
      <c r="E898" s="59"/>
      <c r="F898" s="59"/>
      <c r="G898" s="52"/>
    </row>
    <row r="901" spans="1:8">
      <c r="A901" s="1" t="s">
        <v>0</v>
      </c>
      <c r="B901" s="2" t="s">
        <v>1</v>
      </c>
      <c r="C901" s="2" t="s">
        <v>2</v>
      </c>
      <c r="D901" s="2" t="s">
        <v>3</v>
      </c>
    </row>
    <row r="902" spans="1:8">
      <c r="A902" s="8" t="s">
        <v>50</v>
      </c>
      <c r="B902" s="9">
        <v>40076</v>
      </c>
      <c r="C902" s="9" t="s">
        <v>25</v>
      </c>
      <c r="D902" s="3" t="s">
        <v>18</v>
      </c>
    </row>
    <row r="904" spans="1:8">
      <c r="A904" s="19" t="s">
        <v>4</v>
      </c>
      <c r="B904" s="20" t="s">
        <v>5</v>
      </c>
      <c r="C904" s="20" t="s">
        <v>6</v>
      </c>
      <c r="D904" s="20" t="s">
        <v>7</v>
      </c>
      <c r="E904" s="20" t="s">
        <v>8</v>
      </c>
      <c r="F904" s="20" t="s">
        <v>9</v>
      </c>
      <c r="G904" s="23" t="s">
        <v>11</v>
      </c>
      <c r="H904" s="20" t="s">
        <v>132</v>
      </c>
    </row>
    <row r="905" spans="1:8">
      <c r="A905" s="8">
        <v>43709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 t="s">
        <v>54</v>
      </c>
    </row>
    <row r="906" spans="1:8">
      <c r="A906" s="8">
        <v>43739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 t="s">
        <v>54</v>
      </c>
    </row>
    <row r="907" spans="1:8">
      <c r="A907" s="8">
        <v>43770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 t="s">
        <v>114</v>
      </c>
    </row>
    <row r="908" spans="1:8">
      <c r="A908" s="8">
        <v>43800</v>
      </c>
      <c r="B908" s="3">
        <v>5</v>
      </c>
      <c r="C908" s="3">
        <v>0</v>
      </c>
      <c r="D908" s="3">
        <v>7</v>
      </c>
      <c r="E908" s="3">
        <v>1</v>
      </c>
      <c r="F908" s="3">
        <v>1</v>
      </c>
    </row>
    <row r="909" spans="1:8">
      <c r="A909" s="8">
        <v>43831</v>
      </c>
      <c r="B909" s="3">
        <v>5</v>
      </c>
      <c r="C909" s="3">
        <v>1</v>
      </c>
      <c r="D909" s="3">
        <v>5</v>
      </c>
      <c r="E909" s="3">
        <v>1</v>
      </c>
      <c r="F909" s="3">
        <v>1</v>
      </c>
    </row>
    <row r="910" spans="1:8">
      <c r="A910" s="8">
        <v>43862</v>
      </c>
      <c r="B910" s="3">
        <v>2</v>
      </c>
      <c r="C910" s="3">
        <v>0</v>
      </c>
      <c r="D910" s="3">
        <v>6</v>
      </c>
      <c r="E910" s="3">
        <v>1</v>
      </c>
      <c r="F910" s="3">
        <v>1</v>
      </c>
    </row>
    <row r="911" spans="1:8">
      <c r="A911" s="8">
        <v>43891</v>
      </c>
      <c r="B911" s="3">
        <v>2</v>
      </c>
      <c r="C911" s="3">
        <v>0</v>
      </c>
      <c r="D911" s="3">
        <v>4</v>
      </c>
      <c r="E911" s="3">
        <v>1</v>
      </c>
      <c r="F911" s="3">
        <v>1</v>
      </c>
    </row>
    <row r="912" spans="1:8">
      <c r="A912" s="8">
        <v>43922</v>
      </c>
      <c r="B912" s="3">
        <v>0</v>
      </c>
      <c r="C912" s="3">
        <v>0</v>
      </c>
      <c r="D912" s="3">
        <v>2</v>
      </c>
      <c r="E912" s="3">
        <v>1</v>
      </c>
      <c r="F912" s="3">
        <v>1</v>
      </c>
    </row>
    <row r="913" spans="1:7">
      <c r="A913" s="8">
        <v>43952</v>
      </c>
      <c r="B913" s="3">
        <v>0</v>
      </c>
      <c r="C913" s="3">
        <v>3</v>
      </c>
      <c r="D913" s="3">
        <v>2</v>
      </c>
      <c r="E913" s="3">
        <v>2</v>
      </c>
      <c r="F913" s="3">
        <v>1</v>
      </c>
    </row>
    <row r="914" spans="1:7">
      <c r="A914" s="8">
        <v>43983</v>
      </c>
      <c r="B914" s="3">
        <v>0</v>
      </c>
      <c r="C914" s="3">
        <v>1</v>
      </c>
      <c r="D914" s="3">
        <v>1</v>
      </c>
      <c r="E914" s="3">
        <v>2</v>
      </c>
      <c r="F914" s="3">
        <v>0</v>
      </c>
    </row>
    <row r="915" spans="1:7">
      <c r="A915" s="8">
        <v>44013</v>
      </c>
      <c r="B915" s="3">
        <v>0</v>
      </c>
      <c r="C915" s="3">
        <v>1</v>
      </c>
      <c r="D915" s="3">
        <v>1</v>
      </c>
      <c r="E915" s="3">
        <v>1</v>
      </c>
      <c r="F915" s="3">
        <v>0</v>
      </c>
    </row>
    <row r="916" spans="1:7">
      <c r="A916" s="8">
        <v>44044</v>
      </c>
      <c r="B916" s="3">
        <v>0</v>
      </c>
      <c r="C916" s="3">
        <v>2</v>
      </c>
      <c r="D916" s="3">
        <v>2</v>
      </c>
      <c r="E916" s="3">
        <v>0</v>
      </c>
      <c r="F916" s="3">
        <v>0</v>
      </c>
    </row>
    <row r="917" spans="1:7">
      <c r="A917" s="25" t="s">
        <v>10</v>
      </c>
      <c r="B917" s="25">
        <f>SUM(B905:B916)</f>
        <v>14</v>
      </c>
      <c r="C917" s="25">
        <f>SUM(C905:C916)</f>
        <v>8</v>
      </c>
      <c r="D917" s="25">
        <f>SUM(D905:D916)</f>
        <v>30</v>
      </c>
      <c r="E917" s="25">
        <f>SUM(E905:E916)</f>
        <v>10</v>
      </c>
      <c r="F917" s="25">
        <f>SUM(F905:F916)</f>
        <v>6</v>
      </c>
      <c r="G917" s="31"/>
    </row>
    <row r="918" spans="1:7">
      <c r="A918" s="25" t="s">
        <v>12</v>
      </c>
      <c r="B918" s="25">
        <f>B917/12</f>
        <v>1.1666666666666667</v>
      </c>
      <c r="C918" s="25">
        <f>C917/12</f>
        <v>0.66666666666666663</v>
      </c>
      <c r="D918" s="25">
        <f>D917/12</f>
        <v>2.5</v>
      </c>
      <c r="E918" s="25">
        <f>E917/12</f>
        <v>0.83333333333333337</v>
      </c>
      <c r="F918" s="25">
        <f>F917/12</f>
        <v>0.5</v>
      </c>
      <c r="G918" s="32"/>
    </row>
    <row r="919" spans="1:7">
      <c r="A919" s="8">
        <v>44075</v>
      </c>
      <c r="B919" s="3">
        <v>0</v>
      </c>
      <c r="C919" s="3">
        <v>2</v>
      </c>
      <c r="D919" s="3">
        <v>1</v>
      </c>
      <c r="E919" s="3">
        <v>0</v>
      </c>
      <c r="F919" s="3">
        <v>0</v>
      </c>
    </row>
    <row r="920" spans="1:7">
      <c r="A920" s="8">
        <v>44105</v>
      </c>
      <c r="B920" s="3">
        <v>0</v>
      </c>
      <c r="C920" s="3">
        <v>0</v>
      </c>
      <c r="D920" s="3">
        <v>3</v>
      </c>
      <c r="E920" s="3">
        <v>2</v>
      </c>
      <c r="F920" s="3">
        <v>1</v>
      </c>
    </row>
    <row r="921" spans="1:7">
      <c r="A921" s="8">
        <v>44136</v>
      </c>
      <c r="B921" s="3">
        <v>0</v>
      </c>
      <c r="C921" s="3">
        <v>0</v>
      </c>
      <c r="D921" s="3">
        <v>4</v>
      </c>
      <c r="E921" s="3">
        <v>2</v>
      </c>
      <c r="F921" s="3">
        <v>1</v>
      </c>
    </row>
    <row r="922" spans="1:7">
      <c r="A922" s="8">
        <v>44166</v>
      </c>
      <c r="B922" s="3">
        <v>0</v>
      </c>
      <c r="C922" s="3">
        <v>2</v>
      </c>
      <c r="D922" s="3">
        <v>2</v>
      </c>
      <c r="E922" s="3">
        <v>1</v>
      </c>
      <c r="F922" s="3">
        <v>0</v>
      </c>
    </row>
    <row r="923" spans="1:7">
      <c r="A923" s="8">
        <v>44197</v>
      </c>
      <c r="B923" s="3">
        <v>0</v>
      </c>
      <c r="C923" s="3">
        <v>2</v>
      </c>
      <c r="D923" s="3">
        <v>1</v>
      </c>
      <c r="E923" s="3">
        <v>1</v>
      </c>
      <c r="F923" s="3">
        <v>1</v>
      </c>
    </row>
    <row r="924" spans="1:7">
      <c r="A924" s="8">
        <v>44228</v>
      </c>
      <c r="B924" s="3">
        <v>0</v>
      </c>
      <c r="C924" s="3">
        <v>0</v>
      </c>
      <c r="D924" s="3">
        <v>2</v>
      </c>
      <c r="E924" s="3">
        <v>4</v>
      </c>
      <c r="F924" s="3">
        <v>1</v>
      </c>
    </row>
    <row r="925" spans="1:7">
      <c r="A925" s="8">
        <v>44256</v>
      </c>
      <c r="B925" s="3">
        <v>0</v>
      </c>
      <c r="C925" s="3">
        <v>0</v>
      </c>
      <c r="D925" s="3">
        <v>2</v>
      </c>
      <c r="E925" s="3">
        <v>4</v>
      </c>
      <c r="F925" s="3">
        <v>2</v>
      </c>
    </row>
    <row r="926" spans="1:7">
      <c r="A926" s="8">
        <v>44287</v>
      </c>
      <c r="B926" s="3">
        <v>0</v>
      </c>
      <c r="C926" s="3">
        <v>0</v>
      </c>
      <c r="D926" s="3">
        <v>4</v>
      </c>
      <c r="E926" s="3">
        <v>4</v>
      </c>
      <c r="F926" s="3">
        <v>1</v>
      </c>
    </row>
    <row r="927" spans="1:7">
      <c r="A927" s="8">
        <v>44317</v>
      </c>
      <c r="B927" s="3">
        <v>0</v>
      </c>
      <c r="C927" s="3">
        <v>0</v>
      </c>
      <c r="D927" s="3">
        <v>3</v>
      </c>
      <c r="E927" s="3">
        <v>2</v>
      </c>
      <c r="F927" s="3">
        <v>2</v>
      </c>
    </row>
    <row r="928" spans="1:7">
      <c r="A928" s="8">
        <v>44348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47" t="s">
        <v>54</v>
      </c>
    </row>
    <row r="929" spans="1:7">
      <c r="A929" s="8">
        <v>44378</v>
      </c>
      <c r="B929" s="3">
        <v>1</v>
      </c>
      <c r="C929" s="3">
        <v>0</v>
      </c>
      <c r="D929" s="3">
        <v>0</v>
      </c>
      <c r="E929" s="3">
        <v>0</v>
      </c>
      <c r="F929" s="3">
        <v>0</v>
      </c>
    </row>
    <row r="930" spans="1:7">
      <c r="A930" s="8">
        <v>44409</v>
      </c>
      <c r="B930" s="3">
        <v>0</v>
      </c>
      <c r="C930" s="3">
        <v>0</v>
      </c>
      <c r="D930" s="3">
        <v>3</v>
      </c>
      <c r="E930" s="3">
        <v>6</v>
      </c>
      <c r="F930" s="3">
        <v>2</v>
      </c>
    </row>
    <row r="931" spans="1:7">
      <c r="A931" s="25" t="s">
        <v>10</v>
      </c>
      <c r="B931" s="25">
        <f>SUM(B919:B930)</f>
        <v>1</v>
      </c>
      <c r="C931" s="25">
        <f>SUM(C919:C930)</f>
        <v>6</v>
      </c>
      <c r="D931" s="25">
        <f>SUM(D919:D930)</f>
        <v>25</v>
      </c>
      <c r="E931" s="25">
        <f>SUM(E919:E930)</f>
        <v>26</v>
      </c>
      <c r="F931" s="25">
        <f>SUM(F919:F930)</f>
        <v>11</v>
      </c>
      <c r="G931" s="31"/>
    </row>
    <row r="932" spans="1:7">
      <c r="A932" s="27" t="s">
        <v>12</v>
      </c>
      <c r="B932" s="27">
        <f>B931/12</f>
        <v>8.3333333333333329E-2</v>
      </c>
      <c r="C932" s="27">
        <f>C931/12</f>
        <v>0.5</v>
      </c>
      <c r="D932" s="27">
        <f>D931/12</f>
        <v>2.0833333333333335</v>
      </c>
      <c r="E932" s="27">
        <f>E931/12</f>
        <v>2.1666666666666665</v>
      </c>
      <c r="F932" s="27">
        <f>F931/12</f>
        <v>0.91666666666666663</v>
      </c>
      <c r="G932" s="31"/>
    </row>
    <row r="933" spans="1:7">
      <c r="A933" s="8">
        <v>44440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 t="s">
        <v>54</v>
      </c>
    </row>
    <row r="934" spans="1:7">
      <c r="A934" s="8">
        <v>44470</v>
      </c>
      <c r="B934" s="3">
        <v>0</v>
      </c>
      <c r="C934" s="3">
        <v>0</v>
      </c>
      <c r="D934" s="3">
        <v>5</v>
      </c>
      <c r="E934" s="3">
        <v>5</v>
      </c>
      <c r="F934" s="3">
        <v>3</v>
      </c>
    </row>
    <row r="935" spans="1:7">
      <c r="A935" s="61">
        <v>44501</v>
      </c>
      <c r="B935" s="51">
        <v>0</v>
      </c>
      <c r="C935" s="51">
        <v>0</v>
      </c>
      <c r="D935" s="51">
        <v>0</v>
      </c>
      <c r="E935" s="51">
        <v>0</v>
      </c>
      <c r="F935" s="51">
        <v>0</v>
      </c>
      <c r="G935" s="51" t="s">
        <v>54</v>
      </c>
    </row>
    <row r="936" spans="1:7">
      <c r="A936" s="61">
        <v>44531</v>
      </c>
      <c r="B936" s="51"/>
      <c r="C936" s="51"/>
      <c r="D936" s="51"/>
      <c r="E936" s="51"/>
      <c r="F936" s="51"/>
      <c r="G936" s="51"/>
    </row>
    <row r="937" spans="1:7">
      <c r="A937" s="62"/>
      <c r="B937" s="57"/>
      <c r="C937" s="57"/>
      <c r="D937" s="57"/>
      <c r="E937" s="57"/>
      <c r="F937" s="57"/>
      <c r="G937" s="52"/>
    </row>
    <row r="938" spans="1:7">
      <c r="A938" s="59"/>
      <c r="B938" s="59"/>
      <c r="C938" s="59"/>
      <c r="D938" s="59"/>
      <c r="E938" s="59"/>
      <c r="F938" s="59"/>
      <c r="G938" s="52"/>
    </row>
    <row r="943" spans="1:7">
      <c r="A943" s="1" t="s">
        <v>0</v>
      </c>
      <c r="B943" s="2" t="s">
        <v>1</v>
      </c>
      <c r="C943" s="2" t="s">
        <v>2</v>
      </c>
      <c r="D943" s="2" t="s">
        <v>3</v>
      </c>
      <c r="G943" s="2"/>
    </row>
    <row r="944" spans="1:7">
      <c r="A944" s="8" t="s">
        <v>51</v>
      </c>
      <c r="B944" s="9">
        <v>31243</v>
      </c>
      <c r="C944" s="9">
        <v>38242</v>
      </c>
      <c r="D944" s="3" t="s">
        <v>18</v>
      </c>
    </row>
    <row r="946" spans="1:8">
      <c r="A946" s="19" t="s">
        <v>4</v>
      </c>
      <c r="B946" s="20" t="s">
        <v>5</v>
      </c>
      <c r="C946" s="20" t="s">
        <v>6</v>
      </c>
      <c r="D946" s="20" t="s">
        <v>7</v>
      </c>
      <c r="E946" s="20" t="s">
        <v>8</v>
      </c>
      <c r="F946" s="20" t="s">
        <v>9</v>
      </c>
      <c r="G946" s="23" t="s">
        <v>11</v>
      </c>
      <c r="H946" s="20" t="s">
        <v>132</v>
      </c>
    </row>
    <row r="947" spans="1:8">
      <c r="A947" s="8">
        <v>43709</v>
      </c>
      <c r="B947" s="3">
        <v>5</v>
      </c>
      <c r="C947" s="3">
        <v>1</v>
      </c>
      <c r="D947" s="3">
        <v>10</v>
      </c>
      <c r="E947" s="3">
        <v>2</v>
      </c>
      <c r="F947" s="3">
        <v>0</v>
      </c>
    </row>
    <row r="948" spans="1:8">
      <c r="A948" s="8">
        <v>43739</v>
      </c>
      <c r="B948" s="3">
        <v>7</v>
      </c>
      <c r="C948" s="3">
        <v>2</v>
      </c>
      <c r="D948" s="3">
        <v>12</v>
      </c>
      <c r="E948" s="3">
        <v>2</v>
      </c>
      <c r="F948" s="3">
        <v>1</v>
      </c>
    </row>
    <row r="949" spans="1:8">
      <c r="A949" s="8">
        <v>43770</v>
      </c>
      <c r="B949" s="3">
        <v>5</v>
      </c>
      <c r="C949" s="3">
        <v>2</v>
      </c>
      <c r="D949" s="3">
        <v>10</v>
      </c>
      <c r="E949" s="3">
        <v>3</v>
      </c>
      <c r="F949" s="3">
        <v>1</v>
      </c>
    </row>
    <row r="950" spans="1:8">
      <c r="A950" s="8">
        <v>43800</v>
      </c>
      <c r="B950" s="3">
        <v>6</v>
      </c>
      <c r="C950" s="3">
        <v>2</v>
      </c>
      <c r="D950" s="3">
        <v>9</v>
      </c>
      <c r="E950" s="3">
        <v>2</v>
      </c>
      <c r="F950" s="3">
        <v>1</v>
      </c>
    </row>
    <row r="951" spans="1:8">
      <c r="A951" s="8">
        <v>43831</v>
      </c>
      <c r="B951" s="3">
        <v>12</v>
      </c>
      <c r="C951" s="3">
        <v>1</v>
      </c>
      <c r="D951" s="3">
        <v>10</v>
      </c>
      <c r="E951" s="3">
        <v>1</v>
      </c>
      <c r="F951" s="3">
        <v>1</v>
      </c>
    </row>
    <row r="952" spans="1:8">
      <c r="A952" s="8">
        <v>43862</v>
      </c>
      <c r="B952" s="3">
        <v>6</v>
      </c>
      <c r="C952" s="3">
        <v>2</v>
      </c>
      <c r="D952" s="3">
        <v>9</v>
      </c>
      <c r="E952" s="3">
        <v>2</v>
      </c>
      <c r="F952" s="3">
        <v>0</v>
      </c>
    </row>
    <row r="953" spans="1:8">
      <c r="A953" s="8">
        <v>43891</v>
      </c>
      <c r="B953" s="3">
        <v>0</v>
      </c>
      <c r="C953" s="3">
        <v>2</v>
      </c>
      <c r="D953" s="3">
        <v>7</v>
      </c>
      <c r="E953" s="3">
        <v>0</v>
      </c>
      <c r="F953" s="3">
        <v>0</v>
      </c>
    </row>
    <row r="954" spans="1:8">
      <c r="A954" s="8">
        <v>43922</v>
      </c>
      <c r="B954" s="3">
        <v>3</v>
      </c>
      <c r="C954" s="3">
        <v>0</v>
      </c>
      <c r="D954" s="3">
        <v>6</v>
      </c>
      <c r="E954" s="3">
        <v>1</v>
      </c>
      <c r="F954" s="3">
        <v>1</v>
      </c>
    </row>
    <row r="955" spans="1:8">
      <c r="A955" s="8">
        <v>43952</v>
      </c>
      <c r="B955" s="3">
        <v>0</v>
      </c>
      <c r="C955" s="3">
        <v>2</v>
      </c>
      <c r="D955" s="3">
        <v>6</v>
      </c>
      <c r="E955" s="3">
        <v>2</v>
      </c>
      <c r="F955" s="3">
        <v>1</v>
      </c>
    </row>
    <row r="956" spans="1:8">
      <c r="A956" s="8">
        <v>43983</v>
      </c>
      <c r="B956" s="3">
        <v>4</v>
      </c>
      <c r="C956" s="3">
        <v>0</v>
      </c>
      <c r="D956" s="3">
        <v>7</v>
      </c>
      <c r="E956" s="3">
        <v>2</v>
      </c>
      <c r="F956" s="3">
        <v>0</v>
      </c>
    </row>
    <row r="957" spans="1:8">
      <c r="A957" s="8">
        <v>44013</v>
      </c>
      <c r="B957" s="3">
        <v>2</v>
      </c>
      <c r="C957" s="3">
        <v>0</v>
      </c>
      <c r="D957" s="3">
        <v>5</v>
      </c>
      <c r="E957" s="3">
        <v>2</v>
      </c>
      <c r="F957" s="3">
        <v>0</v>
      </c>
    </row>
    <row r="958" spans="1:8">
      <c r="A958" s="8">
        <v>44044</v>
      </c>
      <c r="B958" s="3">
        <v>2</v>
      </c>
      <c r="C958" s="3">
        <v>0</v>
      </c>
      <c r="D958" s="3">
        <v>5</v>
      </c>
      <c r="E958" s="3">
        <v>0</v>
      </c>
      <c r="F958" s="3">
        <v>0</v>
      </c>
    </row>
    <row r="959" spans="1:8">
      <c r="A959" s="25" t="s">
        <v>10</v>
      </c>
      <c r="B959" s="25">
        <f>SUM(B947:B958)</f>
        <v>52</v>
      </c>
      <c r="C959" s="25">
        <f>SUM(C947:C958)</f>
        <v>14</v>
      </c>
      <c r="D959" s="25">
        <f>SUM(D947:D958)</f>
        <v>96</v>
      </c>
      <c r="E959" s="25">
        <f>SUM(E947:E958)</f>
        <v>19</v>
      </c>
      <c r="F959" s="25">
        <f>SUM(F947:F958)</f>
        <v>6</v>
      </c>
      <c r="G959" s="31"/>
    </row>
    <row r="960" spans="1:8">
      <c r="A960" s="25" t="s">
        <v>12</v>
      </c>
      <c r="B960" s="25">
        <f>B959/12</f>
        <v>4.333333333333333</v>
      </c>
      <c r="C960" s="25">
        <f>C959/12</f>
        <v>1.1666666666666667</v>
      </c>
      <c r="D960" s="25">
        <f>D959/12</f>
        <v>8</v>
      </c>
      <c r="E960" s="25">
        <f>E959/12</f>
        <v>1.5833333333333333</v>
      </c>
      <c r="F960" s="25">
        <f>F959/12</f>
        <v>0.5</v>
      </c>
      <c r="G960" s="31"/>
    </row>
    <row r="961" spans="1:7">
      <c r="A961" s="8">
        <v>44075</v>
      </c>
      <c r="B961" s="3">
        <v>2</v>
      </c>
      <c r="C961" s="3">
        <v>2</v>
      </c>
      <c r="D961" s="3">
        <v>4</v>
      </c>
      <c r="E961" s="3">
        <v>2</v>
      </c>
      <c r="F961" s="3">
        <v>1</v>
      </c>
    </row>
    <row r="962" spans="1:7">
      <c r="A962" s="8">
        <v>44105</v>
      </c>
      <c r="B962" s="3">
        <v>3</v>
      </c>
      <c r="C962" s="3">
        <v>0</v>
      </c>
      <c r="D962" s="3">
        <v>6</v>
      </c>
      <c r="E962" s="3">
        <v>2</v>
      </c>
      <c r="F962" s="3">
        <v>1</v>
      </c>
    </row>
    <row r="963" spans="1:7">
      <c r="A963" s="8">
        <v>44136</v>
      </c>
      <c r="B963" s="3">
        <v>0</v>
      </c>
      <c r="C963" s="3">
        <v>3</v>
      </c>
      <c r="D963" s="3">
        <v>10</v>
      </c>
      <c r="E963" s="3">
        <v>4</v>
      </c>
      <c r="F963" s="3">
        <v>2</v>
      </c>
    </row>
    <row r="964" spans="1:7">
      <c r="A964" s="8">
        <v>44166</v>
      </c>
      <c r="B964" s="3">
        <v>3</v>
      </c>
      <c r="C964" s="3">
        <v>0</v>
      </c>
      <c r="D964" s="3">
        <v>7</v>
      </c>
      <c r="E964" s="3">
        <v>1</v>
      </c>
      <c r="F964" s="3">
        <v>2</v>
      </c>
    </row>
    <row r="965" spans="1:7">
      <c r="A965" s="8">
        <v>44197</v>
      </c>
      <c r="B965" s="3">
        <v>4</v>
      </c>
      <c r="C965" s="3">
        <v>0</v>
      </c>
      <c r="D965" s="3">
        <v>6</v>
      </c>
      <c r="E965" s="3">
        <v>2</v>
      </c>
      <c r="F965" s="3">
        <v>1</v>
      </c>
    </row>
    <row r="966" spans="1:7">
      <c r="A966" s="8">
        <v>44228</v>
      </c>
      <c r="B966" s="3">
        <v>2</v>
      </c>
      <c r="C966" s="3">
        <v>0</v>
      </c>
      <c r="D966" s="3">
        <v>5</v>
      </c>
      <c r="E966" s="3">
        <v>5</v>
      </c>
      <c r="F966" s="3">
        <v>2</v>
      </c>
    </row>
    <row r="967" spans="1:7">
      <c r="A967" s="8">
        <v>44256</v>
      </c>
      <c r="B967" s="3">
        <v>6</v>
      </c>
      <c r="C967" s="3">
        <v>3</v>
      </c>
      <c r="D967" s="3">
        <v>7</v>
      </c>
      <c r="E967" s="3">
        <v>2</v>
      </c>
      <c r="F967" s="3">
        <v>1</v>
      </c>
    </row>
    <row r="968" spans="1:7">
      <c r="A968" s="8">
        <v>44287</v>
      </c>
      <c r="B968" s="3">
        <v>0</v>
      </c>
      <c r="C968" s="3">
        <v>1</v>
      </c>
      <c r="D968" s="3">
        <v>5</v>
      </c>
      <c r="E968" s="3">
        <v>2</v>
      </c>
      <c r="F968" s="3">
        <v>2</v>
      </c>
    </row>
    <row r="969" spans="1:7">
      <c r="A969" s="8">
        <v>44317</v>
      </c>
      <c r="B969" s="3">
        <v>4</v>
      </c>
      <c r="C969" s="3">
        <v>2</v>
      </c>
      <c r="D969" s="3">
        <v>7</v>
      </c>
      <c r="E969" s="3">
        <v>4</v>
      </c>
      <c r="F969" s="3">
        <v>2</v>
      </c>
    </row>
    <row r="970" spans="1:7">
      <c r="A970" s="8">
        <v>44348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47" t="s">
        <v>54</v>
      </c>
    </row>
    <row r="971" spans="1:7">
      <c r="A971" s="8">
        <v>44378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47" t="s">
        <v>54</v>
      </c>
    </row>
    <row r="972" spans="1:7">
      <c r="A972" s="8">
        <v>44409</v>
      </c>
      <c r="B972" s="3">
        <v>3</v>
      </c>
      <c r="C972" s="3">
        <v>2</v>
      </c>
      <c r="D972" s="3">
        <v>7</v>
      </c>
      <c r="E972" s="3">
        <v>1</v>
      </c>
      <c r="F972" s="3">
        <v>1</v>
      </c>
    </row>
    <row r="973" spans="1:7">
      <c r="A973" s="25" t="s">
        <v>10</v>
      </c>
      <c r="B973" s="25">
        <f>SUM(B961:B972)</f>
        <v>27</v>
      </c>
      <c r="C973" s="25">
        <f>SUM(C961:C972)</f>
        <v>13</v>
      </c>
      <c r="D973" s="25">
        <f>SUM(D961:D972)</f>
        <v>64</v>
      </c>
      <c r="E973" s="25">
        <f>SUM(E961:E972)</f>
        <v>25</v>
      </c>
      <c r="F973" s="25">
        <f>SUM(F961:F972)</f>
        <v>15</v>
      </c>
      <c r="G973" s="31"/>
    </row>
    <row r="974" spans="1:7">
      <c r="A974" s="27" t="s">
        <v>12</v>
      </c>
      <c r="B974" s="27">
        <f>B973/12</f>
        <v>2.25</v>
      </c>
      <c r="C974" s="27">
        <f>C973/12</f>
        <v>1.0833333333333333</v>
      </c>
      <c r="D974" s="27">
        <f>D973/12</f>
        <v>5.333333333333333</v>
      </c>
      <c r="E974" s="27">
        <f>E973/12</f>
        <v>2.0833333333333335</v>
      </c>
      <c r="F974" s="27">
        <f>F973/12</f>
        <v>1.25</v>
      </c>
      <c r="G974" s="31"/>
    </row>
    <row r="975" spans="1:7">
      <c r="A975" s="8">
        <v>44440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 t="s">
        <v>54</v>
      </c>
    </row>
    <row r="976" spans="1:7">
      <c r="A976" s="8">
        <v>44470</v>
      </c>
      <c r="B976" s="3">
        <v>0</v>
      </c>
      <c r="C976" s="3">
        <v>3</v>
      </c>
      <c r="D976" s="3">
        <v>8</v>
      </c>
      <c r="E976" s="3">
        <v>0</v>
      </c>
      <c r="F976" s="3">
        <v>0</v>
      </c>
    </row>
    <row r="977" spans="1:8">
      <c r="A977" s="61">
        <v>44501</v>
      </c>
      <c r="B977" s="51">
        <v>0</v>
      </c>
      <c r="C977" s="51">
        <v>0</v>
      </c>
      <c r="D977" s="51">
        <v>0</v>
      </c>
      <c r="E977" s="51">
        <v>0</v>
      </c>
      <c r="F977" s="51">
        <v>0</v>
      </c>
      <c r="G977" s="104" t="s">
        <v>54</v>
      </c>
    </row>
    <row r="978" spans="1:8">
      <c r="A978" s="61">
        <v>44531</v>
      </c>
      <c r="B978" s="51"/>
      <c r="C978" s="51"/>
      <c r="D978" s="51"/>
      <c r="E978" s="51"/>
      <c r="F978" s="51"/>
      <c r="G978" s="51"/>
    </row>
    <row r="979" spans="1:8">
      <c r="A979" s="62"/>
      <c r="B979" s="57"/>
      <c r="C979" s="57"/>
      <c r="D979" s="57"/>
      <c r="E979" s="57"/>
      <c r="F979" s="57"/>
      <c r="G979" s="52"/>
    </row>
    <row r="980" spans="1:8">
      <c r="A980" s="59"/>
      <c r="B980" s="59"/>
      <c r="C980" s="59"/>
      <c r="D980" s="59"/>
      <c r="E980" s="59"/>
      <c r="F980" s="59"/>
      <c r="G980" s="52"/>
    </row>
    <row r="982" spans="1:8">
      <c r="A982" s="1" t="s">
        <v>0</v>
      </c>
      <c r="B982" s="2" t="s">
        <v>1</v>
      </c>
      <c r="C982" s="2" t="s">
        <v>2</v>
      </c>
      <c r="D982" s="2" t="s">
        <v>3</v>
      </c>
    </row>
    <row r="983" spans="1:8">
      <c r="A983" s="8" t="s">
        <v>52</v>
      </c>
      <c r="B983" s="9">
        <v>18512</v>
      </c>
      <c r="C983" s="9">
        <v>27188</v>
      </c>
      <c r="D983" s="3" t="s">
        <v>18</v>
      </c>
    </row>
    <row r="985" spans="1:8">
      <c r="A985" s="19" t="s">
        <v>4</v>
      </c>
      <c r="B985" s="20" t="s">
        <v>5</v>
      </c>
      <c r="C985" s="20" t="s">
        <v>6</v>
      </c>
      <c r="D985" s="20" t="s">
        <v>7</v>
      </c>
      <c r="E985" s="20" t="s">
        <v>8</v>
      </c>
      <c r="F985" s="20" t="s">
        <v>9</v>
      </c>
      <c r="G985" s="23" t="s">
        <v>11</v>
      </c>
      <c r="H985" s="20" t="s">
        <v>132</v>
      </c>
    </row>
    <row r="986" spans="1:8">
      <c r="A986" s="8">
        <v>43709</v>
      </c>
      <c r="B986" s="3">
        <v>6</v>
      </c>
      <c r="C986" s="3">
        <v>0</v>
      </c>
      <c r="D986" s="3">
        <v>12</v>
      </c>
      <c r="E986" s="3">
        <v>6</v>
      </c>
      <c r="F986" s="3">
        <v>3</v>
      </c>
    </row>
    <row r="987" spans="1:8">
      <c r="A987" s="8">
        <v>43739</v>
      </c>
      <c r="B987" s="3">
        <v>9</v>
      </c>
      <c r="C987" s="3">
        <v>0</v>
      </c>
      <c r="D987" s="3">
        <v>8</v>
      </c>
      <c r="E987" s="3">
        <v>11</v>
      </c>
      <c r="F987" s="3">
        <v>3</v>
      </c>
    </row>
    <row r="988" spans="1:8">
      <c r="A988" s="8">
        <v>43770</v>
      </c>
      <c r="B988" s="3">
        <v>0</v>
      </c>
      <c r="C988" s="3">
        <v>0</v>
      </c>
      <c r="D988" s="3">
        <v>9</v>
      </c>
      <c r="E988" s="3">
        <v>6</v>
      </c>
      <c r="F988" s="3">
        <v>3</v>
      </c>
    </row>
    <row r="989" spans="1:8">
      <c r="A989" s="8">
        <v>43800</v>
      </c>
      <c r="B989" s="3">
        <v>15</v>
      </c>
      <c r="C989" s="3">
        <v>0</v>
      </c>
      <c r="D989" s="3">
        <v>11</v>
      </c>
      <c r="E989" s="3">
        <v>9</v>
      </c>
      <c r="F989" s="3">
        <v>3</v>
      </c>
    </row>
    <row r="990" spans="1:8">
      <c r="A990" s="8">
        <v>43831</v>
      </c>
      <c r="B990" s="3">
        <v>4</v>
      </c>
      <c r="C990" s="3">
        <v>1</v>
      </c>
      <c r="D990" s="3">
        <v>16</v>
      </c>
      <c r="E990" s="3">
        <v>11</v>
      </c>
      <c r="F990" s="3">
        <v>4</v>
      </c>
    </row>
    <row r="991" spans="1:8">
      <c r="A991" s="8">
        <v>43862</v>
      </c>
      <c r="B991" s="3">
        <v>2</v>
      </c>
      <c r="C991" s="3">
        <v>2</v>
      </c>
      <c r="D991" s="3">
        <v>8</v>
      </c>
      <c r="E991" s="3">
        <v>5</v>
      </c>
      <c r="F991" s="3">
        <v>4</v>
      </c>
    </row>
    <row r="992" spans="1:8">
      <c r="A992" s="8">
        <v>43891</v>
      </c>
      <c r="B992" s="3">
        <v>0</v>
      </c>
      <c r="C992" s="3">
        <v>0</v>
      </c>
      <c r="D992" s="3">
        <v>5</v>
      </c>
      <c r="E992" s="3">
        <v>4</v>
      </c>
      <c r="F992" s="3">
        <v>3</v>
      </c>
    </row>
    <row r="993" spans="1:7">
      <c r="A993" s="8">
        <v>43922</v>
      </c>
      <c r="B993" s="3">
        <v>2</v>
      </c>
      <c r="C993" s="3">
        <v>0</v>
      </c>
      <c r="D993" s="3">
        <v>9</v>
      </c>
      <c r="E993" s="3">
        <v>7</v>
      </c>
      <c r="F993" s="3">
        <v>4</v>
      </c>
    </row>
    <row r="994" spans="1:7">
      <c r="A994" s="8">
        <v>43952</v>
      </c>
      <c r="B994" s="3">
        <v>0</v>
      </c>
      <c r="C994" s="3">
        <v>0</v>
      </c>
      <c r="D994" s="3">
        <v>4</v>
      </c>
      <c r="E994" s="3">
        <v>9</v>
      </c>
      <c r="F994" s="3">
        <v>3</v>
      </c>
    </row>
    <row r="995" spans="1:7">
      <c r="A995" s="8">
        <v>43983</v>
      </c>
      <c r="B995" s="3">
        <v>0</v>
      </c>
      <c r="C995" s="3">
        <v>0</v>
      </c>
      <c r="D995" s="3">
        <v>4</v>
      </c>
      <c r="E995" s="3">
        <v>9</v>
      </c>
      <c r="F995" s="3">
        <v>3</v>
      </c>
    </row>
    <row r="996" spans="1:7">
      <c r="A996" s="8">
        <v>44013</v>
      </c>
      <c r="B996" s="3">
        <v>0</v>
      </c>
      <c r="C996" s="3">
        <v>0</v>
      </c>
      <c r="D996" s="3">
        <v>2</v>
      </c>
      <c r="E996" s="3">
        <v>5</v>
      </c>
      <c r="F996" s="3">
        <v>4</v>
      </c>
    </row>
    <row r="997" spans="1:7">
      <c r="A997" s="8">
        <v>44044</v>
      </c>
      <c r="B997" s="3">
        <v>0</v>
      </c>
      <c r="C997" s="3">
        <v>0</v>
      </c>
      <c r="D997" s="3">
        <v>5</v>
      </c>
      <c r="E997" s="3">
        <v>10</v>
      </c>
      <c r="F997" s="3">
        <v>2</v>
      </c>
    </row>
    <row r="998" spans="1:7">
      <c r="A998" s="25" t="s">
        <v>10</v>
      </c>
      <c r="B998" s="25">
        <f>SUM(B986:B997)</f>
        <v>38</v>
      </c>
      <c r="C998" s="25">
        <f>SUM(C986:C997)</f>
        <v>3</v>
      </c>
      <c r="D998" s="25">
        <f>SUM(D986:D997)</f>
        <v>93</v>
      </c>
      <c r="E998" s="25">
        <f>SUM(E986:E997)</f>
        <v>92</v>
      </c>
      <c r="F998" s="25">
        <f>SUM(F986:F997)</f>
        <v>39</v>
      </c>
      <c r="G998" s="31"/>
    </row>
    <row r="999" spans="1:7">
      <c r="A999" s="25" t="s">
        <v>12</v>
      </c>
      <c r="B999" s="25">
        <f>B998/12</f>
        <v>3.1666666666666665</v>
      </c>
      <c r="C999" s="25">
        <f>C998/12</f>
        <v>0.25</v>
      </c>
      <c r="D999" s="25">
        <f>D998/12</f>
        <v>7.75</v>
      </c>
      <c r="E999" s="25">
        <f>E998/12</f>
        <v>7.666666666666667</v>
      </c>
      <c r="F999" s="25">
        <f>F998/12</f>
        <v>3.25</v>
      </c>
      <c r="G999" s="31"/>
    </row>
    <row r="1000" spans="1:7">
      <c r="A1000" s="8">
        <v>44075</v>
      </c>
      <c r="B1000" s="3">
        <v>0</v>
      </c>
      <c r="C1000" s="3">
        <v>0</v>
      </c>
      <c r="D1000" s="3">
        <v>4</v>
      </c>
      <c r="E1000" s="3">
        <v>9</v>
      </c>
      <c r="F1000" s="3">
        <v>5</v>
      </c>
    </row>
    <row r="1001" spans="1:7">
      <c r="A1001" s="8">
        <v>44105</v>
      </c>
      <c r="B1001" s="3">
        <v>0</v>
      </c>
      <c r="C1001" s="3">
        <v>0</v>
      </c>
      <c r="D1001" s="3">
        <v>3</v>
      </c>
      <c r="E1001" s="3">
        <v>5</v>
      </c>
      <c r="F1001" s="3">
        <v>2</v>
      </c>
    </row>
    <row r="1002" spans="1:7">
      <c r="A1002" s="8">
        <v>44136</v>
      </c>
      <c r="B1002" s="3">
        <v>0</v>
      </c>
      <c r="C1002" s="3">
        <v>0</v>
      </c>
      <c r="D1002" s="3">
        <v>4</v>
      </c>
      <c r="E1002" s="3">
        <v>2</v>
      </c>
      <c r="F1002" s="3">
        <v>2</v>
      </c>
    </row>
    <row r="1003" spans="1:7">
      <c r="A1003" s="8">
        <v>44166</v>
      </c>
      <c r="B1003" s="3">
        <v>0</v>
      </c>
      <c r="C1003" s="3">
        <v>0</v>
      </c>
      <c r="D1003" s="3">
        <v>2</v>
      </c>
      <c r="E1003" s="3">
        <v>5</v>
      </c>
      <c r="F1003" s="3">
        <v>1</v>
      </c>
    </row>
    <row r="1004" spans="1:7">
      <c r="A1004" s="8">
        <v>44197</v>
      </c>
      <c r="B1004" s="3">
        <v>0</v>
      </c>
      <c r="C1004" s="3">
        <v>0</v>
      </c>
      <c r="D1004" s="3">
        <v>4</v>
      </c>
      <c r="E1004" s="3">
        <v>2</v>
      </c>
      <c r="F1004" s="3">
        <v>0</v>
      </c>
    </row>
    <row r="1005" spans="1:7">
      <c r="A1005" s="8">
        <v>44228</v>
      </c>
      <c r="B1005" s="3">
        <v>0</v>
      </c>
      <c r="C1005" s="3">
        <v>0</v>
      </c>
      <c r="D1005" s="3">
        <v>2</v>
      </c>
      <c r="E1005" s="3">
        <v>10</v>
      </c>
      <c r="F1005" s="3">
        <v>3</v>
      </c>
    </row>
    <row r="1006" spans="1:7">
      <c r="A1006" s="8">
        <v>44256</v>
      </c>
      <c r="B1006" s="3">
        <v>0</v>
      </c>
      <c r="C1006" s="3">
        <v>0</v>
      </c>
      <c r="D1006" s="3">
        <v>2</v>
      </c>
      <c r="E1006" s="3">
        <v>4</v>
      </c>
      <c r="F1006" s="3">
        <v>3</v>
      </c>
    </row>
    <row r="1007" spans="1:7">
      <c r="A1007" s="8">
        <v>44287</v>
      </c>
      <c r="B1007" s="3">
        <v>0</v>
      </c>
      <c r="C1007" s="3">
        <v>0</v>
      </c>
      <c r="D1007" s="3">
        <v>26</v>
      </c>
      <c r="E1007" s="3">
        <v>4</v>
      </c>
      <c r="F1007" s="3">
        <v>1</v>
      </c>
    </row>
    <row r="1008" spans="1:7">
      <c r="A1008" s="8">
        <v>44317</v>
      </c>
      <c r="B1008" s="3">
        <v>0</v>
      </c>
      <c r="C1008" s="3">
        <v>0</v>
      </c>
      <c r="D1008" s="3">
        <v>3</v>
      </c>
      <c r="E1008" s="3">
        <v>11</v>
      </c>
      <c r="F1008" s="3">
        <v>3</v>
      </c>
    </row>
    <row r="1009" spans="1:8">
      <c r="A1009" s="8">
        <v>44348</v>
      </c>
      <c r="B1009" s="3">
        <v>0</v>
      </c>
      <c r="C1009" s="3">
        <v>2</v>
      </c>
      <c r="D1009" s="3">
        <v>5</v>
      </c>
      <c r="E1009" s="3">
        <v>2</v>
      </c>
      <c r="F1009" s="3">
        <v>0</v>
      </c>
    </row>
    <row r="1010" spans="1:8">
      <c r="A1010" s="8">
        <v>44378</v>
      </c>
      <c r="B1010" s="3">
        <v>0</v>
      </c>
      <c r="C1010" s="3">
        <v>0</v>
      </c>
      <c r="D1010" s="3">
        <v>2</v>
      </c>
      <c r="E1010" s="3">
        <v>1</v>
      </c>
      <c r="F1010" s="3">
        <v>1</v>
      </c>
    </row>
    <row r="1011" spans="1:8">
      <c r="A1011" s="8">
        <v>44409</v>
      </c>
      <c r="B1011" s="3">
        <v>0</v>
      </c>
      <c r="C1011" s="3">
        <v>0</v>
      </c>
      <c r="D1011" s="3">
        <v>1</v>
      </c>
      <c r="E1011" s="3">
        <v>5</v>
      </c>
      <c r="F1011" s="3">
        <v>2</v>
      </c>
      <c r="G1011" s="2"/>
    </row>
    <row r="1012" spans="1:8">
      <c r="A1012" s="25" t="s">
        <v>10</v>
      </c>
      <c r="B1012" s="25">
        <f>SUM(B1000:B1011)</f>
        <v>0</v>
      </c>
      <c r="C1012" s="25">
        <f>SUM(C1000:C1011)</f>
        <v>2</v>
      </c>
      <c r="D1012" s="25">
        <f>SUM(D1000:D1011)</f>
        <v>58</v>
      </c>
      <c r="E1012" s="25">
        <f>SUM(E1000:E1011)</f>
        <v>60</v>
      </c>
      <c r="F1012" s="25">
        <f>SUM(F1000:F1011)</f>
        <v>23</v>
      </c>
      <c r="G1012" s="31"/>
    </row>
    <row r="1013" spans="1:8">
      <c r="A1013" s="27" t="s">
        <v>12</v>
      </c>
      <c r="B1013" s="27">
        <f>B1012/12</f>
        <v>0</v>
      </c>
      <c r="C1013" s="27">
        <f>C1012/12</f>
        <v>0.16666666666666666</v>
      </c>
      <c r="D1013" s="27">
        <f>D1012/12</f>
        <v>4.833333333333333</v>
      </c>
      <c r="E1013" s="27">
        <f>E1012/12</f>
        <v>5</v>
      </c>
      <c r="F1013" s="27">
        <f>F1012/12</f>
        <v>1.9166666666666667</v>
      </c>
      <c r="G1013" s="31"/>
    </row>
    <row r="1014" spans="1:8">
      <c r="A1014" s="8">
        <v>44440</v>
      </c>
      <c r="B1014" s="3">
        <v>0</v>
      </c>
      <c r="C1014" s="3">
        <v>0</v>
      </c>
      <c r="D1014" s="3">
        <v>4</v>
      </c>
      <c r="E1014" s="3">
        <v>8</v>
      </c>
      <c r="F1014" s="3">
        <v>4</v>
      </c>
    </row>
    <row r="1015" spans="1:8">
      <c r="A1015" s="8">
        <v>44470</v>
      </c>
      <c r="B1015" s="3">
        <v>0</v>
      </c>
      <c r="C1015" s="3">
        <v>0</v>
      </c>
      <c r="D1015" s="3">
        <v>2</v>
      </c>
      <c r="E1015" s="3">
        <v>5</v>
      </c>
      <c r="F1015" s="3">
        <v>1</v>
      </c>
    </row>
    <row r="1016" spans="1:8">
      <c r="A1016" s="61">
        <v>44501</v>
      </c>
      <c r="B1016" s="51">
        <v>4</v>
      </c>
      <c r="C1016" s="51">
        <v>0</v>
      </c>
      <c r="D1016" s="51">
        <v>1</v>
      </c>
      <c r="E1016" s="51">
        <v>3</v>
      </c>
      <c r="F1016" s="51">
        <v>1</v>
      </c>
      <c r="G1016" s="51"/>
    </row>
    <row r="1017" spans="1:8">
      <c r="A1017" s="61">
        <v>44531</v>
      </c>
      <c r="B1017" s="51"/>
      <c r="C1017" s="51"/>
      <c r="D1017" s="51"/>
      <c r="E1017" s="51"/>
      <c r="F1017" s="51"/>
      <c r="G1017" s="51"/>
    </row>
    <row r="1018" spans="1:8">
      <c r="A1018" s="62"/>
      <c r="B1018" s="57"/>
      <c r="C1018" s="57"/>
      <c r="D1018" s="57"/>
      <c r="E1018" s="57"/>
      <c r="F1018" s="57"/>
      <c r="G1018" s="52"/>
    </row>
    <row r="1019" spans="1:8">
      <c r="A1019" s="59"/>
      <c r="B1019" s="59"/>
      <c r="C1019" s="59"/>
      <c r="D1019" s="59"/>
      <c r="E1019" s="59"/>
      <c r="F1019" s="59"/>
      <c r="G1019" s="52"/>
    </row>
    <row r="1021" spans="1:8">
      <c r="A1021" s="1" t="s">
        <v>0</v>
      </c>
      <c r="B1021" s="2" t="s">
        <v>1</v>
      </c>
      <c r="C1021" s="2" t="s">
        <v>2</v>
      </c>
      <c r="D1021" s="2" t="s">
        <v>3</v>
      </c>
      <c r="E1021" s="2"/>
    </row>
    <row r="1022" spans="1:8">
      <c r="A1022" s="8" t="s">
        <v>53</v>
      </c>
      <c r="B1022" s="9">
        <v>24551</v>
      </c>
      <c r="C1022" s="9">
        <v>36904</v>
      </c>
      <c r="D1022" s="3" t="s">
        <v>18</v>
      </c>
    </row>
    <row r="1024" spans="1:8">
      <c r="A1024" s="19" t="s">
        <v>4</v>
      </c>
      <c r="B1024" s="20" t="s">
        <v>5</v>
      </c>
      <c r="C1024" s="20" t="s">
        <v>6</v>
      </c>
      <c r="D1024" s="20" t="s">
        <v>7</v>
      </c>
      <c r="E1024" s="20" t="s">
        <v>8</v>
      </c>
      <c r="F1024" s="20" t="s">
        <v>9</v>
      </c>
      <c r="G1024" s="23" t="s">
        <v>11</v>
      </c>
      <c r="H1024" s="20" t="s">
        <v>132</v>
      </c>
    </row>
    <row r="1025" spans="1:7">
      <c r="A1025" s="8">
        <v>43709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 t="s">
        <v>54</v>
      </c>
    </row>
    <row r="1026" spans="1:7">
      <c r="A1026" s="8">
        <v>43739</v>
      </c>
      <c r="B1026" s="3">
        <v>6</v>
      </c>
      <c r="C1026" s="3">
        <v>0</v>
      </c>
      <c r="D1026" s="3">
        <v>10</v>
      </c>
      <c r="E1026" s="3">
        <v>0</v>
      </c>
      <c r="F1026" s="3">
        <v>0</v>
      </c>
    </row>
    <row r="1027" spans="1:7">
      <c r="A1027" s="8">
        <v>43770</v>
      </c>
      <c r="B1027" s="3">
        <v>0</v>
      </c>
      <c r="C1027" s="3">
        <v>0</v>
      </c>
      <c r="D1027" s="3">
        <v>10</v>
      </c>
      <c r="E1027" s="3">
        <v>0</v>
      </c>
      <c r="F1027" s="3">
        <v>0</v>
      </c>
    </row>
    <row r="1028" spans="1:7">
      <c r="A1028" s="8">
        <v>43800</v>
      </c>
      <c r="B1028" s="3">
        <v>0</v>
      </c>
      <c r="C1028" s="3">
        <v>0</v>
      </c>
      <c r="D1028" s="3">
        <v>10</v>
      </c>
      <c r="E1028" s="3">
        <v>0</v>
      </c>
      <c r="F1028" s="3">
        <v>0</v>
      </c>
    </row>
    <row r="1029" spans="1:7">
      <c r="A1029" s="8">
        <v>43831</v>
      </c>
      <c r="B1029" s="3">
        <v>0</v>
      </c>
      <c r="C1029" s="3">
        <v>0</v>
      </c>
      <c r="D1029" s="3">
        <v>15</v>
      </c>
      <c r="E1029" s="3">
        <v>0</v>
      </c>
      <c r="F1029" s="3">
        <v>0</v>
      </c>
    </row>
    <row r="1030" spans="1:7">
      <c r="A1030" s="8">
        <v>43862</v>
      </c>
      <c r="B1030" s="3">
        <v>0</v>
      </c>
      <c r="C1030" s="3">
        <v>0</v>
      </c>
      <c r="D1030" s="3">
        <v>10</v>
      </c>
      <c r="E1030" s="3">
        <v>0</v>
      </c>
      <c r="F1030" s="3">
        <v>0</v>
      </c>
    </row>
    <row r="1031" spans="1:7">
      <c r="A1031" s="8">
        <v>43891</v>
      </c>
      <c r="B1031" s="3">
        <v>0</v>
      </c>
      <c r="C1031" s="3">
        <v>0</v>
      </c>
      <c r="D1031" s="3">
        <v>3</v>
      </c>
      <c r="E1031" s="3">
        <v>0</v>
      </c>
      <c r="F1031" s="3">
        <v>0</v>
      </c>
    </row>
    <row r="1032" spans="1:7">
      <c r="A1032" s="8">
        <v>43922</v>
      </c>
      <c r="B1032" s="3">
        <v>0</v>
      </c>
      <c r="C1032" s="3">
        <v>0</v>
      </c>
      <c r="D1032" s="3">
        <v>1</v>
      </c>
      <c r="E1032" s="3">
        <v>0</v>
      </c>
      <c r="F1032" s="3">
        <v>0</v>
      </c>
    </row>
    <row r="1033" spans="1:7">
      <c r="A1033" s="8">
        <v>43952</v>
      </c>
      <c r="B1033" s="3">
        <v>0</v>
      </c>
      <c r="C1033" s="3">
        <v>0</v>
      </c>
      <c r="D1033" s="3">
        <v>0.5</v>
      </c>
      <c r="E1033" s="3">
        <v>0</v>
      </c>
      <c r="F1033" s="3">
        <v>0</v>
      </c>
    </row>
    <row r="1034" spans="1:7">
      <c r="A1034" s="8">
        <v>43983</v>
      </c>
      <c r="B1034" s="3">
        <v>0</v>
      </c>
      <c r="C1034" s="3">
        <v>0</v>
      </c>
      <c r="D1034" s="3">
        <v>1</v>
      </c>
      <c r="E1034" s="3">
        <v>0</v>
      </c>
      <c r="F1034" s="3">
        <v>0</v>
      </c>
    </row>
    <row r="1035" spans="1:7">
      <c r="A1035" s="8">
        <v>44013</v>
      </c>
      <c r="B1035" s="3">
        <v>0</v>
      </c>
      <c r="C1035" s="3">
        <v>0</v>
      </c>
      <c r="D1035" s="3">
        <v>1</v>
      </c>
      <c r="E1035" s="3">
        <v>0</v>
      </c>
      <c r="F1035" s="3">
        <v>0</v>
      </c>
    </row>
    <row r="1036" spans="1:7">
      <c r="A1036" s="8">
        <v>44044</v>
      </c>
      <c r="B1036" s="3">
        <v>0</v>
      </c>
      <c r="C1036" s="3">
        <v>0</v>
      </c>
      <c r="D1036" s="3">
        <v>1</v>
      </c>
      <c r="E1036" s="3">
        <v>0</v>
      </c>
      <c r="F1036" s="3">
        <v>0</v>
      </c>
    </row>
    <row r="1037" spans="1:7">
      <c r="A1037" s="25" t="s">
        <v>10</v>
      </c>
      <c r="B1037" s="25">
        <f>SUM(B1025:B1036)</f>
        <v>6</v>
      </c>
      <c r="C1037" s="25">
        <f>SUM(C1025:C1036)</f>
        <v>0</v>
      </c>
      <c r="D1037" s="25">
        <f>SUM(D1025:D1036)</f>
        <v>62.5</v>
      </c>
      <c r="E1037" s="25">
        <f>SUM(E1025:E1036)</f>
        <v>0</v>
      </c>
      <c r="F1037" s="25">
        <f>SUM(F1025:F1036)</f>
        <v>0</v>
      </c>
      <c r="G1037" s="31"/>
    </row>
    <row r="1038" spans="1:7">
      <c r="A1038" s="25" t="s">
        <v>12</v>
      </c>
      <c r="B1038" s="25">
        <f>B1037/12</f>
        <v>0.5</v>
      </c>
      <c r="C1038" s="25">
        <f>C1037/12</f>
        <v>0</v>
      </c>
      <c r="D1038" s="25">
        <f>D1037/12</f>
        <v>5.208333333333333</v>
      </c>
      <c r="E1038" s="25">
        <f>E1037/12</f>
        <v>0</v>
      </c>
      <c r="F1038" s="25">
        <f>F1037/12</f>
        <v>0</v>
      </c>
      <c r="G1038" s="31"/>
    </row>
    <row r="1039" spans="1:7">
      <c r="A1039" s="8">
        <v>44075</v>
      </c>
      <c r="B1039" s="3">
        <v>0</v>
      </c>
      <c r="C1039" s="3">
        <v>0</v>
      </c>
      <c r="D1039" s="3">
        <v>2</v>
      </c>
      <c r="E1039" s="3">
        <v>0</v>
      </c>
      <c r="F1039" s="3">
        <v>0</v>
      </c>
    </row>
    <row r="1040" spans="1:7">
      <c r="A1040" s="8">
        <v>44105</v>
      </c>
      <c r="B1040" s="3">
        <v>0</v>
      </c>
      <c r="C1040" s="3">
        <v>0</v>
      </c>
      <c r="D1040" s="3">
        <v>2</v>
      </c>
      <c r="E1040" s="3">
        <v>0</v>
      </c>
      <c r="F1040" s="3">
        <v>0</v>
      </c>
    </row>
    <row r="1041" spans="1:7">
      <c r="A1041" s="8">
        <v>44136</v>
      </c>
      <c r="B1041" s="3">
        <v>0</v>
      </c>
      <c r="C1041" s="3">
        <v>0</v>
      </c>
      <c r="D1041" s="3">
        <v>2</v>
      </c>
      <c r="E1041" s="3">
        <v>0</v>
      </c>
      <c r="F1041" s="3">
        <v>0</v>
      </c>
    </row>
    <row r="1042" spans="1:7">
      <c r="A1042" s="8">
        <v>44166</v>
      </c>
      <c r="B1042" s="3">
        <v>0</v>
      </c>
      <c r="C1042" s="3">
        <v>0</v>
      </c>
      <c r="D1042" s="3">
        <v>2</v>
      </c>
      <c r="E1042" s="3">
        <v>0</v>
      </c>
      <c r="F1042" s="3">
        <v>0</v>
      </c>
    </row>
    <row r="1043" spans="1:7">
      <c r="A1043" s="8">
        <v>44197</v>
      </c>
      <c r="B1043" s="3">
        <v>0</v>
      </c>
      <c r="C1043" s="3">
        <v>0</v>
      </c>
      <c r="D1043" s="3">
        <v>1</v>
      </c>
      <c r="E1043" s="3">
        <v>0</v>
      </c>
      <c r="F1043" s="3">
        <v>0</v>
      </c>
    </row>
    <row r="1044" spans="1:7">
      <c r="A1044" s="8">
        <v>44228</v>
      </c>
      <c r="B1044" s="3">
        <v>0</v>
      </c>
      <c r="C1044" s="3">
        <v>0</v>
      </c>
      <c r="D1044" s="3">
        <v>3</v>
      </c>
      <c r="E1044" s="3">
        <v>0</v>
      </c>
      <c r="F1044" s="3">
        <v>0</v>
      </c>
      <c r="G1044" s="2"/>
    </row>
    <row r="1045" spans="1:7">
      <c r="A1045" s="8">
        <v>44256</v>
      </c>
      <c r="B1045" s="3">
        <v>0</v>
      </c>
      <c r="C1045" s="3">
        <v>0</v>
      </c>
      <c r="D1045" s="3">
        <v>1</v>
      </c>
      <c r="E1045" s="3">
        <v>0</v>
      </c>
      <c r="F1045" s="3">
        <v>0</v>
      </c>
    </row>
    <row r="1046" spans="1:7">
      <c r="A1046" s="8">
        <v>44287</v>
      </c>
      <c r="B1046" s="3">
        <v>0</v>
      </c>
      <c r="C1046" s="3">
        <v>0</v>
      </c>
      <c r="D1046" s="3">
        <v>1</v>
      </c>
      <c r="E1046" s="3">
        <v>0</v>
      </c>
      <c r="F1046" s="3">
        <v>0</v>
      </c>
    </row>
    <row r="1047" spans="1:7">
      <c r="A1047" s="8">
        <v>44317</v>
      </c>
      <c r="B1047" s="3">
        <v>0</v>
      </c>
      <c r="C1047" s="3">
        <v>0</v>
      </c>
      <c r="D1047" s="3">
        <v>1</v>
      </c>
      <c r="E1047" s="3">
        <v>0</v>
      </c>
      <c r="F1047" s="3">
        <v>0</v>
      </c>
    </row>
    <row r="1048" spans="1:7">
      <c r="A1048" s="8">
        <v>44348</v>
      </c>
      <c r="B1048" s="3">
        <v>0</v>
      </c>
      <c r="C1048" s="3">
        <v>0</v>
      </c>
      <c r="D1048" s="3">
        <v>3</v>
      </c>
      <c r="E1048" s="3">
        <v>0</v>
      </c>
      <c r="F1048" s="3">
        <v>0</v>
      </c>
    </row>
    <row r="1049" spans="1:7">
      <c r="A1049" s="8">
        <v>44378</v>
      </c>
      <c r="B1049" s="3">
        <v>0</v>
      </c>
      <c r="C1049" s="3">
        <v>0</v>
      </c>
      <c r="D1049" s="3">
        <v>1</v>
      </c>
      <c r="E1049" s="3">
        <v>0</v>
      </c>
      <c r="F1049" s="3">
        <v>0</v>
      </c>
    </row>
    <row r="1050" spans="1:7">
      <c r="A1050" s="8">
        <v>44409</v>
      </c>
      <c r="B1050" s="3">
        <v>0</v>
      </c>
      <c r="C1050" s="3">
        <v>0</v>
      </c>
      <c r="D1050" s="3">
        <v>1</v>
      </c>
      <c r="E1050" s="3">
        <v>0</v>
      </c>
      <c r="F1050" s="3">
        <v>0</v>
      </c>
    </row>
    <row r="1051" spans="1:7">
      <c r="A1051" s="25" t="s">
        <v>10</v>
      </c>
      <c r="B1051" s="25">
        <f>SUM(B1039:B1050)</f>
        <v>0</v>
      </c>
      <c r="C1051" s="25">
        <f>SUM(C1039:C1050)</f>
        <v>0</v>
      </c>
      <c r="D1051" s="25">
        <f>SUM(D1039:D1050)</f>
        <v>20</v>
      </c>
      <c r="E1051" s="25">
        <f>SUM(E1039:E1050)</f>
        <v>0</v>
      </c>
      <c r="F1051" s="25">
        <f>SUM(F1039:F1050)</f>
        <v>0</v>
      </c>
      <c r="G1051" s="31"/>
    </row>
    <row r="1052" spans="1:7">
      <c r="A1052" s="27" t="s">
        <v>12</v>
      </c>
      <c r="B1052" s="27">
        <f>B1051/12</f>
        <v>0</v>
      </c>
      <c r="C1052" s="27">
        <f>C1051/12</f>
        <v>0</v>
      </c>
      <c r="D1052" s="27">
        <f>D1051/12</f>
        <v>1.6666666666666667</v>
      </c>
      <c r="E1052" s="27">
        <f>E1051/12</f>
        <v>0</v>
      </c>
      <c r="F1052" s="27">
        <f>F1051/12</f>
        <v>0</v>
      </c>
      <c r="G1052" s="31"/>
    </row>
    <row r="1053" spans="1:7">
      <c r="A1053" s="8">
        <v>44440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 t="s">
        <v>54</v>
      </c>
    </row>
    <row r="1054" spans="1:7">
      <c r="A1054" s="8">
        <v>44470</v>
      </c>
      <c r="B1054" s="3">
        <v>0</v>
      </c>
      <c r="C1054" s="3">
        <v>0</v>
      </c>
      <c r="D1054" s="3">
        <v>2</v>
      </c>
      <c r="E1054" s="3">
        <v>0</v>
      </c>
      <c r="F1054" s="3">
        <v>0</v>
      </c>
    </row>
    <row r="1055" spans="1:7">
      <c r="A1055" s="61">
        <v>44501</v>
      </c>
      <c r="B1055" s="51">
        <v>0</v>
      </c>
      <c r="C1055" s="51">
        <v>0</v>
      </c>
      <c r="D1055" s="51">
        <v>1</v>
      </c>
      <c r="E1055" s="51">
        <v>0</v>
      </c>
      <c r="F1055" s="51">
        <v>0</v>
      </c>
      <c r="G1055" s="51"/>
    </row>
    <row r="1056" spans="1:7">
      <c r="A1056" s="61">
        <v>44531</v>
      </c>
      <c r="B1056" s="51"/>
      <c r="C1056" s="51"/>
      <c r="D1056" s="51"/>
      <c r="E1056" s="51"/>
      <c r="F1056" s="51"/>
      <c r="G1056" s="51"/>
    </row>
    <row r="1057" spans="1:8">
      <c r="A1057" s="62"/>
      <c r="B1057" s="57"/>
      <c r="C1057" s="57"/>
      <c r="D1057" s="57"/>
      <c r="E1057" s="57"/>
      <c r="F1057" s="57"/>
      <c r="G1057" s="52"/>
    </row>
    <row r="1058" spans="1:8">
      <c r="A1058" s="59"/>
      <c r="B1058" s="59"/>
      <c r="C1058" s="59"/>
      <c r="D1058" s="59"/>
      <c r="E1058" s="59"/>
      <c r="F1058" s="59"/>
      <c r="G1058" s="52"/>
    </row>
    <row r="1061" spans="1:8">
      <c r="A1061" s="1" t="s">
        <v>0</v>
      </c>
      <c r="B1061" s="2" t="s">
        <v>1</v>
      </c>
      <c r="C1061" s="2" t="s">
        <v>2</v>
      </c>
      <c r="D1061" s="2" t="s">
        <v>3</v>
      </c>
    </row>
    <row r="1062" spans="1:8">
      <c r="A1062" s="8" t="s">
        <v>55</v>
      </c>
      <c r="B1062" s="9">
        <v>22845</v>
      </c>
      <c r="C1062" s="9">
        <v>33426</v>
      </c>
      <c r="D1062" s="3" t="s">
        <v>18</v>
      </c>
    </row>
    <row r="1064" spans="1:8">
      <c r="A1064" s="19" t="s">
        <v>4</v>
      </c>
      <c r="B1064" s="20" t="s">
        <v>5</v>
      </c>
      <c r="C1064" s="20" t="s">
        <v>6</v>
      </c>
      <c r="D1064" s="20" t="s">
        <v>7</v>
      </c>
      <c r="E1064" s="20" t="s">
        <v>8</v>
      </c>
      <c r="F1064" s="20" t="s">
        <v>9</v>
      </c>
      <c r="G1064" s="23" t="s">
        <v>11</v>
      </c>
      <c r="H1064" s="20" t="s">
        <v>132</v>
      </c>
    </row>
    <row r="1065" spans="1:8">
      <c r="A1065" s="8">
        <v>43709</v>
      </c>
      <c r="B1065" s="3">
        <v>4</v>
      </c>
      <c r="C1065" s="3">
        <v>2</v>
      </c>
      <c r="D1065" s="3">
        <v>10</v>
      </c>
      <c r="E1065" s="3">
        <v>1</v>
      </c>
      <c r="F1065" s="3">
        <v>0</v>
      </c>
    </row>
    <row r="1066" spans="1:8">
      <c r="A1066" s="8">
        <v>43739</v>
      </c>
      <c r="B1066" s="3">
        <v>6</v>
      </c>
      <c r="C1066" s="3">
        <v>2</v>
      </c>
      <c r="D1066" s="3">
        <v>8</v>
      </c>
      <c r="E1066" s="3">
        <v>3</v>
      </c>
      <c r="F1066" s="3">
        <v>3</v>
      </c>
    </row>
    <row r="1067" spans="1:8">
      <c r="A1067" s="8">
        <v>43770</v>
      </c>
      <c r="B1067" s="3">
        <v>2</v>
      </c>
      <c r="C1067" s="3">
        <v>4</v>
      </c>
      <c r="D1067" s="3">
        <v>7</v>
      </c>
      <c r="E1067" s="3">
        <v>4</v>
      </c>
      <c r="F1067" s="3">
        <v>2</v>
      </c>
    </row>
    <row r="1068" spans="1:8">
      <c r="A1068" s="8">
        <v>43800</v>
      </c>
      <c r="B1068" s="3">
        <v>0</v>
      </c>
      <c r="C1068" s="3">
        <v>3</v>
      </c>
      <c r="D1068" s="3">
        <v>4</v>
      </c>
      <c r="E1068" s="3">
        <v>3</v>
      </c>
      <c r="F1068" s="3">
        <v>2</v>
      </c>
    </row>
    <row r="1069" spans="1:8">
      <c r="A1069" s="8">
        <v>43831</v>
      </c>
      <c r="B1069" s="3">
        <v>3</v>
      </c>
      <c r="C1069" s="3">
        <v>10</v>
      </c>
      <c r="D1069" s="3">
        <v>4</v>
      </c>
      <c r="E1069" s="3">
        <v>2</v>
      </c>
      <c r="F1069" s="3">
        <v>1</v>
      </c>
    </row>
    <row r="1070" spans="1:8">
      <c r="A1070" s="8">
        <v>43862</v>
      </c>
      <c r="B1070" s="3">
        <v>1</v>
      </c>
      <c r="C1070" s="3">
        <v>0</v>
      </c>
      <c r="D1070" s="3">
        <v>8</v>
      </c>
      <c r="E1070" s="3">
        <v>5</v>
      </c>
      <c r="F1070" s="3">
        <v>4</v>
      </c>
    </row>
    <row r="1071" spans="1:8">
      <c r="A1071" s="8">
        <v>43891</v>
      </c>
      <c r="B1071" s="3">
        <v>0</v>
      </c>
      <c r="C1071" s="3">
        <v>0</v>
      </c>
      <c r="D1071" s="3">
        <v>11</v>
      </c>
      <c r="E1071" s="3">
        <v>3</v>
      </c>
      <c r="F1071" s="3">
        <v>2</v>
      </c>
    </row>
    <row r="1072" spans="1:8">
      <c r="A1072" s="8">
        <v>43922</v>
      </c>
      <c r="B1072" s="3">
        <v>0</v>
      </c>
      <c r="C1072" s="3">
        <v>0</v>
      </c>
      <c r="D1072" s="3">
        <v>4</v>
      </c>
      <c r="E1072" s="3">
        <v>4</v>
      </c>
      <c r="F1072" s="3">
        <v>2</v>
      </c>
    </row>
    <row r="1073" spans="1:7">
      <c r="A1073" s="8">
        <v>43952</v>
      </c>
      <c r="B1073" s="3">
        <v>0</v>
      </c>
      <c r="C1073" s="3">
        <v>0</v>
      </c>
      <c r="D1073" s="3">
        <v>5</v>
      </c>
      <c r="E1073" s="3">
        <v>2</v>
      </c>
      <c r="F1073" s="3">
        <v>2</v>
      </c>
    </row>
    <row r="1074" spans="1:7">
      <c r="A1074" s="8">
        <v>43983</v>
      </c>
      <c r="B1074" s="3">
        <v>0</v>
      </c>
      <c r="C1074" s="3">
        <v>0</v>
      </c>
      <c r="D1074" s="3">
        <v>4</v>
      </c>
      <c r="E1074" s="3">
        <v>2</v>
      </c>
      <c r="F1074" s="3">
        <v>2</v>
      </c>
    </row>
    <row r="1075" spans="1:7">
      <c r="A1075" s="8">
        <v>44013</v>
      </c>
      <c r="B1075" s="3">
        <v>0</v>
      </c>
      <c r="C1075" s="3">
        <v>0</v>
      </c>
      <c r="D1075" s="3">
        <v>2</v>
      </c>
      <c r="E1075" s="3">
        <v>2</v>
      </c>
      <c r="F1075" s="3">
        <v>2</v>
      </c>
    </row>
    <row r="1076" spans="1:7">
      <c r="A1076" s="8">
        <v>44044</v>
      </c>
      <c r="B1076" s="3">
        <v>0</v>
      </c>
      <c r="C1076" s="3">
        <v>0</v>
      </c>
      <c r="D1076" s="3">
        <v>2</v>
      </c>
      <c r="E1076" s="3">
        <v>2</v>
      </c>
      <c r="F1076" s="3">
        <v>2</v>
      </c>
      <c r="G1076" s="2"/>
    </row>
    <row r="1077" spans="1:7">
      <c r="A1077" s="25" t="s">
        <v>10</v>
      </c>
      <c r="B1077" s="25">
        <f>SUM(B1065:B1076)</f>
        <v>16</v>
      </c>
      <c r="C1077" s="25">
        <f>SUM(C1065:C1076)</f>
        <v>21</v>
      </c>
      <c r="D1077" s="25">
        <f>SUM(D1065:D1076)</f>
        <v>69</v>
      </c>
      <c r="E1077" s="25">
        <f>SUM(E1065:E1076)</f>
        <v>33</v>
      </c>
      <c r="F1077" s="25">
        <f>SUM(F1065:F1076)</f>
        <v>24</v>
      </c>
      <c r="G1077" s="31"/>
    </row>
    <row r="1078" spans="1:7">
      <c r="A1078" s="25" t="s">
        <v>12</v>
      </c>
      <c r="B1078" s="25">
        <f>B1077/12</f>
        <v>1.3333333333333333</v>
      </c>
      <c r="C1078" s="25">
        <f>C1077/12</f>
        <v>1.75</v>
      </c>
      <c r="D1078" s="25">
        <f>D1077/12</f>
        <v>5.75</v>
      </c>
      <c r="E1078" s="25">
        <f>E1077/12</f>
        <v>2.75</v>
      </c>
      <c r="F1078" s="25">
        <f>F1077/12</f>
        <v>2</v>
      </c>
      <c r="G1078" s="31"/>
    </row>
    <row r="1079" spans="1:7">
      <c r="A1079" s="8">
        <v>44075</v>
      </c>
      <c r="B1079" s="3">
        <v>0</v>
      </c>
      <c r="C1079" s="3">
        <v>0</v>
      </c>
      <c r="D1079" s="3">
        <v>3</v>
      </c>
      <c r="E1079" s="3">
        <v>2</v>
      </c>
      <c r="F1079" s="3">
        <v>2</v>
      </c>
    </row>
    <row r="1080" spans="1:7">
      <c r="A1080" s="8">
        <v>44105</v>
      </c>
      <c r="B1080" s="3">
        <v>0</v>
      </c>
      <c r="C1080" s="3">
        <v>0</v>
      </c>
      <c r="D1080" s="3">
        <v>4</v>
      </c>
      <c r="E1080" s="3">
        <v>4</v>
      </c>
      <c r="F1080" s="3">
        <v>2</v>
      </c>
    </row>
    <row r="1081" spans="1:7">
      <c r="A1081" s="8">
        <v>44136</v>
      </c>
      <c r="B1081" s="3">
        <v>0</v>
      </c>
      <c r="C1081" s="3">
        <v>0</v>
      </c>
      <c r="D1081" s="3">
        <v>4</v>
      </c>
      <c r="E1081" s="3">
        <v>2</v>
      </c>
      <c r="F1081" s="3">
        <v>2</v>
      </c>
    </row>
    <row r="1082" spans="1:7">
      <c r="A1082" s="8">
        <v>44166</v>
      </c>
      <c r="B1082" s="3">
        <v>0</v>
      </c>
      <c r="C1082" s="3">
        <v>0</v>
      </c>
      <c r="D1082" s="3">
        <v>6</v>
      </c>
      <c r="E1082" s="3">
        <v>2</v>
      </c>
      <c r="F1082" s="3">
        <v>2</v>
      </c>
    </row>
    <row r="1083" spans="1:7">
      <c r="A1083" s="8">
        <v>44197</v>
      </c>
      <c r="B1083" s="3">
        <v>0</v>
      </c>
      <c r="C1083" s="3">
        <v>0</v>
      </c>
      <c r="D1083" s="3">
        <v>4</v>
      </c>
      <c r="E1083" s="3">
        <v>2</v>
      </c>
      <c r="F1083" s="3">
        <v>2</v>
      </c>
    </row>
    <row r="1084" spans="1:7">
      <c r="A1084" s="8">
        <v>44228</v>
      </c>
      <c r="B1084" s="3">
        <v>0</v>
      </c>
      <c r="C1084" s="3">
        <v>0</v>
      </c>
      <c r="D1084" s="3">
        <v>4</v>
      </c>
      <c r="E1084" s="3">
        <v>4</v>
      </c>
      <c r="F1084" s="3">
        <v>2</v>
      </c>
    </row>
    <row r="1085" spans="1:7">
      <c r="A1085" s="8">
        <v>44256</v>
      </c>
      <c r="B1085" s="3">
        <v>0</v>
      </c>
      <c r="C1085" s="3">
        <v>0</v>
      </c>
      <c r="D1085" s="3">
        <v>5</v>
      </c>
      <c r="E1085" s="3">
        <v>4</v>
      </c>
      <c r="F1085" s="3">
        <v>3</v>
      </c>
    </row>
    <row r="1086" spans="1:7">
      <c r="A1086" s="8">
        <v>44287</v>
      </c>
      <c r="B1086" s="3">
        <v>0</v>
      </c>
      <c r="C1086" s="3">
        <v>0</v>
      </c>
      <c r="D1086" s="3">
        <v>6</v>
      </c>
      <c r="E1086" s="3">
        <v>2</v>
      </c>
      <c r="F1086" s="3">
        <v>1</v>
      </c>
    </row>
    <row r="1087" spans="1:7">
      <c r="A1087" s="8">
        <v>44317</v>
      </c>
      <c r="B1087" s="3">
        <v>0</v>
      </c>
      <c r="C1087" s="3">
        <v>0</v>
      </c>
      <c r="D1087" s="3">
        <v>5</v>
      </c>
      <c r="E1087" s="3">
        <v>4</v>
      </c>
      <c r="F1087" s="3">
        <v>2</v>
      </c>
    </row>
    <row r="1088" spans="1:7">
      <c r="A1088" s="8">
        <v>44348</v>
      </c>
      <c r="B1088" s="3">
        <v>0</v>
      </c>
      <c r="C1088" s="3">
        <v>0</v>
      </c>
      <c r="D1088" s="3">
        <v>5</v>
      </c>
      <c r="E1088" s="3">
        <v>4</v>
      </c>
      <c r="F1088" s="3">
        <v>2</v>
      </c>
    </row>
    <row r="1089" spans="1:7">
      <c r="A1089" s="8">
        <v>44378</v>
      </c>
      <c r="B1089" s="3">
        <v>0</v>
      </c>
      <c r="C1089" s="3">
        <v>0</v>
      </c>
      <c r="D1089" s="3">
        <v>2</v>
      </c>
      <c r="E1089" s="3">
        <v>2</v>
      </c>
      <c r="F1089" s="3">
        <v>2</v>
      </c>
    </row>
    <row r="1090" spans="1:7">
      <c r="A1090" s="8">
        <v>44409</v>
      </c>
      <c r="B1090" s="3">
        <v>0</v>
      </c>
      <c r="C1090" s="3">
        <v>0</v>
      </c>
      <c r="D1090" s="3">
        <v>3</v>
      </c>
      <c r="E1090" s="3">
        <v>2</v>
      </c>
      <c r="F1090" s="3">
        <v>2</v>
      </c>
    </row>
    <row r="1091" spans="1:7">
      <c r="A1091" s="25" t="s">
        <v>10</v>
      </c>
      <c r="B1091" s="25">
        <f>SUM(B1079:B1090)</f>
        <v>0</v>
      </c>
      <c r="C1091" s="25">
        <f>SUM(C1079:C1090)</f>
        <v>0</v>
      </c>
      <c r="D1091" s="25">
        <f>SUM(D1079:D1090)</f>
        <v>51</v>
      </c>
      <c r="E1091" s="25">
        <f>SUM(E1079:E1090)</f>
        <v>34</v>
      </c>
      <c r="F1091" s="25">
        <f>SUM(F1079:F1090)</f>
        <v>24</v>
      </c>
      <c r="G1091" s="31"/>
    </row>
    <row r="1092" spans="1:7">
      <c r="A1092" s="27" t="s">
        <v>12</v>
      </c>
      <c r="B1092" s="27">
        <f>B1091/12</f>
        <v>0</v>
      </c>
      <c r="C1092" s="27">
        <f>C1091/12</f>
        <v>0</v>
      </c>
      <c r="D1092" s="27">
        <f>D1091/12</f>
        <v>4.25</v>
      </c>
      <c r="E1092" s="27">
        <f>E1091/12</f>
        <v>2.8333333333333335</v>
      </c>
      <c r="F1092" s="27">
        <f>F1091/12</f>
        <v>2</v>
      </c>
      <c r="G1092" s="31"/>
    </row>
    <row r="1093" spans="1:7">
      <c r="A1093" s="8">
        <v>44440</v>
      </c>
      <c r="B1093" s="3">
        <v>0</v>
      </c>
      <c r="C1093" s="3">
        <v>0</v>
      </c>
      <c r="D1093" s="3">
        <v>4</v>
      </c>
      <c r="E1093" s="3">
        <v>4</v>
      </c>
      <c r="F1093" s="3">
        <v>2</v>
      </c>
    </row>
    <row r="1094" spans="1:7">
      <c r="A1094" s="8">
        <v>44470</v>
      </c>
      <c r="B1094" s="3">
        <v>0</v>
      </c>
      <c r="C1094" s="3">
        <v>0</v>
      </c>
      <c r="D1094" s="3">
        <v>6</v>
      </c>
      <c r="E1094" s="3">
        <v>4</v>
      </c>
      <c r="F1094" s="3">
        <v>2</v>
      </c>
    </row>
    <row r="1095" spans="1:7">
      <c r="A1095" s="61">
        <v>44501</v>
      </c>
      <c r="B1095" s="51">
        <v>3</v>
      </c>
      <c r="C1095" s="51">
        <v>0</v>
      </c>
      <c r="D1095" s="51">
        <v>5</v>
      </c>
      <c r="E1095" s="51">
        <v>4</v>
      </c>
      <c r="F1095" s="51">
        <v>2</v>
      </c>
      <c r="G1095" s="51"/>
    </row>
    <row r="1096" spans="1:7">
      <c r="A1096" s="61">
        <v>44531</v>
      </c>
      <c r="B1096" s="51"/>
      <c r="C1096" s="51"/>
      <c r="D1096" s="51"/>
      <c r="E1096" s="51"/>
      <c r="F1096" s="51"/>
      <c r="G1096" s="51"/>
    </row>
    <row r="1097" spans="1:7">
      <c r="A1097" s="62"/>
      <c r="B1097" s="57"/>
      <c r="C1097" s="57"/>
      <c r="D1097" s="57"/>
      <c r="E1097" s="57"/>
      <c r="F1097" s="57"/>
      <c r="G1097" s="52"/>
    </row>
    <row r="1098" spans="1:7">
      <c r="A1098" s="59"/>
      <c r="B1098" s="59"/>
      <c r="C1098" s="59"/>
      <c r="D1098" s="59"/>
      <c r="E1098" s="59"/>
      <c r="F1098" s="59"/>
      <c r="G1098" s="52"/>
    </row>
    <row r="1103" spans="1:7">
      <c r="A1103" s="1" t="s">
        <v>0</v>
      </c>
      <c r="B1103" s="2" t="s">
        <v>1</v>
      </c>
      <c r="C1103" s="2" t="s">
        <v>2</v>
      </c>
      <c r="D1103" s="2" t="s">
        <v>3</v>
      </c>
    </row>
    <row r="1104" spans="1:7">
      <c r="A1104" s="8" t="s">
        <v>56</v>
      </c>
      <c r="B1104" s="9">
        <v>32195</v>
      </c>
      <c r="C1104" s="9">
        <v>41987</v>
      </c>
      <c r="D1104" s="3" t="s">
        <v>18</v>
      </c>
    </row>
    <row r="1106" spans="1:8">
      <c r="A1106" s="19" t="s">
        <v>4</v>
      </c>
      <c r="B1106" s="20" t="s">
        <v>5</v>
      </c>
      <c r="C1106" s="20" t="s">
        <v>6</v>
      </c>
      <c r="D1106" s="20" t="s">
        <v>7</v>
      </c>
      <c r="E1106" s="20" t="s">
        <v>8</v>
      </c>
      <c r="F1106" s="20" t="s">
        <v>9</v>
      </c>
      <c r="G1106" s="23" t="s">
        <v>11</v>
      </c>
      <c r="H1106" s="20" t="s">
        <v>132</v>
      </c>
    </row>
    <row r="1107" spans="1:8">
      <c r="A1107" s="8">
        <v>43709</v>
      </c>
      <c r="B1107" s="3">
        <v>8</v>
      </c>
      <c r="C1107" s="3">
        <v>0</v>
      </c>
      <c r="D1107" s="3">
        <v>10</v>
      </c>
      <c r="E1107" s="3">
        <v>3</v>
      </c>
      <c r="F1107" s="3">
        <v>0</v>
      </c>
    </row>
    <row r="1108" spans="1:8">
      <c r="A1108" s="8">
        <v>43739</v>
      </c>
      <c r="B1108" s="3">
        <v>5</v>
      </c>
      <c r="C1108" s="3">
        <v>0</v>
      </c>
      <c r="D1108" s="3">
        <v>12</v>
      </c>
      <c r="E1108" s="3">
        <v>4</v>
      </c>
      <c r="F1108" s="3">
        <v>0</v>
      </c>
    </row>
    <row r="1109" spans="1:8">
      <c r="A1109" s="8">
        <v>43770</v>
      </c>
      <c r="B1109" s="3">
        <v>6</v>
      </c>
      <c r="C1109" s="3">
        <v>0</v>
      </c>
      <c r="D1109" s="3">
        <v>7</v>
      </c>
      <c r="E1109" s="3">
        <v>0</v>
      </c>
      <c r="F1109" s="3">
        <v>0</v>
      </c>
    </row>
    <row r="1110" spans="1:8">
      <c r="A1110" s="8">
        <v>43800</v>
      </c>
      <c r="B1110" s="3">
        <v>5</v>
      </c>
      <c r="C1110" s="3">
        <v>0</v>
      </c>
      <c r="D1110" s="3">
        <v>14</v>
      </c>
      <c r="E1110" s="3">
        <v>3</v>
      </c>
      <c r="F1110" s="3">
        <v>0</v>
      </c>
      <c r="G1110" s="2"/>
    </row>
    <row r="1111" spans="1:8">
      <c r="A1111" s="8">
        <v>43831</v>
      </c>
      <c r="B1111" s="3">
        <v>6</v>
      </c>
      <c r="C1111" s="3">
        <v>2</v>
      </c>
      <c r="D1111" s="3">
        <v>20</v>
      </c>
      <c r="E1111" s="3">
        <v>4</v>
      </c>
      <c r="F1111" s="3">
        <v>0</v>
      </c>
    </row>
    <row r="1112" spans="1:8">
      <c r="A1112" s="8">
        <v>43862</v>
      </c>
      <c r="B1112" s="3">
        <v>0</v>
      </c>
      <c r="C1112" s="3">
        <v>0</v>
      </c>
      <c r="D1112" s="3">
        <v>16</v>
      </c>
      <c r="E1112" s="3">
        <v>2</v>
      </c>
      <c r="F1112" s="3">
        <v>0</v>
      </c>
    </row>
    <row r="1113" spans="1:8">
      <c r="A1113" s="8">
        <v>43891</v>
      </c>
      <c r="B1113" s="3">
        <v>0</v>
      </c>
      <c r="C1113" s="3">
        <v>0</v>
      </c>
      <c r="D1113" s="3">
        <v>12</v>
      </c>
      <c r="E1113" s="3">
        <v>2</v>
      </c>
      <c r="F1113" s="3">
        <v>0</v>
      </c>
    </row>
    <row r="1114" spans="1:8">
      <c r="A1114" s="8">
        <v>43922</v>
      </c>
      <c r="B1114" s="3">
        <v>0</v>
      </c>
      <c r="C1114" s="3">
        <v>0</v>
      </c>
      <c r="D1114" s="3">
        <v>10</v>
      </c>
      <c r="E1114" s="3">
        <v>2</v>
      </c>
      <c r="F1114" s="3">
        <v>1</v>
      </c>
    </row>
    <row r="1115" spans="1:8">
      <c r="A1115" s="8">
        <v>43952</v>
      </c>
      <c r="B1115" s="3">
        <v>0</v>
      </c>
      <c r="C1115" s="3">
        <v>0</v>
      </c>
      <c r="D1115" s="3">
        <v>7</v>
      </c>
      <c r="E1115" s="3">
        <v>0</v>
      </c>
      <c r="F1115" s="3">
        <v>0</v>
      </c>
    </row>
    <row r="1116" spans="1:8">
      <c r="A1116" s="8">
        <v>43983</v>
      </c>
      <c r="B1116" s="3">
        <v>0</v>
      </c>
      <c r="C1116" s="3">
        <v>0</v>
      </c>
      <c r="D1116" s="3">
        <v>7</v>
      </c>
      <c r="E1116" s="3">
        <v>0</v>
      </c>
      <c r="F1116" s="3">
        <v>0</v>
      </c>
    </row>
    <row r="1117" spans="1:8">
      <c r="A1117" s="8">
        <v>44013</v>
      </c>
      <c r="B1117" s="3">
        <v>0</v>
      </c>
      <c r="C1117" s="3">
        <v>0</v>
      </c>
      <c r="D1117" s="3">
        <v>4</v>
      </c>
      <c r="E1117" s="3">
        <v>0</v>
      </c>
      <c r="F1117" s="3">
        <v>0</v>
      </c>
    </row>
    <row r="1118" spans="1:8">
      <c r="A1118" s="8">
        <v>44044</v>
      </c>
      <c r="B1118" s="3">
        <v>0</v>
      </c>
      <c r="C1118" s="3">
        <v>0</v>
      </c>
      <c r="D1118" s="3">
        <v>4</v>
      </c>
      <c r="E1118" s="3">
        <v>0</v>
      </c>
      <c r="F1118" s="3">
        <v>0</v>
      </c>
    </row>
    <row r="1119" spans="1:8">
      <c r="A1119" s="25" t="s">
        <v>10</v>
      </c>
      <c r="B1119" s="25">
        <f>SUM(B1107:B1118)</f>
        <v>30</v>
      </c>
      <c r="C1119" s="25">
        <f>SUM(C1107:C1118)</f>
        <v>2</v>
      </c>
      <c r="D1119" s="25">
        <f>SUM(D1107:D1118)</f>
        <v>123</v>
      </c>
      <c r="E1119" s="25">
        <f>SUM(E1107:E1118)</f>
        <v>20</v>
      </c>
      <c r="F1119" s="25">
        <f>SUM(F1107:F1118)</f>
        <v>1</v>
      </c>
      <c r="G1119" s="31"/>
    </row>
    <row r="1120" spans="1:8">
      <c r="A1120" s="25" t="s">
        <v>12</v>
      </c>
      <c r="B1120" s="25">
        <f>B1119/12</f>
        <v>2.5</v>
      </c>
      <c r="C1120" s="25">
        <f>C1119/12</f>
        <v>0.16666666666666666</v>
      </c>
      <c r="D1120" s="25">
        <f>D1119/12</f>
        <v>10.25</v>
      </c>
      <c r="E1120" s="25">
        <f>E1119/12</f>
        <v>1.6666666666666667</v>
      </c>
      <c r="F1120" s="25">
        <f>F1119/12</f>
        <v>8.3333333333333329E-2</v>
      </c>
      <c r="G1120" s="31"/>
    </row>
    <row r="1121" spans="1:7">
      <c r="A1121" s="8">
        <v>44075</v>
      </c>
      <c r="B1121" s="3">
        <v>0</v>
      </c>
      <c r="C1121" s="3">
        <v>0</v>
      </c>
      <c r="D1121" s="3">
        <v>4</v>
      </c>
      <c r="E1121" s="3">
        <v>0</v>
      </c>
      <c r="F1121" s="3">
        <v>0</v>
      </c>
    </row>
    <row r="1122" spans="1:7">
      <c r="A1122" s="8">
        <v>44105</v>
      </c>
      <c r="B1122" s="3">
        <v>0</v>
      </c>
      <c r="C1122" s="3">
        <v>0</v>
      </c>
      <c r="D1122" s="3">
        <v>6</v>
      </c>
      <c r="E1122" s="3">
        <v>0</v>
      </c>
      <c r="F1122" s="3">
        <v>0</v>
      </c>
    </row>
    <row r="1123" spans="1:7">
      <c r="A1123" s="8">
        <v>44136</v>
      </c>
      <c r="B1123" s="3">
        <v>0</v>
      </c>
      <c r="C1123" s="3">
        <v>0</v>
      </c>
      <c r="D1123" s="3">
        <v>8</v>
      </c>
      <c r="E1123" s="3">
        <v>0</v>
      </c>
      <c r="F1123" s="3">
        <v>0</v>
      </c>
    </row>
    <row r="1124" spans="1:7">
      <c r="A1124" s="8">
        <v>44166</v>
      </c>
      <c r="B1124" s="3">
        <v>0</v>
      </c>
      <c r="C1124" s="3">
        <v>0</v>
      </c>
      <c r="D1124" s="3">
        <v>10</v>
      </c>
      <c r="E1124" s="3">
        <v>2</v>
      </c>
      <c r="F1124" s="3">
        <v>0</v>
      </c>
    </row>
    <row r="1125" spans="1:7">
      <c r="A1125" s="8">
        <v>44197</v>
      </c>
      <c r="B1125" s="3">
        <v>1</v>
      </c>
      <c r="C1125" s="3">
        <v>0</v>
      </c>
      <c r="D1125" s="3">
        <v>8</v>
      </c>
      <c r="E1125" s="3">
        <v>2</v>
      </c>
      <c r="F1125" s="3">
        <v>0</v>
      </c>
    </row>
    <row r="1126" spans="1:7">
      <c r="A1126" s="8">
        <v>44228</v>
      </c>
      <c r="B1126" s="3">
        <v>0</v>
      </c>
      <c r="C1126" s="3">
        <v>0</v>
      </c>
      <c r="D1126" s="3">
        <v>6</v>
      </c>
      <c r="E1126" s="3">
        <v>0</v>
      </c>
      <c r="F1126" s="3">
        <v>0</v>
      </c>
    </row>
    <row r="1127" spans="1:7">
      <c r="A1127" s="8">
        <v>44256</v>
      </c>
      <c r="B1127" s="3">
        <v>0</v>
      </c>
      <c r="C1127" s="3">
        <v>0</v>
      </c>
      <c r="D1127" s="3">
        <v>9</v>
      </c>
      <c r="E1127" s="3">
        <v>0</v>
      </c>
      <c r="F1127" s="3">
        <v>0</v>
      </c>
    </row>
    <row r="1128" spans="1:7">
      <c r="A1128" s="8">
        <v>44287</v>
      </c>
      <c r="B1128" s="3">
        <v>0</v>
      </c>
      <c r="C1128" s="3">
        <v>0</v>
      </c>
      <c r="D1128" s="3">
        <v>20</v>
      </c>
      <c r="E1128" s="3">
        <v>0</v>
      </c>
      <c r="F1128" s="3">
        <v>0</v>
      </c>
    </row>
    <row r="1129" spans="1:7">
      <c r="A1129" s="8">
        <v>44317</v>
      </c>
      <c r="B1129" s="3">
        <v>0</v>
      </c>
      <c r="C1129" s="3">
        <v>0</v>
      </c>
      <c r="D1129" s="3">
        <v>2</v>
      </c>
      <c r="E1129" s="3">
        <v>0</v>
      </c>
      <c r="F1129" s="3">
        <v>0</v>
      </c>
    </row>
    <row r="1130" spans="1:7">
      <c r="A1130" s="8">
        <v>44348</v>
      </c>
      <c r="B1130" s="3">
        <v>0</v>
      </c>
      <c r="C1130" s="3">
        <v>0</v>
      </c>
      <c r="D1130" s="3">
        <v>6</v>
      </c>
      <c r="E1130" s="3">
        <v>0</v>
      </c>
      <c r="F1130" s="3">
        <v>0</v>
      </c>
    </row>
    <row r="1131" spans="1:7">
      <c r="A1131" s="8">
        <v>44378</v>
      </c>
      <c r="B1131" s="3">
        <v>0</v>
      </c>
      <c r="C1131" s="3">
        <v>0</v>
      </c>
      <c r="D1131" s="3">
        <v>6</v>
      </c>
      <c r="E1131" s="3">
        <v>0</v>
      </c>
      <c r="F1131" s="3">
        <v>0</v>
      </c>
    </row>
    <row r="1132" spans="1:7">
      <c r="A1132" s="8">
        <v>44409</v>
      </c>
      <c r="B1132" s="3">
        <v>0</v>
      </c>
      <c r="C1132" s="3">
        <v>0</v>
      </c>
      <c r="D1132" s="3">
        <v>8</v>
      </c>
      <c r="E1132" s="3">
        <v>0</v>
      </c>
      <c r="F1132" s="3">
        <v>0</v>
      </c>
    </row>
    <row r="1133" spans="1:7">
      <c r="A1133" s="25" t="s">
        <v>10</v>
      </c>
      <c r="B1133" s="25">
        <f>SUM(B1121:B1132)</f>
        <v>1</v>
      </c>
      <c r="C1133" s="25">
        <f>SUM(C1121:C1132)</f>
        <v>0</v>
      </c>
      <c r="D1133" s="25">
        <f>SUM(D1121:D1132)</f>
        <v>93</v>
      </c>
      <c r="E1133" s="25">
        <f>SUM(E1121:E1132)</f>
        <v>4</v>
      </c>
      <c r="F1133" s="25">
        <f>SUM(F1121:F1132)</f>
        <v>0</v>
      </c>
      <c r="G1133" s="31"/>
    </row>
    <row r="1134" spans="1:7">
      <c r="A1134" s="27" t="s">
        <v>12</v>
      </c>
      <c r="B1134" s="27">
        <f>B1133/12</f>
        <v>8.3333333333333329E-2</v>
      </c>
      <c r="C1134" s="27">
        <f>C1133/12</f>
        <v>0</v>
      </c>
      <c r="D1134" s="27">
        <f>D1133/12</f>
        <v>7.75</v>
      </c>
      <c r="E1134" s="27">
        <f>E1133/12</f>
        <v>0.33333333333333331</v>
      </c>
      <c r="F1134" s="27">
        <f>F1133/12</f>
        <v>0</v>
      </c>
      <c r="G1134" s="31"/>
    </row>
    <row r="1135" spans="1:7">
      <c r="A1135" s="8">
        <v>44440</v>
      </c>
      <c r="B1135" s="3">
        <v>0</v>
      </c>
      <c r="C1135" s="3">
        <v>0</v>
      </c>
      <c r="D1135" s="3">
        <v>8</v>
      </c>
      <c r="E1135" s="3">
        <v>0</v>
      </c>
      <c r="F1135" s="3">
        <v>0</v>
      </c>
    </row>
    <row r="1136" spans="1:7">
      <c r="A1136" s="8">
        <v>44470</v>
      </c>
      <c r="B1136" s="3">
        <v>0</v>
      </c>
      <c r="C1136" s="3">
        <v>0</v>
      </c>
      <c r="D1136" s="3">
        <v>10</v>
      </c>
      <c r="E1136" s="3">
        <v>0</v>
      </c>
      <c r="F1136" s="3">
        <v>0</v>
      </c>
    </row>
    <row r="1137" spans="1:8">
      <c r="A1137" s="61">
        <v>44501</v>
      </c>
      <c r="B1137" s="51">
        <v>0</v>
      </c>
      <c r="C1137" s="51">
        <v>0</v>
      </c>
      <c r="D1137" s="51">
        <v>4</v>
      </c>
      <c r="E1137" s="51">
        <v>0</v>
      </c>
      <c r="F1137" s="51">
        <v>0</v>
      </c>
      <c r="G1137" s="51"/>
    </row>
    <row r="1138" spans="1:8">
      <c r="A1138" s="61">
        <v>44531</v>
      </c>
      <c r="B1138" s="51"/>
      <c r="C1138" s="51"/>
      <c r="D1138" s="51"/>
      <c r="E1138" s="51"/>
      <c r="F1138" s="51"/>
      <c r="G1138" s="51"/>
    </row>
    <row r="1139" spans="1:8">
      <c r="A1139" s="62"/>
      <c r="B1139" s="57"/>
      <c r="C1139" s="57"/>
      <c r="D1139" s="57"/>
      <c r="E1139" s="57"/>
      <c r="F1139" s="57"/>
      <c r="G1139" s="52"/>
    </row>
    <row r="1140" spans="1:8">
      <c r="A1140" s="59"/>
      <c r="B1140" s="59"/>
      <c r="C1140" s="59"/>
      <c r="D1140" s="59"/>
      <c r="E1140" s="59"/>
      <c r="F1140" s="59"/>
      <c r="G1140" s="86"/>
    </row>
    <row r="1142" spans="1:8">
      <c r="A1142" s="1" t="s">
        <v>0</v>
      </c>
      <c r="B1142" s="2" t="s">
        <v>1</v>
      </c>
      <c r="C1142" s="2" t="s">
        <v>2</v>
      </c>
      <c r="D1142" s="2" t="s">
        <v>3</v>
      </c>
    </row>
    <row r="1143" spans="1:8">
      <c r="A1143" s="8" t="s">
        <v>57</v>
      </c>
      <c r="B1143" s="9">
        <v>30011</v>
      </c>
      <c r="C1143" s="9">
        <v>36904</v>
      </c>
      <c r="D1143" s="3" t="s">
        <v>29</v>
      </c>
    </row>
    <row r="1145" spans="1:8">
      <c r="A1145" s="19" t="s">
        <v>4</v>
      </c>
      <c r="B1145" s="20" t="s">
        <v>5</v>
      </c>
      <c r="C1145" s="20" t="s">
        <v>6</v>
      </c>
      <c r="D1145" s="20" t="s">
        <v>7</v>
      </c>
      <c r="E1145" s="20" t="s">
        <v>8</v>
      </c>
      <c r="F1145" s="20" t="s">
        <v>9</v>
      </c>
      <c r="G1145" s="23" t="s">
        <v>11</v>
      </c>
      <c r="H1145" s="20" t="s">
        <v>132</v>
      </c>
    </row>
    <row r="1146" spans="1:8">
      <c r="A1146" s="8">
        <v>43709</v>
      </c>
      <c r="B1146" s="3">
        <v>4</v>
      </c>
      <c r="C1146" s="3">
        <v>1</v>
      </c>
      <c r="D1146" s="3">
        <v>12</v>
      </c>
      <c r="E1146" s="3">
        <v>9</v>
      </c>
      <c r="F1146" s="3">
        <v>4</v>
      </c>
    </row>
    <row r="1147" spans="1:8">
      <c r="A1147" s="8">
        <v>43739</v>
      </c>
      <c r="B1147" s="3">
        <v>8</v>
      </c>
      <c r="C1147" s="3">
        <v>4</v>
      </c>
      <c r="D1147" s="3">
        <v>20</v>
      </c>
      <c r="E1147" s="3">
        <v>10</v>
      </c>
      <c r="F1147" s="3">
        <v>4</v>
      </c>
    </row>
    <row r="1148" spans="1:8">
      <c r="A1148" s="8">
        <v>43770</v>
      </c>
      <c r="B1148" s="3">
        <v>2</v>
      </c>
      <c r="C1148" s="3">
        <v>0</v>
      </c>
      <c r="D1148" s="3">
        <v>19</v>
      </c>
      <c r="E1148" s="3">
        <v>5</v>
      </c>
      <c r="F1148" s="3">
        <v>2</v>
      </c>
    </row>
    <row r="1149" spans="1:8">
      <c r="A1149" s="8">
        <v>43800</v>
      </c>
      <c r="B1149" s="3">
        <v>2</v>
      </c>
      <c r="C1149" s="3">
        <v>0</v>
      </c>
      <c r="D1149" s="3">
        <v>18</v>
      </c>
      <c r="E1149" s="3">
        <v>0</v>
      </c>
      <c r="F1149" s="3">
        <v>4</v>
      </c>
    </row>
    <row r="1150" spans="1:8">
      <c r="A1150" s="8">
        <v>43831</v>
      </c>
      <c r="B1150" s="3">
        <v>2</v>
      </c>
      <c r="C1150" s="3">
        <v>2</v>
      </c>
      <c r="D1150" s="3">
        <v>16</v>
      </c>
      <c r="E1150" s="3">
        <v>15</v>
      </c>
      <c r="F1150" s="3">
        <v>6</v>
      </c>
    </row>
    <row r="1151" spans="1:8">
      <c r="A1151" s="8">
        <v>43862</v>
      </c>
      <c r="B1151" s="3">
        <v>2</v>
      </c>
      <c r="C1151" s="3">
        <v>0</v>
      </c>
      <c r="D1151" s="3">
        <v>18</v>
      </c>
      <c r="E1151" s="3">
        <v>10</v>
      </c>
      <c r="F1151" s="3">
        <v>4</v>
      </c>
    </row>
    <row r="1152" spans="1:8">
      <c r="A1152" s="8">
        <v>43891</v>
      </c>
      <c r="B1152" s="3">
        <v>1</v>
      </c>
      <c r="C1152" s="3">
        <v>0</v>
      </c>
      <c r="D1152" s="3">
        <v>10</v>
      </c>
      <c r="E1152" s="3">
        <v>6</v>
      </c>
      <c r="F1152" s="3">
        <v>4</v>
      </c>
    </row>
    <row r="1153" spans="1:7">
      <c r="A1153" s="8">
        <v>43922</v>
      </c>
      <c r="B1153" s="3">
        <v>0</v>
      </c>
      <c r="C1153" s="3">
        <v>0</v>
      </c>
      <c r="D1153" s="3">
        <v>6</v>
      </c>
      <c r="E1153" s="3">
        <v>6</v>
      </c>
      <c r="F1153" s="3">
        <v>3</v>
      </c>
    </row>
    <row r="1154" spans="1:7">
      <c r="A1154" s="8">
        <v>43952</v>
      </c>
      <c r="B1154" s="3">
        <v>0</v>
      </c>
      <c r="C1154" s="3">
        <v>0</v>
      </c>
      <c r="D1154" s="3">
        <v>5</v>
      </c>
      <c r="E1154" s="3">
        <v>8</v>
      </c>
      <c r="F1154" s="3">
        <v>2</v>
      </c>
    </row>
    <row r="1155" spans="1:7">
      <c r="A1155" s="8">
        <v>43983</v>
      </c>
      <c r="B1155" s="3">
        <v>2</v>
      </c>
      <c r="C1155" s="3">
        <v>0</v>
      </c>
      <c r="D1155" s="3">
        <v>9</v>
      </c>
      <c r="E1155" s="3">
        <v>5</v>
      </c>
      <c r="F1155" s="3">
        <v>2</v>
      </c>
    </row>
    <row r="1156" spans="1:7">
      <c r="A1156" s="8">
        <v>44013</v>
      </c>
      <c r="B1156" s="3">
        <v>0</v>
      </c>
      <c r="C1156" s="3">
        <v>0</v>
      </c>
      <c r="D1156" s="3">
        <v>5</v>
      </c>
      <c r="E1156" s="3">
        <v>3</v>
      </c>
      <c r="F1156" s="3">
        <v>2</v>
      </c>
    </row>
    <row r="1157" spans="1:7">
      <c r="A1157" s="8">
        <v>44044</v>
      </c>
      <c r="B1157" s="3">
        <v>0</v>
      </c>
      <c r="C1157" s="3">
        <v>0</v>
      </c>
      <c r="D1157" s="3">
        <v>4</v>
      </c>
      <c r="E1157" s="3">
        <v>6</v>
      </c>
      <c r="F1157" s="3">
        <v>1</v>
      </c>
    </row>
    <row r="1158" spans="1:7">
      <c r="A1158" s="25" t="s">
        <v>10</v>
      </c>
      <c r="B1158" s="25">
        <f>SUM(B1146:B1157)</f>
        <v>23</v>
      </c>
      <c r="C1158" s="25">
        <f>SUM(C1146:C1157)</f>
        <v>7</v>
      </c>
      <c r="D1158" s="25">
        <f>SUM(D1146:D1157)</f>
        <v>142</v>
      </c>
      <c r="E1158" s="25">
        <f>SUM(E1146:E1157)</f>
        <v>83</v>
      </c>
      <c r="F1158" s="25">
        <f>SUM(F1146:F1157)</f>
        <v>38</v>
      </c>
      <c r="G1158" s="31"/>
    </row>
    <row r="1159" spans="1:7">
      <c r="A1159" s="25" t="s">
        <v>12</v>
      </c>
      <c r="B1159" s="25">
        <f>B1158/12</f>
        <v>1.9166666666666667</v>
      </c>
      <c r="C1159" s="25">
        <f>C1158/12</f>
        <v>0.58333333333333337</v>
      </c>
      <c r="D1159" s="25">
        <f>D1158/12</f>
        <v>11.833333333333334</v>
      </c>
      <c r="E1159" s="25">
        <f>E1158/12</f>
        <v>6.916666666666667</v>
      </c>
      <c r="F1159" s="25">
        <f>F1158/12</f>
        <v>3.1666666666666665</v>
      </c>
      <c r="G1159" s="31"/>
    </row>
    <row r="1160" spans="1:7">
      <c r="A1160" s="8">
        <v>44075</v>
      </c>
      <c r="B1160" s="3">
        <v>0</v>
      </c>
      <c r="C1160" s="3">
        <v>0</v>
      </c>
      <c r="D1160" s="3">
        <v>3</v>
      </c>
      <c r="E1160" s="3">
        <v>4</v>
      </c>
      <c r="F1160" s="3">
        <v>1</v>
      </c>
    </row>
    <row r="1161" spans="1:7">
      <c r="A1161" s="8">
        <v>44105</v>
      </c>
      <c r="B1161" s="3">
        <v>0</v>
      </c>
      <c r="C1161" s="3">
        <v>1</v>
      </c>
      <c r="D1161" s="3">
        <v>4</v>
      </c>
      <c r="E1161" s="3">
        <v>7</v>
      </c>
      <c r="F1161" s="3">
        <v>2</v>
      </c>
    </row>
    <row r="1162" spans="1:7">
      <c r="A1162" s="8">
        <v>44136</v>
      </c>
      <c r="B1162" s="3">
        <v>3</v>
      </c>
      <c r="C1162" s="3">
        <v>1</v>
      </c>
      <c r="D1162" s="3">
        <v>11</v>
      </c>
      <c r="E1162" s="3">
        <v>11</v>
      </c>
      <c r="F1162" s="3">
        <v>2</v>
      </c>
    </row>
    <row r="1163" spans="1:7">
      <c r="A1163" s="8">
        <v>44166</v>
      </c>
      <c r="B1163" s="3">
        <v>1</v>
      </c>
      <c r="C1163" s="3">
        <v>0</v>
      </c>
      <c r="D1163" s="3">
        <v>10</v>
      </c>
      <c r="E1163" s="3">
        <v>7</v>
      </c>
      <c r="F1163" s="3">
        <v>3</v>
      </c>
    </row>
    <row r="1164" spans="1:7">
      <c r="A1164" s="8">
        <v>44197</v>
      </c>
      <c r="B1164" s="3">
        <v>2</v>
      </c>
      <c r="C1164" s="3">
        <v>0</v>
      </c>
      <c r="D1164" s="3">
        <v>8</v>
      </c>
      <c r="E1164" s="3">
        <v>6</v>
      </c>
      <c r="F1164" s="3">
        <v>2</v>
      </c>
    </row>
    <row r="1165" spans="1:7">
      <c r="A1165" s="8">
        <v>44228</v>
      </c>
      <c r="B1165" s="3">
        <v>2</v>
      </c>
      <c r="C1165" s="3">
        <v>0</v>
      </c>
      <c r="D1165" s="3">
        <v>7</v>
      </c>
      <c r="E1165" s="3">
        <v>8</v>
      </c>
      <c r="F1165" s="3">
        <v>2</v>
      </c>
    </row>
    <row r="1166" spans="1:7">
      <c r="A1166" s="8">
        <v>44256</v>
      </c>
      <c r="B1166" s="3">
        <v>16</v>
      </c>
      <c r="C1166" s="3">
        <v>18</v>
      </c>
      <c r="D1166" s="3">
        <v>18</v>
      </c>
      <c r="E1166" s="3">
        <v>16</v>
      </c>
      <c r="F1166" s="3">
        <v>3</v>
      </c>
    </row>
    <row r="1167" spans="1:7">
      <c r="A1167" s="8">
        <v>44287</v>
      </c>
      <c r="B1167" s="3">
        <v>0</v>
      </c>
      <c r="C1167" s="3">
        <v>0</v>
      </c>
      <c r="D1167" s="3">
        <v>18</v>
      </c>
      <c r="E1167" s="3">
        <v>5</v>
      </c>
      <c r="F1167" s="3">
        <v>3</v>
      </c>
    </row>
    <row r="1168" spans="1:7">
      <c r="A1168" s="8">
        <v>44317</v>
      </c>
      <c r="B1168" s="3">
        <v>0</v>
      </c>
      <c r="C1168" s="3">
        <v>0</v>
      </c>
      <c r="D1168" s="3">
        <v>7</v>
      </c>
      <c r="E1168" s="3">
        <v>8</v>
      </c>
      <c r="F1168" s="3">
        <v>3</v>
      </c>
    </row>
    <row r="1169" spans="1:8">
      <c r="A1169" s="8">
        <v>44348</v>
      </c>
      <c r="B1169" s="3">
        <v>0</v>
      </c>
      <c r="C1169" s="3">
        <v>0</v>
      </c>
      <c r="D1169" s="3">
        <v>10</v>
      </c>
      <c r="E1169" s="3">
        <v>6</v>
      </c>
      <c r="F1169" s="3">
        <v>2</v>
      </c>
    </row>
    <row r="1170" spans="1:8">
      <c r="A1170" s="8">
        <v>44378</v>
      </c>
      <c r="B1170" s="3">
        <v>0</v>
      </c>
      <c r="C1170" s="3">
        <v>0</v>
      </c>
      <c r="D1170" s="3">
        <v>7</v>
      </c>
      <c r="E1170" s="3">
        <v>4</v>
      </c>
      <c r="F1170" s="3">
        <v>3</v>
      </c>
    </row>
    <row r="1171" spans="1:8">
      <c r="A1171" s="8">
        <v>44409</v>
      </c>
      <c r="B1171" s="3">
        <v>1</v>
      </c>
      <c r="C1171" s="3">
        <v>3</v>
      </c>
      <c r="D1171" s="3">
        <v>11</v>
      </c>
      <c r="E1171" s="3">
        <v>12</v>
      </c>
      <c r="F1171" s="3">
        <v>3</v>
      </c>
    </row>
    <row r="1172" spans="1:8">
      <c r="A1172" s="25" t="s">
        <v>10</v>
      </c>
      <c r="B1172" s="25">
        <f>SUM(B1160:B1171)</f>
        <v>25</v>
      </c>
      <c r="C1172" s="25">
        <f>SUM(C1160:C1171)</f>
        <v>23</v>
      </c>
      <c r="D1172" s="25">
        <f>SUM(D1160:D1171)</f>
        <v>114</v>
      </c>
      <c r="E1172" s="25">
        <f>SUM(E1160:E1171)</f>
        <v>94</v>
      </c>
      <c r="F1172" s="25">
        <f>SUM(F1160:F1171)</f>
        <v>29</v>
      </c>
      <c r="G1172" s="31"/>
    </row>
    <row r="1173" spans="1:8">
      <c r="A1173" s="27" t="s">
        <v>12</v>
      </c>
      <c r="B1173" s="27">
        <f>B1172/12</f>
        <v>2.0833333333333335</v>
      </c>
      <c r="C1173" s="27">
        <f>C1172/12</f>
        <v>1.9166666666666667</v>
      </c>
      <c r="D1173" s="27">
        <f>D1172/12</f>
        <v>9.5</v>
      </c>
      <c r="E1173" s="27">
        <f>E1172/12</f>
        <v>7.833333333333333</v>
      </c>
      <c r="F1173" s="27">
        <f>F1172/12</f>
        <v>2.4166666666666665</v>
      </c>
      <c r="G1173" s="31"/>
    </row>
    <row r="1174" spans="1:8">
      <c r="A1174" s="8">
        <v>44440</v>
      </c>
      <c r="B1174" s="3">
        <v>1</v>
      </c>
      <c r="C1174" s="3">
        <v>0</v>
      </c>
      <c r="D1174" s="3">
        <v>8</v>
      </c>
      <c r="E1174" s="3">
        <v>11</v>
      </c>
      <c r="F1174" s="3">
        <v>3</v>
      </c>
      <c r="G1174" s="2"/>
    </row>
    <row r="1175" spans="1:8">
      <c r="A1175" s="8">
        <v>44470</v>
      </c>
      <c r="B1175" s="3">
        <v>2</v>
      </c>
      <c r="C1175" s="3">
        <v>2</v>
      </c>
      <c r="D1175" s="3">
        <v>6</v>
      </c>
      <c r="E1175" s="3">
        <v>8</v>
      </c>
      <c r="F1175" s="3">
        <v>4</v>
      </c>
    </row>
    <row r="1176" spans="1:8">
      <c r="A1176" s="61">
        <v>44501</v>
      </c>
      <c r="B1176" s="51">
        <v>2</v>
      </c>
      <c r="C1176" s="51">
        <v>2</v>
      </c>
      <c r="D1176" s="51">
        <v>8</v>
      </c>
      <c r="E1176" s="51">
        <v>6</v>
      </c>
      <c r="F1176" s="51">
        <v>4</v>
      </c>
      <c r="G1176" s="51"/>
    </row>
    <row r="1177" spans="1:8">
      <c r="A1177" s="61">
        <v>44531</v>
      </c>
      <c r="B1177" s="51"/>
      <c r="C1177" s="51"/>
      <c r="D1177" s="51"/>
      <c r="E1177" s="51"/>
      <c r="F1177" s="51"/>
      <c r="G1177" s="51"/>
    </row>
    <row r="1178" spans="1:8">
      <c r="A1178" s="62"/>
      <c r="B1178" s="57"/>
      <c r="C1178" s="57"/>
      <c r="D1178" s="57"/>
      <c r="E1178" s="57"/>
      <c r="F1178" s="57"/>
      <c r="G1178" s="52"/>
    </row>
    <row r="1179" spans="1:8">
      <c r="A1179" s="59"/>
      <c r="B1179" s="59"/>
      <c r="C1179" s="59"/>
      <c r="D1179" s="59"/>
      <c r="E1179" s="59"/>
      <c r="F1179" s="59"/>
      <c r="G1179" s="52"/>
    </row>
    <row r="1181" spans="1:8">
      <c r="A1181" s="1" t="s">
        <v>0</v>
      </c>
      <c r="B1181" s="2" t="s">
        <v>1</v>
      </c>
      <c r="C1181" s="2" t="s">
        <v>2</v>
      </c>
      <c r="D1181" s="2" t="s">
        <v>3</v>
      </c>
      <c r="E1181" s="2"/>
    </row>
    <row r="1182" spans="1:8">
      <c r="A1182" s="8" t="s">
        <v>58</v>
      </c>
      <c r="B1182" s="9">
        <v>27409</v>
      </c>
      <c r="C1182" s="9">
        <v>43722</v>
      </c>
      <c r="D1182" s="3" t="s">
        <v>18</v>
      </c>
    </row>
    <row r="1184" spans="1:8">
      <c r="A1184" s="19" t="s">
        <v>4</v>
      </c>
      <c r="B1184" s="20" t="s">
        <v>5</v>
      </c>
      <c r="C1184" s="20" t="s">
        <v>6</v>
      </c>
      <c r="D1184" s="20" t="s">
        <v>7</v>
      </c>
      <c r="E1184" s="20" t="s">
        <v>8</v>
      </c>
      <c r="F1184" s="20" t="s">
        <v>9</v>
      </c>
      <c r="G1184" s="23" t="s">
        <v>11</v>
      </c>
      <c r="H1184" s="20" t="s">
        <v>132</v>
      </c>
    </row>
    <row r="1185" spans="1:7">
      <c r="A1185" s="8">
        <v>43709</v>
      </c>
      <c r="B1185" s="3">
        <v>4</v>
      </c>
      <c r="C1185" s="3">
        <v>0</v>
      </c>
      <c r="D1185" s="3">
        <v>17</v>
      </c>
      <c r="E1185" s="3">
        <v>3</v>
      </c>
      <c r="F1185" s="3">
        <v>0</v>
      </c>
    </row>
    <row r="1186" spans="1:7">
      <c r="A1186" s="8">
        <v>43739</v>
      </c>
      <c r="B1186" s="3">
        <v>2</v>
      </c>
      <c r="C1186" s="3">
        <v>0</v>
      </c>
      <c r="D1186" s="3">
        <v>11</v>
      </c>
      <c r="E1186" s="3">
        <v>2</v>
      </c>
      <c r="F1186" s="3">
        <v>2</v>
      </c>
    </row>
    <row r="1187" spans="1:7">
      <c r="A1187" s="8">
        <v>43770</v>
      </c>
      <c r="B1187" s="3">
        <v>5</v>
      </c>
      <c r="C1187" s="3">
        <v>5</v>
      </c>
      <c r="D1187" s="3">
        <v>23</v>
      </c>
      <c r="E1187" s="3">
        <v>8</v>
      </c>
      <c r="F1187" s="3">
        <v>3</v>
      </c>
    </row>
    <row r="1188" spans="1:7">
      <c r="A1188" s="8">
        <v>43800</v>
      </c>
      <c r="B1188" s="3">
        <v>0</v>
      </c>
      <c r="C1188" s="3">
        <v>4</v>
      </c>
      <c r="D1188" s="3">
        <v>21</v>
      </c>
      <c r="E1188" s="3">
        <v>5</v>
      </c>
      <c r="F1188" s="3">
        <v>1</v>
      </c>
    </row>
    <row r="1189" spans="1:7">
      <c r="A1189" s="8">
        <v>43831</v>
      </c>
      <c r="B1189" s="3">
        <v>1</v>
      </c>
      <c r="C1189" s="3">
        <v>1</v>
      </c>
      <c r="D1189" s="3">
        <v>24</v>
      </c>
      <c r="E1189" s="3">
        <v>6</v>
      </c>
      <c r="F1189" s="3">
        <v>4</v>
      </c>
    </row>
    <row r="1190" spans="1:7">
      <c r="A1190" s="8">
        <v>43862</v>
      </c>
      <c r="B1190" s="3">
        <v>0</v>
      </c>
      <c r="C1190" s="3">
        <v>2</v>
      </c>
      <c r="D1190" s="3">
        <v>14</v>
      </c>
      <c r="E1190" s="3">
        <v>5</v>
      </c>
      <c r="F1190" s="3">
        <v>4</v>
      </c>
    </row>
    <row r="1191" spans="1:7">
      <c r="A1191" s="8">
        <v>43891</v>
      </c>
      <c r="B1191" s="3">
        <v>0</v>
      </c>
      <c r="C1191" s="3">
        <v>0</v>
      </c>
      <c r="D1191" s="3">
        <v>8</v>
      </c>
      <c r="E1191" s="3">
        <v>3</v>
      </c>
      <c r="F1191" s="3">
        <v>2</v>
      </c>
    </row>
    <row r="1192" spans="1:7">
      <c r="A1192" s="8">
        <v>43922</v>
      </c>
      <c r="B1192" s="3">
        <v>0</v>
      </c>
      <c r="C1192" s="3">
        <v>0</v>
      </c>
      <c r="D1192" s="3">
        <v>8</v>
      </c>
      <c r="E1192" s="3">
        <v>2</v>
      </c>
      <c r="F1192" s="3">
        <v>1</v>
      </c>
    </row>
    <row r="1193" spans="1:7">
      <c r="A1193" s="8">
        <v>43952</v>
      </c>
      <c r="B1193" s="3">
        <v>0</v>
      </c>
      <c r="C1193" s="3">
        <v>0</v>
      </c>
      <c r="D1193" s="3">
        <v>2</v>
      </c>
      <c r="E1193" s="3">
        <v>2</v>
      </c>
      <c r="F1193" s="3">
        <v>2</v>
      </c>
    </row>
    <row r="1194" spans="1:7">
      <c r="A1194" s="8">
        <v>43983</v>
      </c>
      <c r="B1194" s="3">
        <v>0</v>
      </c>
      <c r="C1194" s="3">
        <v>0</v>
      </c>
      <c r="D1194" s="3">
        <v>2</v>
      </c>
      <c r="E1194" s="3">
        <v>3</v>
      </c>
      <c r="F1194" s="3">
        <v>1</v>
      </c>
    </row>
    <row r="1195" spans="1:7">
      <c r="A1195" s="8">
        <v>44013</v>
      </c>
      <c r="B1195" s="3">
        <v>0</v>
      </c>
      <c r="C1195" s="3">
        <v>0</v>
      </c>
      <c r="D1195" s="3">
        <v>3</v>
      </c>
      <c r="E1195" s="3">
        <v>4</v>
      </c>
      <c r="F1195" s="3">
        <v>1</v>
      </c>
    </row>
    <row r="1196" spans="1:7">
      <c r="A1196" s="8">
        <v>44044</v>
      </c>
      <c r="B1196" s="3">
        <v>0</v>
      </c>
      <c r="C1196" s="3">
        <v>0</v>
      </c>
      <c r="D1196" s="3">
        <v>2</v>
      </c>
      <c r="E1196" s="3">
        <v>2</v>
      </c>
      <c r="F1196" s="3">
        <v>1</v>
      </c>
    </row>
    <row r="1197" spans="1:7">
      <c r="A1197" s="25" t="s">
        <v>10</v>
      </c>
      <c r="B1197" s="25">
        <f>SUM(B1185:B1196)</f>
        <v>12</v>
      </c>
      <c r="C1197" s="25">
        <f>SUM(C1185:C1196)</f>
        <v>12</v>
      </c>
      <c r="D1197" s="25">
        <f>SUM(D1185:D1196)</f>
        <v>135</v>
      </c>
      <c r="E1197" s="25">
        <f>SUM(E1185:E1196)</f>
        <v>45</v>
      </c>
      <c r="F1197" s="25">
        <f>SUM(F1185:F1196)</f>
        <v>22</v>
      </c>
      <c r="G1197" s="31"/>
    </row>
    <row r="1198" spans="1:7">
      <c r="A1198" s="25" t="s">
        <v>12</v>
      </c>
      <c r="B1198" s="25">
        <f>B1197/12</f>
        <v>1</v>
      </c>
      <c r="C1198" s="25">
        <f>C1197/12</f>
        <v>1</v>
      </c>
      <c r="D1198" s="25">
        <f>D1197/12</f>
        <v>11.25</v>
      </c>
      <c r="E1198" s="25">
        <f>E1197/12</f>
        <v>3.75</v>
      </c>
      <c r="F1198" s="25">
        <f>F1197/12</f>
        <v>1.8333333333333333</v>
      </c>
      <c r="G1198" s="31"/>
    </row>
    <row r="1199" spans="1:7">
      <c r="A1199" s="8">
        <v>44075</v>
      </c>
      <c r="B1199" s="3">
        <v>0</v>
      </c>
      <c r="C1199" s="3">
        <v>0</v>
      </c>
      <c r="D1199" s="3">
        <v>5</v>
      </c>
      <c r="E1199" s="3">
        <v>0</v>
      </c>
      <c r="F1199" s="3">
        <v>0</v>
      </c>
    </row>
    <row r="1200" spans="1:7">
      <c r="A1200" s="8">
        <v>44105</v>
      </c>
      <c r="B1200" s="3">
        <v>0</v>
      </c>
      <c r="C1200" s="3">
        <v>0</v>
      </c>
      <c r="D1200" s="3">
        <v>2</v>
      </c>
      <c r="E1200" s="3">
        <v>2</v>
      </c>
      <c r="F1200" s="3">
        <v>1</v>
      </c>
    </row>
    <row r="1201" spans="1:7">
      <c r="A1201" s="8">
        <v>44136</v>
      </c>
      <c r="B1201" s="3">
        <v>0</v>
      </c>
      <c r="C1201" s="3">
        <v>0</v>
      </c>
      <c r="D1201" s="3">
        <v>4</v>
      </c>
      <c r="E1201" s="3">
        <v>2</v>
      </c>
      <c r="F1201" s="3">
        <v>2</v>
      </c>
    </row>
    <row r="1202" spans="1:7">
      <c r="A1202" s="8">
        <v>44166</v>
      </c>
      <c r="B1202" s="3">
        <v>1</v>
      </c>
      <c r="C1202" s="3">
        <v>0</v>
      </c>
      <c r="D1202" s="3">
        <v>6</v>
      </c>
      <c r="E1202" s="3">
        <v>3</v>
      </c>
      <c r="F1202" s="3">
        <v>3</v>
      </c>
    </row>
    <row r="1203" spans="1:7">
      <c r="A1203" s="8">
        <v>44197</v>
      </c>
      <c r="B1203" s="3">
        <v>0</v>
      </c>
      <c r="C1203" s="3">
        <v>0</v>
      </c>
      <c r="D1203" s="3">
        <v>4</v>
      </c>
      <c r="E1203" s="3">
        <v>2</v>
      </c>
      <c r="F1203" s="3">
        <v>0</v>
      </c>
    </row>
    <row r="1204" spans="1:7">
      <c r="A1204" s="8">
        <v>44228</v>
      </c>
      <c r="B1204" s="3">
        <v>0</v>
      </c>
      <c r="C1204" s="3">
        <v>0</v>
      </c>
      <c r="D1204" s="3">
        <v>3</v>
      </c>
      <c r="E1204" s="3">
        <v>1</v>
      </c>
      <c r="F1204" s="3">
        <v>1</v>
      </c>
    </row>
    <row r="1205" spans="1:7">
      <c r="A1205" s="8">
        <v>44256</v>
      </c>
      <c r="B1205" s="3">
        <v>0</v>
      </c>
      <c r="C1205" s="3">
        <v>0</v>
      </c>
      <c r="D1205" s="3">
        <v>5</v>
      </c>
      <c r="E1205" s="3">
        <v>3</v>
      </c>
      <c r="F1205" s="3">
        <v>1</v>
      </c>
    </row>
    <row r="1206" spans="1:7">
      <c r="A1206" s="8">
        <v>44287</v>
      </c>
      <c r="B1206" s="3">
        <v>0</v>
      </c>
      <c r="C1206" s="3">
        <v>0</v>
      </c>
      <c r="D1206" s="3">
        <v>2</v>
      </c>
      <c r="E1206" s="3">
        <v>2</v>
      </c>
      <c r="F1206" s="3">
        <v>1</v>
      </c>
    </row>
    <row r="1207" spans="1:7">
      <c r="A1207" s="8">
        <v>44317</v>
      </c>
      <c r="B1207" s="3">
        <v>0</v>
      </c>
      <c r="C1207" s="3">
        <v>0</v>
      </c>
      <c r="D1207" s="3">
        <v>5</v>
      </c>
      <c r="E1207" s="3">
        <v>3</v>
      </c>
      <c r="F1207" s="3">
        <v>1</v>
      </c>
      <c r="G1207" s="2"/>
    </row>
    <row r="1208" spans="1:7">
      <c r="A1208" s="8">
        <v>44348</v>
      </c>
      <c r="B1208" s="3">
        <v>0</v>
      </c>
      <c r="C1208" s="3">
        <v>0</v>
      </c>
      <c r="D1208" s="3">
        <v>7</v>
      </c>
      <c r="E1208" s="3">
        <v>3</v>
      </c>
      <c r="F1208" s="3">
        <v>3</v>
      </c>
    </row>
    <row r="1209" spans="1:7">
      <c r="A1209" s="8">
        <v>44378</v>
      </c>
      <c r="B1209" s="3">
        <v>0</v>
      </c>
      <c r="C1209" s="3">
        <v>0</v>
      </c>
      <c r="D1209" s="3">
        <v>3</v>
      </c>
      <c r="E1209" s="3">
        <v>1</v>
      </c>
      <c r="F1209" s="3">
        <v>1</v>
      </c>
    </row>
    <row r="1210" spans="1:7">
      <c r="A1210" s="8">
        <v>44409</v>
      </c>
      <c r="B1210" s="3">
        <v>0</v>
      </c>
      <c r="C1210" s="3">
        <v>0</v>
      </c>
      <c r="D1210" s="3">
        <v>4</v>
      </c>
      <c r="E1210" s="3">
        <v>2</v>
      </c>
      <c r="F1210" s="3">
        <v>2</v>
      </c>
    </row>
    <row r="1211" spans="1:7">
      <c r="A1211" s="25" t="s">
        <v>10</v>
      </c>
      <c r="B1211" s="25">
        <f>SUM(B1199:B1210)</f>
        <v>1</v>
      </c>
      <c r="C1211" s="25">
        <f>SUM(C1199:C1210)</f>
        <v>0</v>
      </c>
      <c r="D1211" s="25">
        <f>SUM(D1199:D1210)</f>
        <v>50</v>
      </c>
      <c r="E1211" s="25">
        <f>SUM(E1199:E1210)</f>
        <v>24</v>
      </c>
      <c r="F1211" s="25">
        <f>SUM(F1199:F1210)</f>
        <v>16</v>
      </c>
      <c r="G1211" s="31"/>
    </row>
    <row r="1212" spans="1:7">
      <c r="A1212" s="27" t="s">
        <v>12</v>
      </c>
      <c r="B1212" s="27">
        <f>B1211/12</f>
        <v>8.3333333333333329E-2</v>
      </c>
      <c r="C1212" s="27">
        <f>C1211/12</f>
        <v>0</v>
      </c>
      <c r="D1212" s="27">
        <f>D1211/12</f>
        <v>4.166666666666667</v>
      </c>
      <c r="E1212" s="27">
        <f>E1211/12</f>
        <v>2</v>
      </c>
      <c r="F1212" s="27">
        <f>F1211/12</f>
        <v>1.3333333333333333</v>
      </c>
      <c r="G1212" s="31"/>
    </row>
    <row r="1213" spans="1:7">
      <c r="A1213" s="8">
        <v>44440</v>
      </c>
      <c r="B1213" s="3">
        <v>0</v>
      </c>
      <c r="C1213" s="3">
        <v>0</v>
      </c>
      <c r="D1213" s="3">
        <v>6</v>
      </c>
      <c r="E1213" s="3">
        <v>3</v>
      </c>
      <c r="F1213" s="3">
        <v>3</v>
      </c>
    </row>
    <row r="1214" spans="1:7">
      <c r="A1214" s="8">
        <v>44470</v>
      </c>
      <c r="B1214" s="3">
        <v>0</v>
      </c>
      <c r="C1214" s="3">
        <v>0</v>
      </c>
      <c r="D1214" s="3">
        <v>6</v>
      </c>
      <c r="E1214" s="3">
        <v>3</v>
      </c>
      <c r="F1214" s="3">
        <v>3</v>
      </c>
    </row>
    <row r="1215" spans="1:7">
      <c r="A1215" s="61">
        <v>44501</v>
      </c>
      <c r="B1215" s="51">
        <v>0</v>
      </c>
      <c r="C1215" s="51">
        <v>0</v>
      </c>
      <c r="D1215" s="51">
        <v>3</v>
      </c>
      <c r="E1215" s="51">
        <v>0</v>
      </c>
      <c r="F1215" s="51">
        <v>0</v>
      </c>
      <c r="G1215" s="51"/>
    </row>
    <row r="1216" spans="1:7">
      <c r="A1216" s="61">
        <v>44531</v>
      </c>
      <c r="B1216" s="51"/>
      <c r="C1216" s="51"/>
      <c r="D1216" s="51"/>
      <c r="E1216" s="51"/>
      <c r="F1216" s="51"/>
      <c r="G1216" s="51"/>
    </row>
    <row r="1217" spans="1:8">
      <c r="A1217" s="62"/>
      <c r="B1217" s="57"/>
      <c r="C1217" s="57"/>
      <c r="D1217" s="57"/>
      <c r="E1217" s="57"/>
      <c r="F1217" s="57"/>
      <c r="G1217" s="52"/>
    </row>
    <row r="1218" spans="1:8">
      <c r="A1218" s="59"/>
      <c r="B1218" s="59"/>
      <c r="C1218" s="59"/>
      <c r="D1218" s="59"/>
      <c r="E1218" s="59"/>
      <c r="F1218" s="59"/>
      <c r="G1218" s="52"/>
    </row>
    <row r="1220" spans="1:8">
      <c r="A1220" s="1" t="s">
        <v>0</v>
      </c>
      <c r="B1220" s="2" t="s">
        <v>1</v>
      </c>
      <c r="C1220" s="2" t="s">
        <v>2</v>
      </c>
      <c r="D1220" s="2" t="s">
        <v>3</v>
      </c>
      <c r="E1220" s="2"/>
    </row>
    <row r="1221" spans="1:8">
      <c r="A1221" s="8" t="s">
        <v>59</v>
      </c>
      <c r="B1221" s="9">
        <v>38334</v>
      </c>
      <c r="C1221" s="9">
        <v>44514</v>
      </c>
      <c r="D1221" s="3" t="s">
        <v>18</v>
      </c>
    </row>
    <row r="1223" spans="1:8">
      <c r="A1223" s="19" t="s">
        <v>4</v>
      </c>
      <c r="B1223" s="20" t="s">
        <v>5</v>
      </c>
      <c r="C1223" s="20" t="s">
        <v>6</v>
      </c>
      <c r="D1223" s="20" t="s">
        <v>7</v>
      </c>
      <c r="E1223" s="20" t="s">
        <v>8</v>
      </c>
      <c r="F1223" s="20" t="s">
        <v>9</v>
      </c>
      <c r="G1223" s="23" t="s">
        <v>11</v>
      </c>
      <c r="H1223" s="20" t="s">
        <v>132</v>
      </c>
    </row>
    <row r="1224" spans="1:8">
      <c r="A1224" s="8">
        <v>43709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47" t="s">
        <v>112</v>
      </c>
    </row>
    <row r="1225" spans="1:8">
      <c r="A1225" s="8">
        <v>43739</v>
      </c>
      <c r="B1225" s="3">
        <v>3</v>
      </c>
      <c r="C1225" s="3">
        <v>2</v>
      </c>
      <c r="D1225" s="3">
        <v>12</v>
      </c>
      <c r="E1225" s="3">
        <v>0</v>
      </c>
      <c r="F1225" s="3">
        <v>0</v>
      </c>
    </row>
    <row r="1226" spans="1:8">
      <c r="A1226" s="8">
        <v>43770</v>
      </c>
      <c r="B1226" s="3">
        <v>3</v>
      </c>
      <c r="C1226" s="3">
        <v>2</v>
      </c>
      <c r="D1226" s="3">
        <v>6</v>
      </c>
      <c r="E1226" s="3">
        <v>1</v>
      </c>
      <c r="F1226" s="3">
        <v>1</v>
      </c>
    </row>
    <row r="1227" spans="1:8">
      <c r="A1227" s="8">
        <v>43800</v>
      </c>
      <c r="B1227" s="3">
        <v>4</v>
      </c>
      <c r="C1227" s="3">
        <v>5</v>
      </c>
      <c r="D1227" s="3">
        <v>18</v>
      </c>
      <c r="E1227" s="3">
        <v>1</v>
      </c>
      <c r="F1227" s="3">
        <v>1</v>
      </c>
    </row>
    <row r="1228" spans="1:8">
      <c r="A1228" s="8">
        <v>43831</v>
      </c>
      <c r="B1228" s="3">
        <v>2</v>
      </c>
      <c r="C1228" s="3">
        <v>0</v>
      </c>
      <c r="D1228" s="3">
        <v>12</v>
      </c>
      <c r="E1228" s="3">
        <v>3</v>
      </c>
      <c r="F1228" s="3">
        <v>3</v>
      </c>
    </row>
    <row r="1229" spans="1:8">
      <c r="A1229" s="8">
        <v>43862</v>
      </c>
      <c r="B1229" s="3">
        <v>0</v>
      </c>
      <c r="C1229" s="3">
        <v>0</v>
      </c>
      <c r="D1229" s="3">
        <v>7</v>
      </c>
      <c r="E1229" s="3">
        <v>0</v>
      </c>
      <c r="F1229" s="3">
        <v>0</v>
      </c>
    </row>
    <row r="1230" spans="1:8">
      <c r="A1230" s="8">
        <v>43891</v>
      </c>
      <c r="B1230" s="3">
        <v>2</v>
      </c>
      <c r="C1230" s="3">
        <v>0</v>
      </c>
      <c r="D1230" s="3">
        <v>10</v>
      </c>
      <c r="E1230" s="3">
        <v>2</v>
      </c>
      <c r="F1230" s="3">
        <v>1</v>
      </c>
    </row>
    <row r="1231" spans="1:8">
      <c r="A1231" s="8">
        <v>43922</v>
      </c>
      <c r="B1231" s="3">
        <v>0</v>
      </c>
      <c r="C1231" s="3">
        <v>0</v>
      </c>
      <c r="D1231" s="3">
        <v>13</v>
      </c>
      <c r="E1231" s="3">
        <v>4</v>
      </c>
      <c r="F1231" s="3">
        <v>1</v>
      </c>
    </row>
    <row r="1232" spans="1:8">
      <c r="A1232" s="8">
        <v>43952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 t="s">
        <v>54</v>
      </c>
    </row>
    <row r="1233" spans="1:7">
      <c r="A1233" s="8">
        <v>43983</v>
      </c>
      <c r="B1233" s="3">
        <v>0</v>
      </c>
      <c r="C1233" s="3">
        <v>0</v>
      </c>
      <c r="D1233" s="3">
        <v>2</v>
      </c>
      <c r="E1233" s="3">
        <v>2</v>
      </c>
      <c r="F1233" s="3">
        <v>1</v>
      </c>
    </row>
    <row r="1234" spans="1:7">
      <c r="A1234" s="8">
        <v>44013</v>
      </c>
      <c r="B1234" s="3">
        <v>0</v>
      </c>
      <c r="C1234" s="3">
        <v>0</v>
      </c>
      <c r="D1234" s="3">
        <v>2</v>
      </c>
      <c r="E1234" s="3">
        <v>1</v>
      </c>
      <c r="F1234" s="3">
        <v>1</v>
      </c>
    </row>
    <row r="1235" spans="1:7">
      <c r="A1235" s="8">
        <v>44044</v>
      </c>
      <c r="B1235" s="3">
        <v>0</v>
      </c>
      <c r="C1235" s="3">
        <v>0</v>
      </c>
      <c r="D1235" s="3">
        <v>1</v>
      </c>
      <c r="E1235" s="3">
        <v>0</v>
      </c>
      <c r="F1235" s="3">
        <v>0</v>
      </c>
    </row>
    <row r="1236" spans="1:7">
      <c r="A1236" s="25" t="s">
        <v>10</v>
      </c>
      <c r="B1236" s="25">
        <f>SUM(B1224:B1235)</f>
        <v>14</v>
      </c>
      <c r="C1236" s="25">
        <f>SUM(C1224:C1235)</f>
        <v>9</v>
      </c>
      <c r="D1236" s="25">
        <f>SUM(D1224:D1235)</f>
        <v>83</v>
      </c>
      <c r="E1236" s="25">
        <f>SUM(E1224:E1235)</f>
        <v>14</v>
      </c>
      <c r="F1236" s="25">
        <f>SUM(F1224:F1235)</f>
        <v>9</v>
      </c>
      <c r="G1236" s="31"/>
    </row>
    <row r="1237" spans="1:7">
      <c r="A1237" s="25" t="s">
        <v>12</v>
      </c>
      <c r="B1237" s="25">
        <f>B1236/12</f>
        <v>1.1666666666666667</v>
      </c>
      <c r="C1237" s="25">
        <f>C1236/12</f>
        <v>0.75</v>
      </c>
      <c r="D1237" s="25">
        <f>D1236/12</f>
        <v>6.916666666666667</v>
      </c>
      <c r="E1237" s="25">
        <f>E1236/12</f>
        <v>1.1666666666666667</v>
      </c>
      <c r="F1237" s="25">
        <f>F1236/12</f>
        <v>0.75</v>
      </c>
      <c r="G1237" s="31"/>
    </row>
    <row r="1238" spans="1:7">
      <c r="A1238" s="8">
        <v>44075</v>
      </c>
      <c r="B1238" s="3">
        <v>0</v>
      </c>
      <c r="C1238" s="3">
        <v>2</v>
      </c>
      <c r="D1238" s="3">
        <v>5</v>
      </c>
      <c r="E1238" s="3">
        <v>0</v>
      </c>
      <c r="F1238" s="3">
        <v>0</v>
      </c>
    </row>
    <row r="1239" spans="1:7">
      <c r="A1239" s="8">
        <v>44105</v>
      </c>
      <c r="B1239" s="3">
        <v>0</v>
      </c>
      <c r="C1239" s="3">
        <v>0</v>
      </c>
      <c r="D1239" s="3">
        <v>3</v>
      </c>
      <c r="E1239" s="3">
        <v>0</v>
      </c>
      <c r="F1239" s="3">
        <v>0</v>
      </c>
    </row>
    <row r="1240" spans="1:7">
      <c r="A1240" s="8">
        <v>44136</v>
      </c>
      <c r="B1240" s="3">
        <v>0</v>
      </c>
      <c r="C1240" s="3">
        <v>0</v>
      </c>
      <c r="D1240" s="3">
        <v>3</v>
      </c>
      <c r="E1240" s="3">
        <v>0</v>
      </c>
      <c r="F1240" s="3">
        <v>0</v>
      </c>
    </row>
    <row r="1241" spans="1:7">
      <c r="A1241" s="8">
        <v>44166</v>
      </c>
      <c r="B1241" s="3">
        <v>0</v>
      </c>
      <c r="C1241" s="3">
        <v>0</v>
      </c>
      <c r="D1241" s="3">
        <v>5</v>
      </c>
      <c r="E1241" s="3">
        <v>0</v>
      </c>
      <c r="F1241" s="3">
        <v>0</v>
      </c>
    </row>
    <row r="1242" spans="1:7">
      <c r="A1242" s="8">
        <v>44197</v>
      </c>
      <c r="B1242" s="3">
        <v>0</v>
      </c>
      <c r="C1242" s="3">
        <v>0</v>
      </c>
      <c r="D1242" s="3">
        <v>6</v>
      </c>
      <c r="E1242" s="3">
        <v>0</v>
      </c>
      <c r="F1242" s="3">
        <v>0</v>
      </c>
    </row>
    <row r="1243" spans="1:7">
      <c r="A1243" s="8">
        <v>44228</v>
      </c>
      <c r="B1243" s="3">
        <v>0</v>
      </c>
      <c r="C1243" s="3">
        <v>0</v>
      </c>
      <c r="D1243" s="3">
        <v>4</v>
      </c>
      <c r="E1243" s="3">
        <v>0</v>
      </c>
      <c r="F1243" s="3">
        <v>0</v>
      </c>
    </row>
    <row r="1244" spans="1:7">
      <c r="A1244" s="8">
        <v>44256</v>
      </c>
      <c r="B1244" s="3">
        <v>0</v>
      </c>
      <c r="C1244" s="3">
        <v>0</v>
      </c>
      <c r="D1244" s="3">
        <v>4</v>
      </c>
      <c r="E1244" s="3">
        <v>0</v>
      </c>
      <c r="F1244" s="3">
        <v>0</v>
      </c>
    </row>
    <row r="1245" spans="1:7">
      <c r="A1245" s="8">
        <v>44287</v>
      </c>
      <c r="B1245" s="3">
        <v>0</v>
      </c>
      <c r="C1245" s="3">
        <v>0</v>
      </c>
      <c r="D1245" s="3">
        <v>4</v>
      </c>
      <c r="E1245" s="3">
        <v>0</v>
      </c>
      <c r="F1245" s="3">
        <v>0</v>
      </c>
    </row>
    <row r="1246" spans="1:7">
      <c r="A1246" s="8">
        <v>44317</v>
      </c>
      <c r="B1246" s="3">
        <v>0</v>
      </c>
      <c r="C1246" s="3">
        <v>0</v>
      </c>
      <c r="D1246" s="3">
        <v>5</v>
      </c>
      <c r="E1246" s="3">
        <v>0</v>
      </c>
      <c r="F1246" s="3">
        <v>0</v>
      </c>
    </row>
    <row r="1247" spans="1:7">
      <c r="A1247" s="8">
        <v>44348</v>
      </c>
      <c r="B1247" s="3">
        <v>0</v>
      </c>
      <c r="C1247" s="3">
        <v>0</v>
      </c>
      <c r="D1247" s="3">
        <v>5</v>
      </c>
      <c r="E1247" s="3">
        <v>0</v>
      </c>
      <c r="F1247" s="3">
        <v>0</v>
      </c>
    </row>
    <row r="1248" spans="1:7">
      <c r="A1248" s="8">
        <v>44378</v>
      </c>
      <c r="B1248" s="3">
        <v>0</v>
      </c>
      <c r="C1248" s="3">
        <v>0</v>
      </c>
      <c r="D1248" s="3">
        <v>5</v>
      </c>
      <c r="E1248" s="3">
        <v>0</v>
      </c>
      <c r="F1248" s="3">
        <v>0</v>
      </c>
    </row>
    <row r="1249" spans="1:8">
      <c r="A1249" s="8">
        <v>44409</v>
      </c>
      <c r="B1249" s="3">
        <v>0</v>
      </c>
      <c r="C1249" s="3">
        <v>0</v>
      </c>
      <c r="D1249" s="3">
        <v>6</v>
      </c>
      <c r="E1249" s="3">
        <v>0</v>
      </c>
      <c r="F1249" s="3">
        <v>0</v>
      </c>
    </row>
    <row r="1250" spans="1:8">
      <c r="A1250" s="25" t="s">
        <v>10</v>
      </c>
      <c r="B1250" s="25">
        <f>SUM(B1238:B1249)</f>
        <v>0</v>
      </c>
      <c r="C1250" s="25">
        <f>SUM(C1238:C1249)</f>
        <v>2</v>
      </c>
      <c r="D1250" s="25">
        <f>SUM(D1238:D1249)</f>
        <v>55</v>
      </c>
      <c r="E1250" s="25">
        <f>SUM(E1238:E1249)</f>
        <v>0</v>
      </c>
      <c r="F1250" s="25">
        <f>SUM(F1238:F1249)</f>
        <v>0</v>
      </c>
      <c r="G1250" s="31"/>
    </row>
    <row r="1251" spans="1:8">
      <c r="A1251" s="27" t="s">
        <v>12</v>
      </c>
      <c r="B1251" s="27">
        <f>B1250/12</f>
        <v>0</v>
      </c>
      <c r="C1251" s="27">
        <f>C1250/12</f>
        <v>0.16666666666666666</v>
      </c>
      <c r="D1251" s="27">
        <f>D1250/12</f>
        <v>4.583333333333333</v>
      </c>
      <c r="E1251" s="27">
        <f>E1250/12</f>
        <v>0</v>
      </c>
      <c r="F1251" s="27">
        <f>F1250/12</f>
        <v>0</v>
      </c>
      <c r="G1251" s="32"/>
    </row>
    <row r="1252" spans="1:8">
      <c r="A1252" s="8">
        <v>44440</v>
      </c>
      <c r="B1252" s="3">
        <v>0</v>
      </c>
      <c r="C1252" s="3">
        <v>0</v>
      </c>
      <c r="D1252" s="3">
        <v>5</v>
      </c>
      <c r="E1252" s="3">
        <v>0</v>
      </c>
      <c r="F1252" s="3">
        <v>0</v>
      </c>
    </row>
    <row r="1253" spans="1:8">
      <c r="A1253" s="8">
        <v>44470</v>
      </c>
      <c r="B1253" s="3">
        <v>0</v>
      </c>
      <c r="C1253" s="3">
        <v>0</v>
      </c>
      <c r="D1253" s="3">
        <v>5</v>
      </c>
      <c r="E1253" s="3">
        <v>0</v>
      </c>
      <c r="F1253" s="3">
        <v>0</v>
      </c>
    </row>
    <row r="1254" spans="1:8">
      <c r="A1254" s="61">
        <v>44501</v>
      </c>
      <c r="B1254" s="51">
        <v>0</v>
      </c>
      <c r="C1254" s="51">
        <v>0</v>
      </c>
      <c r="D1254" s="51">
        <v>5</v>
      </c>
      <c r="E1254" s="51">
        <v>0</v>
      </c>
      <c r="F1254" s="51">
        <v>0</v>
      </c>
      <c r="G1254" s="51"/>
    </row>
    <row r="1255" spans="1:8">
      <c r="A1255" s="61">
        <v>44531</v>
      </c>
      <c r="B1255" s="51"/>
      <c r="C1255" s="51"/>
      <c r="D1255" s="51"/>
      <c r="E1255" s="51"/>
      <c r="F1255" s="51"/>
      <c r="G1255" s="51"/>
    </row>
    <row r="1256" spans="1:8">
      <c r="A1256" s="62"/>
      <c r="B1256" s="57"/>
      <c r="C1256" s="57"/>
      <c r="D1256" s="57"/>
      <c r="E1256" s="57"/>
      <c r="F1256" s="57"/>
      <c r="G1256" s="52"/>
    </row>
    <row r="1257" spans="1:8">
      <c r="A1257" s="59"/>
      <c r="B1257" s="59"/>
      <c r="C1257" s="59"/>
      <c r="D1257" s="59"/>
      <c r="E1257" s="59"/>
      <c r="F1257" s="59"/>
      <c r="G1257" s="52"/>
    </row>
    <row r="1261" spans="1:8">
      <c r="A1261" s="1" t="s">
        <v>0</v>
      </c>
      <c r="B1261" s="2" t="s">
        <v>1</v>
      </c>
      <c r="C1261" s="2" t="s">
        <v>2</v>
      </c>
      <c r="D1261" s="2" t="s">
        <v>3</v>
      </c>
      <c r="E1261" s="2" t="s">
        <v>40</v>
      </c>
    </row>
    <row r="1262" spans="1:8">
      <c r="A1262" s="8" t="s">
        <v>60</v>
      </c>
      <c r="B1262" s="9">
        <v>39284</v>
      </c>
      <c r="C1262" s="9" t="s">
        <v>25</v>
      </c>
      <c r="D1262" s="3" t="s">
        <v>18</v>
      </c>
      <c r="E1262" s="3" t="s">
        <v>41</v>
      </c>
    </row>
    <row r="1264" spans="1:8">
      <c r="A1264" s="19" t="s">
        <v>4</v>
      </c>
      <c r="B1264" s="20" t="s">
        <v>5</v>
      </c>
      <c r="C1264" s="20" t="s">
        <v>6</v>
      </c>
      <c r="D1264" s="20" t="s">
        <v>7</v>
      </c>
      <c r="E1264" s="20" t="s">
        <v>8</v>
      </c>
      <c r="F1264" s="20" t="s">
        <v>9</v>
      </c>
      <c r="G1264" s="23" t="s">
        <v>11</v>
      </c>
      <c r="H1264" s="20" t="s">
        <v>132</v>
      </c>
    </row>
    <row r="1265" spans="1:7">
      <c r="A1265" s="8">
        <v>43709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47" t="s">
        <v>54</v>
      </c>
    </row>
    <row r="1266" spans="1:7">
      <c r="A1266" s="8">
        <v>43739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47" t="s">
        <v>54</v>
      </c>
    </row>
    <row r="1267" spans="1:7">
      <c r="A1267" s="8">
        <v>43770</v>
      </c>
      <c r="B1267" s="3">
        <v>4</v>
      </c>
      <c r="C1267" s="3">
        <v>0</v>
      </c>
      <c r="D1267" s="3">
        <v>13</v>
      </c>
      <c r="E1267" s="3">
        <v>2</v>
      </c>
      <c r="F1267" s="3">
        <v>0</v>
      </c>
    </row>
    <row r="1268" spans="1:7">
      <c r="A1268" s="8">
        <v>43800</v>
      </c>
      <c r="B1268" s="3">
        <v>4</v>
      </c>
      <c r="C1268" s="3">
        <v>0</v>
      </c>
      <c r="D1268" s="3">
        <v>16</v>
      </c>
      <c r="E1268" s="3">
        <v>2</v>
      </c>
      <c r="F1268" s="3">
        <v>2</v>
      </c>
    </row>
    <row r="1269" spans="1:7">
      <c r="A1269" s="8">
        <v>43831</v>
      </c>
      <c r="B1269" s="3">
        <v>8</v>
      </c>
      <c r="C1269" s="3">
        <v>0</v>
      </c>
      <c r="D1269" s="3">
        <v>9</v>
      </c>
      <c r="E1269" s="3">
        <v>0</v>
      </c>
      <c r="F1269" s="3">
        <v>0</v>
      </c>
    </row>
    <row r="1270" spans="1:7">
      <c r="A1270" s="8">
        <v>43862</v>
      </c>
      <c r="B1270" s="3">
        <v>3</v>
      </c>
      <c r="C1270" s="3">
        <v>0</v>
      </c>
      <c r="D1270" s="3">
        <v>13</v>
      </c>
      <c r="E1270" s="3">
        <v>0</v>
      </c>
      <c r="F1270" s="3">
        <v>0</v>
      </c>
    </row>
    <row r="1271" spans="1:7">
      <c r="A1271" s="8">
        <v>43891</v>
      </c>
      <c r="B1271" s="3">
        <v>2</v>
      </c>
      <c r="C1271" s="3">
        <v>0</v>
      </c>
      <c r="D1271" s="3">
        <v>8</v>
      </c>
      <c r="E1271" s="3">
        <v>2</v>
      </c>
      <c r="F1271" s="3">
        <v>0</v>
      </c>
    </row>
    <row r="1272" spans="1:7">
      <c r="A1272" s="8">
        <v>43922</v>
      </c>
      <c r="B1272" s="3">
        <v>0</v>
      </c>
      <c r="C1272" s="3">
        <v>0</v>
      </c>
      <c r="D1272" s="3">
        <v>4</v>
      </c>
      <c r="E1272" s="3">
        <v>0</v>
      </c>
      <c r="F1272" s="3">
        <v>0</v>
      </c>
    </row>
    <row r="1273" spans="1:7">
      <c r="A1273" s="8">
        <v>43952</v>
      </c>
      <c r="B1273" s="3">
        <v>0</v>
      </c>
      <c r="C1273" s="3">
        <v>0</v>
      </c>
      <c r="D1273" s="3">
        <v>1</v>
      </c>
      <c r="E1273" s="3">
        <v>0</v>
      </c>
      <c r="F1273" s="3">
        <v>0</v>
      </c>
    </row>
    <row r="1274" spans="1:7">
      <c r="A1274" s="8">
        <v>43983</v>
      </c>
      <c r="B1274" s="3">
        <v>0</v>
      </c>
      <c r="C1274" s="3">
        <v>0</v>
      </c>
      <c r="D1274" s="3">
        <v>4</v>
      </c>
      <c r="E1274" s="3">
        <v>3</v>
      </c>
      <c r="F1274" s="3">
        <v>1</v>
      </c>
    </row>
    <row r="1275" spans="1:7">
      <c r="A1275" s="8">
        <v>44013</v>
      </c>
      <c r="B1275" s="3">
        <v>0</v>
      </c>
      <c r="C1275" s="3">
        <v>0</v>
      </c>
      <c r="D1275" s="3">
        <v>1</v>
      </c>
      <c r="E1275" s="3">
        <v>1</v>
      </c>
      <c r="F1275" s="3">
        <v>1</v>
      </c>
    </row>
    <row r="1276" spans="1:7">
      <c r="A1276" s="8">
        <v>44044</v>
      </c>
      <c r="B1276" s="3">
        <v>0</v>
      </c>
      <c r="C1276" s="3">
        <v>0</v>
      </c>
      <c r="D1276" s="3">
        <v>1</v>
      </c>
      <c r="E1276" s="3">
        <v>1</v>
      </c>
      <c r="F1276" s="3">
        <v>1</v>
      </c>
    </row>
    <row r="1277" spans="1:7">
      <c r="A1277" s="25" t="s">
        <v>10</v>
      </c>
      <c r="B1277" s="25">
        <f>SUM(B1265:B1276)</f>
        <v>21</v>
      </c>
      <c r="C1277" s="25">
        <f>SUM(C1265:C1276)</f>
        <v>0</v>
      </c>
      <c r="D1277" s="25">
        <f>SUM(D1265:D1276)</f>
        <v>70</v>
      </c>
      <c r="E1277" s="25">
        <f>SUM(E1265:E1276)</f>
        <v>11</v>
      </c>
      <c r="F1277" s="25">
        <f>SUM(F1265:F1276)</f>
        <v>5</v>
      </c>
      <c r="G1277" s="31"/>
    </row>
    <row r="1278" spans="1:7">
      <c r="A1278" s="25" t="s">
        <v>12</v>
      </c>
      <c r="B1278" s="25">
        <f>B1277/12</f>
        <v>1.75</v>
      </c>
      <c r="C1278" s="25">
        <f>C1277/12</f>
        <v>0</v>
      </c>
      <c r="D1278" s="25">
        <f>D1277/12</f>
        <v>5.833333333333333</v>
      </c>
      <c r="E1278" s="25">
        <f>E1277/12</f>
        <v>0.91666666666666663</v>
      </c>
      <c r="F1278" s="25">
        <f>F1277/12</f>
        <v>0.41666666666666669</v>
      </c>
      <c r="G1278" s="31"/>
    </row>
    <row r="1279" spans="1:7">
      <c r="A1279" s="8">
        <v>44075</v>
      </c>
      <c r="B1279" s="3">
        <v>0</v>
      </c>
      <c r="C1279" s="3">
        <v>0</v>
      </c>
      <c r="D1279" s="3">
        <v>4</v>
      </c>
      <c r="E1279" s="3">
        <v>2</v>
      </c>
      <c r="F1279" s="3">
        <v>1</v>
      </c>
    </row>
    <row r="1280" spans="1:7">
      <c r="A1280" s="8">
        <v>44105</v>
      </c>
      <c r="B1280" s="3">
        <v>0</v>
      </c>
      <c r="C1280" s="3">
        <v>0</v>
      </c>
      <c r="D1280" s="3">
        <v>2</v>
      </c>
      <c r="E1280" s="3">
        <v>0</v>
      </c>
      <c r="F1280" s="3">
        <v>0</v>
      </c>
    </row>
    <row r="1281" spans="1:7">
      <c r="A1281" s="8">
        <v>44136</v>
      </c>
      <c r="B1281" s="3">
        <v>0</v>
      </c>
      <c r="C1281" s="3">
        <v>0</v>
      </c>
      <c r="D1281" s="3">
        <v>4</v>
      </c>
      <c r="E1281" s="3">
        <v>0</v>
      </c>
      <c r="F1281" s="3">
        <v>0</v>
      </c>
    </row>
    <row r="1282" spans="1:7">
      <c r="A1282" s="8">
        <v>44166</v>
      </c>
      <c r="B1282" s="3">
        <v>1</v>
      </c>
      <c r="C1282" s="3">
        <v>0</v>
      </c>
      <c r="D1282" s="3">
        <v>3</v>
      </c>
      <c r="E1282" s="3">
        <v>0</v>
      </c>
      <c r="F1282" s="3">
        <v>0</v>
      </c>
    </row>
    <row r="1283" spans="1:7">
      <c r="A1283" s="8">
        <v>44197</v>
      </c>
      <c r="B1283" s="3">
        <v>0</v>
      </c>
      <c r="C1283" s="3">
        <v>0</v>
      </c>
      <c r="D1283" s="3">
        <v>5</v>
      </c>
      <c r="E1283" s="3">
        <v>0</v>
      </c>
      <c r="F1283" s="3">
        <v>0</v>
      </c>
    </row>
    <row r="1284" spans="1:7">
      <c r="A1284" s="8">
        <v>44228</v>
      </c>
      <c r="B1284" s="3">
        <v>0</v>
      </c>
      <c r="C1284" s="3">
        <v>0</v>
      </c>
      <c r="D1284" s="3">
        <v>5</v>
      </c>
      <c r="E1284" s="3">
        <v>1</v>
      </c>
      <c r="F1284" s="3">
        <v>1</v>
      </c>
    </row>
    <row r="1285" spans="1:7">
      <c r="A1285" s="8">
        <v>44256</v>
      </c>
      <c r="B1285" s="3">
        <v>0</v>
      </c>
      <c r="C1285" s="3">
        <v>0</v>
      </c>
      <c r="D1285" s="3">
        <v>4</v>
      </c>
      <c r="E1285" s="3">
        <v>0</v>
      </c>
      <c r="F1285" s="3">
        <v>0</v>
      </c>
    </row>
    <row r="1286" spans="1:7">
      <c r="A1286" s="8">
        <v>44287</v>
      </c>
      <c r="B1286" s="3">
        <v>0</v>
      </c>
      <c r="C1286" s="3">
        <v>0</v>
      </c>
      <c r="D1286" s="3">
        <v>3</v>
      </c>
      <c r="E1286" s="3">
        <v>0</v>
      </c>
      <c r="F1286" s="3">
        <v>0</v>
      </c>
    </row>
    <row r="1287" spans="1:7">
      <c r="A1287" s="8">
        <v>44317</v>
      </c>
      <c r="B1287" s="3">
        <v>0</v>
      </c>
      <c r="C1287" s="3">
        <v>0</v>
      </c>
      <c r="D1287" s="3">
        <v>3</v>
      </c>
      <c r="E1287" s="3">
        <v>0</v>
      </c>
      <c r="F1287" s="3">
        <v>0</v>
      </c>
    </row>
    <row r="1288" spans="1:7">
      <c r="A1288" s="8">
        <v>44348</v>
      </c>
      <c r="B1288" s="3">
        <v>0</v>
      </c>
      <c r="C1288" s="3">
        <v>0</v>
      </c>
      <c r="D1288" s="3">
        <v>4</v>
      </c>
      <c r="E1288" s="3">
        <v>0</v>
      </c>
      <c r="F1288" s="3">
        <v>0</v>
      </c>
    </row>
    <row r="1289" spans="1:7">
      <c r="A1289" s="8">
        <v>44378</v>
      </c>
      <c r="B1289" s="3">
        <v>0</v>
      </c>
      <c r="C1289" s="3">
        <v>0</v>
      </c>
      <c r="D1289" s="3">
        <v>3</v>
      </c>
      <c r="E1289" s="3">
        <v>0</v>
      </c>
      <c r="F1289" s="3">
        <v>0</v>
      </c>
    </row>
    <row r="1290" spans="1:7">
      <c r="A1290" s="8">
        <v>44409</v>
      </c>
      <c r="B1290" s="3">
        <v>0</v>
      </c>
      <c r="C1290" s="3">
        <v>0</v>
      </c>
      <c r="D1290" s="3">
        <v>4</v>
      </c>
      <c r="E1290" s="3">
        <v>0</v>
      </c>
      <c r="F1290" s="3">
        <v>0</v>
      </c>
    </row>
    <row r="1291" spans="1:7">
      <c r="A1291" s="25" t="s">
        <v>10</v>
      </c>
      <c r="B1291" s="25">
        <f>SUM(B1279:B1290)</f>
        <v>1</v>
      </c>
      <c r="C1291" s="25">
        <f>SUM(C1279:C1290)</f>
        <v>0</v>
      </c>
      <c r="D1291" s="25">
        <f>SUM(D1279:D1290)</f>
        <v>44</v>
      </c>
      <c r="E1291" s="25">
        <f>SUM(E1279:E1290)</f>
        <v>3</v>
      </c>
      <c r="F1291" s="25">
        <f>SUM(F1279:F1290)</f>
        <v>2</v>
      </c>
      <c r="G1291" s="31"/>
    </row>
    <row r="1292" spans="1:7">
      <c r="A1292" s="27" t="s">
        <v>12</v>
      </c>
      <c r="B1292" s="27">
        <f>B1291/12</f>
        <v>8.3333333333333329E-2</v>
      </c>
      <c r="C1292" s="27">
        <f>C1291/12</f>
        <v>0</v>
      </c>
      <c r="D1292" s="27">
        <f>D1291/12</f>
        <v>3.6666666666666665</v>
      </c>
      <c r="E1292" s="27">
        <f>E1291/12</f>
        <v>0.25</v>
      </c>
      <c r="F1292" s="27">
        <f>F1291/12</f>
        <v>0.16666666666666666</v>
      </c>
      <c r="G1292" s="32"/>
    </row>
    <row r="1293" spans="1:7">
      <c r="A1293" s="8">
        <v>44440</v>
      </c>
      <c r="B1293" s="3">
        <v>0</v>
      </c>
      <c r="C1293" s="3">
        <v>0</v>
      </c>
      <c r="D1293" s="3">
        <v>4</v>
      </c>
      <c r="E1293" s="3">
        <v>0</v>
      </c>
      <c r="F1293" s="3">
        <v>0</v>
      </c>
    </row>
    <row r="1294" spans="1:7">
      <c r="A1294" s="8">
        <v>44470</v>
      </c>
      <c r="B1294" s="3">
        <v>0</v>
      </c>
      <c r="C1294" s="3">
        <v>0</v>
      </c>
      <c r="D1294" s="3">
        <v>5</v>
      </c>
      <c r="E1294" s="3">
        <v>0</v>
      </c>
      <c r="F1294" s="3">
        <v>0</v>
      </c>
    </row>
    <row r="1295" spans="1:7">
      <c r="A1295" s="61">
        <v>44501</v>
      </c>
      <c r="B1295" s="51">
        <v>0</v>
      </c>
      <c r="C1295" s="51">
        <v>0</v>
      </c>
      <c r="D1295" s="51">
        <v>3</v>
      </c>
      <c r="E1295" s="51">
        <v>0</v>
      </c>
      <c r="F1295" s="51">
        <v>0</v>
      </c>
      <c r="G1295" s="51"/>
    </row>
    <row r="1296" spans="1:7">
      <c r="A1296" s="61">
        <v>44531</v>
      </c>
      <c r="B1296" s="51"/>
      <c r="C1296" s="51"/>
      <c r="D1296" s="51"/>
      <c r="E1296" s="51"/>
      <c r="F1296" s="51"/>
      <c r="G1296" s="51"/>
    </row>
    <row r="1297" spans="1:8">
      <c r="A1297" s="62"/>
      <c r="B1297" s="57"/>
      <c r="C1297" s="57"/>
      <c r="D1297" s="57"/>
      <c r="E1297" s="57"/>
      <c r="F1297" s="57"/>
      <c r="G1297" s="52"/>
    </row>
    <row r="1298" spans="1:8">
      <c r="A1298" s="59"/>
      <c r="B1298" s="59"/>
      <c r="C1298" s="59"/>
      <c r="D1298" s="59"/>
      <c r="E1298" s="59"/>
      <c r="F1298" s="59"/>
      <c r="G1298" s="52"/>
    </row>
    <row r="1300" spans="1:8">
      <c r="A1300" s="1" t="s">
        <v>0</v>
      </c>
      <c r="B1300" s="2" t="s">
        <v>1</v>
      </c>
      <c r="C1300" s="2" t="s">
        <v>2</v>
      </c>
      <c r="D1300" s="2" t="s">
        <v>3</v>
      </c>
      <c r="E1300" s="2"/>
    </row>
    <row r="1301" spans="1:8">
      <c r="A1301" s="8" t="s">
        <v>61</v>
      </c>
      <c r="B1301" s="9" t="s">
        <v>25</v>
      </c>
      <c r="C1301" s="9">
        <v>42329</v>
      </c>
      <c r="D1301" s="3" t="s">
        <v>18</v>
      </c>
    </row>
    <row r="1303" spans="1:8">
      <c r="A1303" s="19" t="s">
        <v>4</v>
      </c>
      <c r="B1303" s="20" t="s">
        <v>5</v>
      </c>
      <c r="C1303" s="20" t="s">
        <v>6</v>
      </c>
      <c r="D1303" s="20" t="s">
        <v>7</v>
      </c>
      <c r="E1303" s="20" t="s">
        <v>8</v>
      </c>
      <c r="F1303" s="20" t="s">
        <v>9</v>
      </c>
      <c r="G1303" s="23" t="s">
        <v>11</v>
      </c>
      <c r="H1303" s="20" t="s">
        <v>132</v>
      </c>
    </row>
    <row r="1304" spans="1:8">
      <c r="A1304" s="8">
        <v>43709</v>
      </c>
      <c r="B1304" s="3">
        <v>3</v>
      </c>
      <c r="C1304" s="3">
        <v>0</v>
      </c>
      <c r="D1304" s="3">
        <v>18</v>
      </c>
      <c r="E1304" s="3">
        <v>0</v>
      </c>
      <c r="F1304" s="3">
        <v>0</v>
      </c>
    </row>
    <row r="1305" spans="1:8">
      <c r="A1305" s="8">
        <v>43739</v>
      </c>
      <c r="B1305" s="3">
        <v>6</v>
      </c>
      <c r="C1305" s="3">
        <v>4</v>
      </c>
      <c r="D1305" s="3">
        <v>26</v>
      </c>
      <c r="E1305" s="3">
        <v>0</v>
      </c>
      <c r="F1305" s="3">
        <v>0</v>
      </c>
    </row>
    <row r="1306" spans="1:8">
      <c r="A1306" s="8">
        <v>43770</v>
      </c>
      <c r="B1306" s="3">
        <v>2</v>
      </c>
      <c r="C1306" s="3">
        <v>0</v>
      </c>
      <c r="D1306" s="3">
        <v>16</v>
      </c>
      <c r="E1306" s="3">
        <v>0</v>
      </c>
      <c r="F1306" s="3">
        <v>0</v>
      </c>
    </row>
    <row r="1307" spans="1:8">
      <c r="A1307" s="8">
        <v>43800</v>
      </c>
      <c r="B1307" s="3">
        <v>2</v>
      </c>
      <c r="C1307" s="3">
        <v>0</v>
      </c>
      <c r="D1307" s="3">
        <v>16</v>
      </c>
      <c r="E1307" s="3">
        <v>0</v>
      </c>
      <c r="F1307" s="3">
        <v>0</v>
      </c>
    </row>
    <row r="1308" spans="1:8">
      <c r="A1308" s="8">
        <v>43831</v>
      </c>
      <c r="B1308" s="3">
        <v>0</v>
      </c>
      <c r="C1308" s="3">
        <v>0</v>
      </c>
      <c r="D1308" s="3">
        <v>16</v>
      </c>
      <c r="E1308" s="3">
        <v>0</v>
      </c>
      <c r="F1308" s="3">
        <v>0</v>
      </c>
    </row>
    <row r="1309" spans="1:8">
      <c r="A1309" s="8">
        <v>43862</v>
      </c>
      <c r="B1309" s="3">
        <v>3</v>
      </c>
      <c r="C1309" s="3">
        <v>1</v>
      </c>
      <c r="D1309" s="3">
        <v>13</v>
      </c>
      <c r="E1309" s="3">
        <v>0</v>
      </c>
      <c r="F1309" s="3">
        <v>0</v>
      </c>
    </row>
    <row r="1310" spans="1:8">
      <c r="A1310" s="8">
        <v>43891</v>
      </c>
      <c r="B1310" s="3">
        <v>7</v>
      </c>
      <c r="C1310" s="3">
        <v>0</v>
      </c>
      <c r="D1310" s="3">
        <v>10</v>
      </c>
      <c r="E1310" s="3">
        <v>0</v>
      </c>
      <c r="F1310" s="3">
        <v>0</v>
      </c>
    </row>
    <row r="1311" spans="1:8">
      <c r="A1311" s="8">
        <v>43922</v>
      </c>
      <c r="B1311" s="3">
        <v>0</v>
      </c>
      <c r="C1311" s="3">
        <v>0</v>
      </c>
      <c r="D1311" s="3">
        <v>4</v>
      </c>
      <c r="E1311" s="3">
        <v>0</v>
      </c>
      <c r="F1311" s="3">
        <v>0</v>
      </c>
    </row>
    <row r="1312" spans="1:8">
      <c r="A1312" s="8">
        <v>43952</v>
      </c>
      <c r="B1312" s="3">
        <v>0</v>
      </c>
      <c r="C1312" s="3">
        <v>0</v>
      </c>
      <c r="D1312" s="3">
        <v>1</v>
      </c>
      <c r="E1312" s="3">
        <v>0</v>
      </c>
      <c r="F1312" s="3">
        <v>0</v>
      </c>
    </row>
    <row r="1313" spans="1:7">
      <c r="A1313" s="8">
        <v>43983</v>
      </c>
      <c r="B1313" s="3">
        <v>0</v>
      </c>
      <c r="C1313" s="3">
        <v>0</v>
      </c>
      <c r="D1313" s="3">
        <v>1</v>
      </c>
      <c r="E1313" s="3">
        <v>0</v>
      </c>
      <c r="F1313" s="3">
        <v>0</v>
      </c>
    </row>
    <row r="1314" spans="1:7">
      <c r="A1314" s="8">
        <v>44013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 t="s">
        <v>62</v>
      </c>
    </row>
    <row r="1315" spans="1:7">
      <c r="A1315" s="8">
        <v>44044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 t="s">
        <v>62</v>
      </c>
    </row>
    <row r="1316" spans="1:7">
      <c r="A1316" s="25" t="s">
        <v>10</v>
      </c>
      <c r="B1316" s="25">
        <f>SUM(B1304:B1315)</f>
        <v>23</v>
      </c>
      <c r="C1316" s="25">
        <f>SUM(C1304:C1315)</f>
        <v>5</v>
      </c>
      <c r="D1316" s="25">
        <f>SUM(D1304:D1315)</f>
        <v>121</v>
      </c>
      <c r="E1316" s="25">
        <f>SUM(E1304:E1315)</f>
        <v>0</v>
      </c>
      <c r="F1316" s="25">
        <f>SUM(F1304:F1315)</f>
        <v>0</v>
      </c>
      <c r="G1316" s="31"/>
    </row>
    <row r="1317" spans="1:7">
      <c r="A1317" s="25" t="s">
        <v>12</v>
      </c>
      <c r="B1317" s="25">
        <f>B1316/12</f>
        <v>1.9166666666666667</v>
      </c>
      <c r="C1317" s="25">
        <f>C1316/12</f>
        <v>0.41666666666666669</v>
      </c>
      <c r="D1317" s="25">
        <f>D1316/12</f>
        <v>10.083333333333334</v>
      </c>
      <c r="E1317" s="25">
        <f>E1316/12</f>
        <v>0</v>
      </c>
      <c r="F1317" s="25">
        <f>F1316/12</f>
        <v>0</v>
      </c>
      <c r="G1317" s="31"/>
    </row>
    <row r="1318" spans="1:7">
      <c r="A1318" s="8">
        <v>44075</v>
      </c>
      <c r="B1318" s="3">
        <v>0</v>
      </c>
      <c r="C1318" s="3">
        <v>0</v>
      </c>
      <c r="D1318" s="3">
        <v>4</v>
      </c>
      <c r="E1318" s="3">
        <v>0</v>
      </c>
      <c r="F1318" s="3">
        <v>0</v>
      </c>
    </row>
    <row r="1319" spans="1:7">
      <c r="A1319" s="8">
        <v>44105</v>
      </c>
      <c r="B1319" s="3">
        <v>0</v>
      </c>
      <c r="C1319" s="3">
        <v>0</v>
      </c>
      <c r="D1319" s="3">
        <v>3</v>
      </c>
      <c r="E1319" s="3">
        <v>0</v>
      </c>
      <c r="F1319" s="3">
        <v>0</v>
      </c>
    </row>
    <row r="1320" spans="1:7">
      <c r="A1320" s="8">
        <v>44136</v>
      </c>
      <c r="B1320" s="3">
        <v>0</v>
      </c>
      <c r="C1320" s="3">
        <v>0</v>
      </c>
      <c r="D1320" s="3">
        <v>3</v>
      </c>
      <c r="E1320" s="3">
        <v>0</v>
      </c>
      <c r="F1320" s="3">
        <v>0</v>
      </c>
    </row>
    <row r="1321" spans="1:7">
      <c r="A1321" s="8">
        <v>44166</v>
      </c>
      <c r="B1321" s="3">
        <v>1</v>
      </c>
      <c r="C1321" s="3">
        <v>0</v>
      </c>
      <c r="D1321" s="3">
        <v>3</v>
      </c>
      <c r="E1321" s="3">
        <v>0</v>
      </c>
      <c r="F1321" s="3">
        <v>0</v>
      </c>
    </row>
    <row r="1322" spans="1:7">
      <c r="A1322" s="8">
        <v>44197</v>
      </c>
      <c r="B1322" s="3">
        <v>0</v>
      </c>
      <c r="C1322" s="3">
        <v>0</v>
      </c>
      <c r="D1322" s="3">
        <v>4</v>
      </c>
      <c r="E1322" s="3">
        <v>0</v>
      </c>
      <c r="F1322" s="3">
        <v>0</v>
      </c>
    </row>
    <row r="1323" spans="1:7">
      <c r="A1323" s="8">
        <v>44228</v>
      </c>
      <c r="B1323" s="3">
        <v>0</v>
      </c>
      <c r="C1323" s="3">
        <v>0</v>
      </c>
      <c r="D1323" s="3">
        <v>5</v>
      </c>
      <c r="E1323" s="3">
        <v>0</v>
      </c>
      <c r="F1323" s="3">
        <v>0</v>
      </c>
    </row>
    <row r="1324" spans="1:7">
      <c r="A1324" s="8">
        <v>44256</v>
      </c>
      <c r="B1324" s="3">
        <v>0</v>
      </c>
      <c r="C1324" s="3">
        <v>0</v>
      </c>
      <c r="D1324" s="3">
        <v>5</v>
      </c>
      <c r="E1324" s="3">
        <v>0</v>
      </c>
      <c r="F1324" s="3">
        <v>0</v>
      </c>
    </row>
    <row r="1325" spans="1:7">
      <c r="A1325" s="8">
        <v>44287</v>
      </c>
      <c r="B1325" s="3">
        <v>0</v>
      </c>
      <c r="C1325" s="3">
        <v>0</v>
      </c>
      <c r="D1325" s="3">
        <v>7</v>
      </c>
      <c r="E1325" s="3">
        <v>0</v>
      </c>
      <c r="F1325" s="3">
        <v>0</v>
      </c>
    </row>
    <row r="1326" spans="1:7">
      <c r="A1326" s="8">
        <v>44317</v>
      </c>
      <c r="B1326" s="3">
        <v>0</v>
      </c>
      <c r="C1326" s="3">
        <v>0</v>
      </c>
      <c r="D1326" s="3">
        <v>6</v>
      </c>
      <c r="E1326" s="3">
        <v>0</v>
      </c>
      <c r="F1326" s="3">
        <v>0</v>
      </c>
    </row>
    <row r="1327" spans="1:7">
      <c r="A1327" s="8">
        <v>44348</v>
      </c>
      <c r="B1327" s="3">
        <v>0</v>
      </c>
      <c r="C1327" s="3">
        <v>0</v>
      </c>
      <c r="D1327" s="3">
        <v>8</v>
      </c>
      <c r="E1327" s="3">
        <v>0</v>
      </c>
      <c r="F1327" s="3">
        <v>0</v>
      </c>
    </row>
    <row r="1328" spans="1:7">
      <c r="A1328" s="8">
        <v>44378</v>
      </c>
      <c r="B1328" s="3">
        <v>0</v>
      </c>
      <c r="C1328" s="3">
        <v>4</v>
      </c>
      <c r="D1328" s="3">
        <v>1</v>
      </c>
      <c r="E1328" s="3">
        <v>1</v>
      </c>
      <c r="F1328" s="3">
        <v>0</v>
      </c>
    </row>
    <row r="1329" spans="1:8">
      <c r="A1329" s="8">
        <v>44409</v>
      </c>
      <c r="B1329" s="3">
        <v>0</v>
      </c>
      <c r="C1329" s="3">
        <v>0</v>
      </c>
      <c r="D1329" s="3">
        <v>5</v>
      </c>
      <c r="E1329" s="3">
        <v>0</v>
      </c>
      <c r="F1329" s="3">
        <v>0</v>
      </c>
    </row>
    <row r="1330" spans="1:8">
      <c r="A1330" s="25" t="s">
        <v>10</v>
      </c>
      <c r="B1330" s="25">
        <f>SUM(B1318:B1329)</f>
        <v>1</v>
      </c>
      <c r="C1330" s="25">
        <f>SUM(C1318:C1329)</f>
        <v>4</v>
      </c>
      <c r="D1330" s="25">
        <f>SUM(D1318:D1329)</f>
        <v>54</v>
      </c>
      <c r="E1330" s="25">
        <f>SUM(E1318:E1329)</f>
        <v>1</v>
      </c>
      <c r="F1330" s="25">
        <f>SUM(F1318:F1329)</f>
        <v>0</v>
      </c>
      <c r="G1330" s="31"/>
    </row>
    <row r="1331" spans="1:8">
      <c r="A1331" s="27" t="s">
        <v>12</v>
      </c>
      <c r="B1331" s="27">
        <f>B1330/12</f>
        <v>8.3333333333333329E-2</v>
      </c>
      <c r="C1331" s="27">
        <f>C1330/12</f>
        <v>0.33333333333333331</v>
      </c>
      <c r="D1331" s="27">
        <f>D1330/12</f>
        <v>4.5</v>
      </c>
      <c r="E1331" s="27">
        <f>E1330/12</f>
        <v>8.3333333333333329E-2</v>
      </c>
      <c r="F1331" s="27">
        <f>F1330/12</f>
        <v>0</v>
      </c>
      <c r="G1331" s="32"/>
    </row>
    <row r="1332" spans="1:8">
      <c r="A1332" s="8">
        <v>44440</v>
      </c>
      <c r="B1332" s="3">
        <v>0</v>
      </c>
      <c r="C1332" s="3">
        <v>0</v>
      </c>
      <c r="D1332" s="3">
        <v>5</v>
      </c>
      <c r="E1332" s="3">
        <v>0</v>
      </c>
      <c r="F1332" s="3">
        <v>0</v>
      </c>
    </row>
    <row r="1333" spans="1:8">
      <c r="A1333" s="8">
        <v>44470</v>
      </c>
      <c r="B1333" s="3">
        <v>0</v>
      </c>
      <c r="C1333" s="3">
        <v>0</v>
      </c>
      <c r="D1333" s="3">
        <v>5</v>
      </c>
      <c r="E1333" s="3">
        <v>1</v>
      </c>
      <c r="F1333" s="3">
        <v>1</v>
      </c>
    </row>
    <row r="1334" spans="1:8">
      <c r="A1334" s="61">
        <v>44501</v>
      </c>
      <c r="B1334" s="51">
        <v>0</v>
      </c>
      <c r="C1334" s="51">
        <v>0</v>
      </c>
      <c r="D1334" s="51">
        <v>5</v>
      </c>
      <c r="E1334" s="51">
        <v>2</v>
      </c>
      <c r="F1334" s="51">
        <v>1</v>
      </c>
      <c r="G1334" s="51"/>
    </row>
    <row r="1335" spans="1:8">
      <c r="A1335" s="61">
        <v>44531</v>
      </c>
      <c r="B1335" s="51"/>
      <c r="C1335" s="51"/>
      <c r="D1335" s="51"/>
      <c r="E1335" s="51"/>
      <c r="F1335" s="51"/>
      <c r="G1335" s="51"/>
    </row>
    <row r="1336" spans="1:8">
      <c r="A1336" s="62"/>
      <c r="B1336" s="57"/>
      <c r="C1336" s="57"/>
      <c r="D1336" s="57"/>
      <c r="E1336" s="57"/>
      <c r="F1336" s="57"/>
      <c r="G1336" s="52"/>
    </row>
    <row r="1337" spans="1:8">
      <c r="A1337" s="59"/>
      <c r="B1337" s="59"/>
      <c r="C1337" s="59"/>
      <c r="D1337" s="59"/>
      <c r="E1337" s="59"/>
      <c r="F1337" s="59"/>
      <c r="G1337" s="52"/>
    </row>
    <row r="1340" spans="1:8">
      <c r="A1340" s="1" t="s">
        <v>0</v>
      </c>
      <c r="B1340" s="2" t="s">
        <v>1</v>
      </c>
      <c r="C1340" s="2" t="s">
        <v>2</v>
      </c>
      <c r="D1340" s="2" t="s">
        <v>3</v>
      </c>
      <c r="E1340" s="2" t="s">
        <v>40</v>
      </c>
    </row>
    <row r="1341" spans="1:8">
      <c r="A1341" s="8" t="s">
        <v>63</v>
      </c>
      <c r="B1341" s="9">
        <v>38993</v>
      </c>
      <c r="C1341" s="9" t="s">
        <v>25</v>
      </c>
      <c r="D1341" s="3" t="s">
        <v>18</v>
      </c>
      <c r="E1341" s="3" t="s">
        <v>64</v>
      </c>
    </row>
    <row r="1343" spans="1:8">
      <c r="A1343" s="19" t="s">
        <v>4</v>
      </c>
      <c r="B1343" s="20" t="s">
        <v>5</v>
      </c>
      <c r="C1343" s="20" t="s">
        <v>6</v>
      </c>
      <c r="D1343" s="20" t="s">
        <v>7</v>
      </c>
      <c r="E1343" s="20" t="s">
        <v>8</v>
      </c>
      <c r="F1343" s="20" t="s">
        <v>9</v>
      </c>
      <c r="G1343" s="23" t="s">
        <v>11</v>
      </c>
      <c r="H1343" s="20" t="s">
        <v>132</v>
      </c>
    </row>
    <row r="1344" spans="1:8">
      <c r="A1344" s="8">
        <v>43709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47" t="s">
        <v>54</v>
      </c>
    </row>
    <row r="1345" spans="1:7">
      <c r="A1345" s="8">
        <v>43739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47" t="s">
        <v>54</v>
      </c>
    </row>
    <row r="1346" spans="1:7">
      <c r="A1346" s="8">
        <v>43770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47" t="s">
        <v>54</v>
      </c>
    </row>
    <row r="1347" spans="1:7">
      <c r="A1347" s="8">
        <v>43800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47" t="s">
        <v>54</v>
      </c>
    </row>
    <row r="1348" spans="1:7">
      <c r="A1348" s="8">
        <v>43831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47" t="s">
        <v>54</v>
      </c>
    </row>
    <row r="1349" spans="1:7">
      <c r="A1349" s="8">
        <v>43862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47" t="s">
        <v>54</v>
      </c>
    </row>
    <row r="1350" spans="1:7">
      <c r="A1350" s="8">
        <v>43891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47" t="s">
        <v>54</v>
      </c>
    </row>
    <row r="1351" spans="1:7">
      <c r="A1351" s="8">
        <v>43922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47" t="s">
        <v>54</v>
      </c>
    </row>
    <row r="1352" spans="1:7">
      <c r="A1352" s="8">
        <v>43952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47" t="s">
        <v>54</v>
      </c>
    </row>
    <row r="1353" spans="1:7">
      <c r="A1353" s="8">
        <v>43983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47" t="s">
        <v>54</v>
      </c>
    </row>
    <row r="1354" spans="1:7">
      <c r="A1354" s="8">
        <v>44013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47" t="s">
        <v>54</v>
      </c>
    </row>
    <row r="1355" spans="1:7">
      <c r="A1355" s="8">
        <v>44044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47" t="s">
        <v>54</v>
      </c>
    </row>
    <row r="1356" spans="1:7">
      <c r="A1356" s="25" t="s">
        <v>10</v>
      </c>
      <c r="B1356" s="25">
        <f>SUM(B1344:B1355)</f>
        <v>0</v>
      </c>
      <c r="C1356" s="25">
        <f>SUM(C1344:C1355)</f>
        <v>0</v>
      </c>
      <c r="D1356" s="25">
        <f>SUM(D1344:D1355)</f>
        <v>0</v>
      </c>
      <c r="E1356" s="25">
        <f>SUM(E1344:E1355)</f>
        <v>0</v>
      </c>
      <c r="F1356" s="25">
        <f>SUM(F1344:F1355)</f>
        <v>0</v>
      </c>
      <c r="G1356" s="31"/>
    </row>
    <row r="1357" spans="1:7">
      <c r="A1357" s="25" t="s">
        <v>12</v>
      </c>
      <c r="B1357" s="25">
        <f>B1356/12</f>
        <v>0</v>
      </c>
      <c r="C1357" s="25">
        <f>C1356/12</f>
        <v>0</v>
      </c>
      <c r="D1357" s="25">
        <f>D1356/12</f>
        <v>0</v>
      </c>
      <c r="E1357" s="25">
        <f>E1356/12</f>
        <v>0</v>
      </c>
      <c r="F1357" s="25">
        <f>F1356/12</f>
        <v>0</v>
      </c>
      <c r="G1357" s="31"/>
    </row>
    <row r="1358" spans="1:7">
      <c r="A1358" s="8">
        <v>44075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47" t="s">
        <v>54</v>
      </c>
    </row>
    <row r="1359" spans="1:7">
      <c r="A1359" s="8">
        <v>44105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47" t="s">
        <v>54</v>
      </c>
    </row>
    <row r="1360" spans="1:7">
      <c r="A1360" s="8">
        <v>44136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47" t="s">
        <v>54</v>
      </c>
    </row>
    <row r="1361" spans="1:7">
      <c r="A1361" s="8">
        <v>44166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47" t="s">
        <v>54</v>
      </c>
    </row>
    <row r="1362" spans="1:7">
      <c r="A1362" s="8">
        <v>44197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47" t="s">
        <v>54</v>
      </c>
    </row>
    <row r="1363" spans="1:7">
      <c r="A1363" s="8">
        <v>44228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47" t="s">
        <v>54</v>
      </c>
    </row>
    <row r="1364" spans="1:7">
      <c r="A1364" s="8">
        <v>44256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47" t="s">
        <v>54</v>
      </c>
    </row>
    <row r="1365" spans="1:7">
      <c r="A1365" s="8">
        <v>44287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47" t="s">
        <v>54</v>
      </c>
    </row>
    <row r="1366" spans="1:7">
      <c r="A1366" s="8">
        <v>44317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47" t="s">
        <v>54</v>
      </c>
    </row>
    <row r="1367" spans="1:7">
      <c r="A1367" s="8">
        <v>44348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47" t="s">
        <v>113</v>
      </c>
    </row>
    <row r="1368" spans="1:7">
      <c r="A1368" s="8">
        <v>44378</v>
      </c>
      <c r="B1368" s="3">
        <v>0</v>
      </c>
      <c r="C1368" s="3">
        <v>0</v>
      </c>
      <c r="D1368" s="3">
        <v>3</v>
      </c>
      <c r="E1368" s="3">
        <v>0</v>
      </c>
      <c r="F1368" s="3">
        <v>0</v>
      </c>
    </row>
    <row r="1369" spans="1:7">
      <c r="A1369" s="8">
        <v>44409</v>
      </c>
      <c r="B1369" s="3">
        <v>0</v>
      </c>
      <c r="C1369" s="3">
        <v>0</v>
      </c>
      <c r="D1369" s="3">
        <v>2</v>
      </c>
      <c r="E1369" s="3">
        <v>0</v>
      </c>
      <c r="F1369" s="3">
        <v>0</v>
      </c>
    </row>
    <row r="1370" spans="1:7">
      <c r="A1370" s="25" t="s">
        <v>10</v>
      </c>
      <c r="B1370" s="25">
        <f>SUM(B1358:B1369)</f>
        <v>0</v>
      </c>
      <c r="C1370" s="25">
        <f>SUM(C1358:C1369)</f>
        <v>0</v>
      </c>
      <c r="D1370" s="25">
        <f>SUM(D1358:D1369)</f>
        <v>5</v>
      </c>
      <c r="E1370" s="25">
        <f>SUM(E1358:E1369)</f>
        <v>0</v>
      </c>
      <c r="F1370" s="25">
        <f>SUM(F1358:F1369)</f>
        <v>0</v>
      </c>
      <c r="G1370" s="31"/>
    </row>
    <row r="1371" spans="1:7">
      <c r="A1371" s="27" t="s">
        <v>12</v>
      </c>
      <c r="B1371" s="27">
        <f>B1370/12</f>
        <v>0</v>
      </c>
      <c r="C1371" s="27">
        <f>C1370/12</f>
        <v>0</v>
      </c>
      <c r="D1371" s="27">
        <f>D1370/12</f>
        <v>0.41666666666666669</v>
      </c>
      <c r="E1371" s="27">
        <f>E1370/12</f>
        <v>0</v>
      </c>
      <c r="F1371" s="27">
        <f>F1370/12</f>
        <v>0</v>
      </c>
      <c r="G1371" s="32"/>
    </row>
    <row r="1372" spans="1:7">
      <c r="A1372" s="8">
        <v>44440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 t="s">
        <v>54</v>
      </c>
    </row>
    <row r="1373" spans="1:7">
      <c r="A1373" s="8">
        <v>44470</v>
      </c>
      <c r="B1373" s="3">
        <v>0</v>
      </c>
      <c r="C1373" s="3">
        <v>0</v>
      </c>
      <c r="D1373" s="3">
        <v>2</v>
      </c>
      <c r="E1373" s="3">
        <v>0</v>
      </c>
      <c r="F1373" s="3">
        <v>3</v>
      </c>
    </row>
    <row r="1374" spans="1:7">
      <c r="A1374" s="61">
        <v>44501</v>
      </c>
      <c r="B1374" s="51">
        <v>0</v>
      </c>
      <c r="C1374" s="51">
        <v>0</v>
      </c>
      <c r="D1374" s="51">
        <v>0</v>
      </c>
      <c r="E1374" s="51">
        <v>0</v>
      </c>
      <c r="F1374" s="51">
        <v>0</v>
      </c>
      <c r="G1374" s="51" t="s">
        <v>54</v>
      </c>
    </row>
    <row r="1375" spans="1:7">
      <c r="A1375" s="61">
        <v>44531</v>
      </c>
      <c r="B1375" s="51"/>
      <c r="C1375" s="51"/>
      <c r="D1375" s="51"/>
      <c r="E1375" s="51"/>
      <c r="F1375" s="51"/>
      <c r="G1375" s="51"/>
    </row>
    <row r="1376" spans="1:7">
      <c r="A1376" s="62"/>
      <c r="B1376" s="57"/>
      <c r="C1376" s="57"/>
      <c r="D1376" s="57"/>
      <c r="E1376" s="57"/>
      <c r="F1376" s="57"/>
      <c r="G1376" s="52"/>
    </row>
    <row r="1377" spans="1:8">
      <c r="A1377" s="59"/>
      <c r="B1377" s="59"/>
      <c r="C1377" s="59"/>
      <c r="D1377" s="59"/>
      <c r="E1377" s="59"/>
      <c r="F1377" s="59"/>
      <c r="G1377" s="52"/>
    </row>
    <row r="1379" spans="1:8">
      <c r="A1379" s="1" t="s">
        <v>0</v>
      </c>
      <c r="B1379" s="2" t="s">
        <v>1</v>
      </c>
      <c r="C1379" s="2" t="s">
        <v>2</v>
      </c>
      <c r="D1379" s="2" t="s">
        <v>3</v>
      </c>
      <c r="E1379" s="2" t="s">
        <v>40</v>
      </c>
    </row>
    <row r="1380" spans="1:8">
      <c r="A1380" s="8" t="s">
        <v>65</v>
      </c>
      <c r="B1380" s="9">
        <v>37707</v>
      </c>
      <c r="C1380" s="9" t="s">
        <v>25</v>
      </c>
      <c r="D1380" s="3" t="s">
        <v>18</v>
      </c>
      <c r="E1380" s="3" t="s">
        <v>41</v>
      </c>
    </row>
    <row r="1382" spans="1:8">
      <c r="A1382" s="19" t="s">
        <v>4</v>
      </c>
      <c r="B1382" s="20" t="s">
        <v>5</v>
      </c>
      <c r="C1382" s="20" t="s">
        <v>6</v>
      </c>
      <c r="D1382" s="20" t="s">
        <v>7</v>
      </c>
      <c r="E1382" s="20" t="s">
        <v>8</v>
      </c>
      <c r="F1382" s="20" t="s">
        <v>9</v>
      </c>
      <c r="G1382" s="23" t="s">
        <v>11</v>
      </c>
      <c r="H1382" s="20" t="s">
        <v>132</v>
      </c>
    </row>
    <row r="1383" spans="1:8">
      <c r="A1383" s="8">
        <v>43709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 t="s">
        <v>54</v>
      </c>
    </row>
    <row r="1384" spans="1:8">
      <c r="A1384" s="8">
        <v>43739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 t="s">
        <v>54</v>
      </c>
    </row>
    <row r="1385" spans="1:8">
      <c r="A1385" s="8">
        <v>43770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 t="s">
        <v>54</v>
      </c>
    </row>
    <row r="1386" spans="1:8">
      <c r="A1386" s="8">
        <v>43800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 t="s">
        <v>112</v>
      </c>
    </row>
    <row r="1387" spans="1:8">
      <c r="A1387" s="8">
        <v>43831</v>
      </c>
      <c r="B1387" s="3">
        <v>0</v>
      </c>
      <c r="C1387" s="3">
        <v>0</v>
      </c>
      <c r="D1387" s="3">
        <v>11</v>
      </c>
      <c r="E1387" s="3">
        <v>0</v>
      </c>
      <c r="F1387" s="3">
        <v>0</v>
      </c>
    </row>
    <row r="1388" spans="1:8">
      <c r="A1388" s="8">
        <v>43862</v>
      </c>
      <c r="B1388" s="3">
        <v>1</v>
      </c>
      <c r="C1388" s="3">
        <v>2</v>
      </c>
      <c r="D1388" s="3">
        <v>11</v>
      </c>
      <c r="E1388" s="3">
        <v>0</v>
      </c>
      <c r="F1388" s="3">
        <v>0</v>
      </c>
    </row>
    <row r="1389" spans="1:8">
      <c r="A1389" s="8">
        <v>43891</v>
      </c>
      <c r="B1389" s="3">
        <v>0</v>
      </c>
      <c r="C1389" s="3">
        <v>2</v>
      </c>
      <c r="D1389" s="3">
        <v>25</v>
      </c>
      <c r="E1389" s="3">
        <v>2</v>
      </c>
      <c r="F1389" s="3">
        <v>1</v>
      </c>
    </row>
    <row r="1390" spans="1:8">
      <c r="A1390" s="8">
        <v>43922</v>
      </c>
      <c r="B1390" s="3">
        <v>0</v>
      </c>
      <c r="C1390" s="3">
        <v>3</v>
      </c>
      <c r="D1390" s="3">
        <v>11</v>
      </c>
      <c r="E1390" s="3">
        <v>6</v>
      </c>
      <c r="F1390" s="3">
        <v>1</v>
      </c>
    </row>
    <row r="1391" spans="1:8">
      <c r="A1391" s="8">
        <v>43952</v>
      </c>
      <c r="B1391" s="3">
        <v>0</v>
      </c>
      <c r="C1391" s="3">
        <v>0</v>
      </c>
      <c r="D1391" s="3">
        <v>5</v>
      </c>
      <c r="E1391" s="3">
        <v>0</v>
      </c>
      <c r="F1391" s="3">
        <v>0</v>
      </c>
    </row>
    <row r="1392" spans="1:8">
      <c r="A1392" s="8">
        <v>43983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 t="s">
        <v>54</v>
      </c>
    </row>
    <row r="1393" spans="1:7">
      <c r="A1393" s="8">
        <v>44013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 t="s">
        <v>62</v>
      </c>
    </row>
    <row r="1394" spans="1:7">
      <c r="A1394" s="8">
        <v>44044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 t="s">
        <v>62</v>
      </c>
    </row>
    <row r="1395" spans="1:7">
      <c r="A1395" s="25" t="s">
        <v>10</v>
      </c>
      <c r="B1395" s="25">
        <f>SUM(B1383:B1394)</f>
        <v>1</v>
      </c>
      <c r="C1395" s="25">
        <f>SUM(C1383:C1394)</f>
        <v>7</v>
      </c>
      <c r="D1395" s="25">
        <f>SUM(D1383:D1394)</f>
        <v>63</v>
      </c>
      <c r="E1395" s="25">
        <f>SUM(E1383:E1394)</f>
        <v>8</v>
      </c>
      <c r="F1395" s="25">
        <f>SUM(F1383:F1394)</f>
        <v>2</v>
      </c>
      <c r="G1395" s="31"/>
    </row>
    <row r="1396" spans="1:7">
      <c r="A1396" s="25" t="s">
        <v>12</v>
      </c>
      <c r="B1396" s="25">
        <f>B1395/12</f>
        <v>8.3333333333333329E-2</v>
      </c>
      <c r="C1396" s="25">
        <f>C1395/12</f>
        <v>0.58333333333333337</v>
      </c>
      <c r="D1396" s="25">
        <f>D1395/12</f>
        <v>5.25</v>
      </c>
      <c r="E1396" s="25">
        <f>E1395/12</f>
        <v>0.66666666666666663</v>
      </c>
      <c r="F1396" s="25">
        <f>F1395/12</f>
        <v>0.16666666666666666</v>
      </c>
      <c r="G1396" s="31"/>
    </row>
    <row r="1397" spans="1:7">
      <c r="A1397" s="8">
        <v>44075</v>
      </c>
      <c r="B1397" s="3">
        <v>0</v>
      </c>
      <c r="C1397" s="3">
        <v>0</v>
      </c>
      <c r="D1397" s="3">
        <v>6</v>
      </c>
      <c r="E1397" s="3">
        <v>0</v>
      </c>
      <c r="F1397" s="3">
        <v>0</v>
      </c>
    </row>
    <row r="1398" spans="1:7">
      <c r="A1398" s="8">
        <v>44105</v>
      </c>
      <c r="B1398" s="3">
        <v>0</v>
      </c>
      <c r="C1398" s="3">
        <v>6</v>
      </c>
      <c r="D1398" s="3">
        <v>4</v>
      </c>
      <c r="E1398" s="3">
        <v>4</v>
      </c>
      <c r="F1398" s="3">
        <v>2</v>
      </c>
    </row>
    <row r="1399" spans="1:7">
      <c r="A1399" s="8">
        <v>44136</v>
      </c>
      <c r="B1399" s="3">
        <v>0</v>
      </c>
      <c r="C1399" s="3">
        <v>1</v>
      </c>
      <c r="D1399" s="3">
        <v>2</v>
      </c>
      <c r="E1399" s="3">
        <v>2</v>
      </c>
      <c r="F1399" s="3">
        <v>0</v>
      </c>
    </row>
    <row r="1400" spans="1:7">
      <c r="A1400" s="8">
        <v>44166</v>
      </c>
      <c r="B1400" s="3">
        <v>0</v>
      </c>
      <c r="C1400" s="3">
        <v>1</v>
      </c>
      <c r="D1400" s="3">
        <v>5</v>
      </c>
      <c r="E1400" s="3">
        <v>2</v>
      </c>
      <c r="F1400" s="3">
        <v>1</v>
      </c>
    </row>
    <row r="1401" spans="1:7">
      <c r="A1401" s="8">
        <v>44197</v>
      </c>
      <c r="B1401" s="3">
        <v>0</v>
      </c>
      <c r="C1401" s="3">
        <v>0</v>
      </c>
      <c r="D1401" s="3">
        <v>5</v>
      </c>
      <c r="E1401" s="3">
        <v>2</v>
      </c>
      <c r="F1401" s="3">
        <v>1</v>
      </c>
    </row>
    <row r="1402" spans="1:7">
      <c r="A1402" s="8">
        <v>44228</v>
      </c>
      <c r="B1402" s="3">
        <v>0</v>
      </c>
      <c r="C1402" s="3">
        <v>2</v>
      </c>
      <c r="D1402" s="3">
        <v>2</v>
      </c>
      <c r="E1402" s="3">
        <v>1</v>
      </c>
      <c r="F1402" s="3">
        <v>1</v>
      </c>
    </row>
    <row r="1403" spans="1:7">
      <c r="A1403" s="8">
        <v>44256</v>
      </c>
      <c r="B1403" s="3">
        <v>0</v>
      </c>
      <c r="C1403" s="3">
        <v>0</v>
      </c>
      <c r="D1403" s="3">
        <v>2</v>
      </c>
      <c r="E1403" s="3">
        <v>1</v>
      </c>
      <c r="F1403" s="3">
        <v>1</v>
      </c>
    </row>
    <row r="1404" spans="1:7">
      <c r="A1404" s="8">
        <v>44287</v>
      </c>
      <c r="B1404" s="3">
        <v>0</v>
      </c>
      <c r="C1404" s="3">
        <v>0</v>
      </c>
      <c r="D1404" s="3">
        <v>3</v>
      </c>
      <c r="E1404" s="3">
        <v>2</v>
      </c>
      <c r="F1404" s="3">
        <v>1</v>
      </c>
    </row>
    <row r="1405" spans="1:7">
      <c r="A1405" s="8">
        <v>44317</v>
      </c>
      <c r="B1405" s="3">
        <v>0</v>
      </c>
      <c r="C1405" s="3">
        <v>0</v>
      </c>
      <c r="D1405" s="3">
        <v>4</v>
      </c>
      <c r="E1405" s="3">
        <v>2</v>
      </c>
      <c r="F1405" s="3">
        <v>1</v>
      </c>
    </row>
    <row r="1406" spans="1:7">
      <c r="A1406" s="8">
        <v>44348</v>
      </c>
      <c r="B1406" s="3">
        <v>0</v>
      </c>
      <c r="C1406" s="3">
        <v>0</v>
      </c>
      <c r="D1406" s="3">
        <v>3</v>
      </c>
      <c r="E1406" s="3">
        <v>0</v>
      </c>
      <c r="F1406" s="3">
        <v>1</v>
      </c>
    </row>
    <row r="1407" spans="1:7">
      <c r="A1407" s="8">
        <v>44378</v>
      </c>
      <c r="B1407" s="3">
        <v>0</v>
      </c>
      <c r="C1407" s="3">
        <v>0</v>
      </c>
      <c r="D1407" s="3">
        <v>2</v>
      </c>
      <c r="E1407" s="3">
        <v>1</v>
      </c>
      <c r="F1407" s="3">
        <v>1</v>
      </c>
    </row>
    <row r="1408" spans="1:7">
      <c r="A1408" s="8">
        <v>44409</v>
      </c>
      <c r="B1408" s="3">
        <v>0</v>
      </c>
      <c r="C1408" s="3">
        <v>2</v>
      </c>
      <c r="D1408" s="3">
        <v>2</v>
      </c>
      <c r="E1408" s="3">
        <v>2</v>
      </c>
      <c r="F1408" s="3">
        <v>1</v>
      </c>
    </row>
    <row r="1409" spans="1:8">
      <c r="A1409" s="25" t="s">
        <v>10</v>
      </c>
      <c r="B1409" s="25">
        <f>SUM(B1397:B1408)</f>
        <v>0</v>
      </c>
      <c r="C1409" s="25">
        <f>SUM(C1397:C1408)</f>
        <v>12</v>
      </c>
      <c r="D1409" s="25">
        <f>SUM(D1397:D1408)</f>
        <v>40</v>
      </c>
      <c r="E1409" s="25">
        <f>SUM(E1397:E1408)</f>
        <v>19</v>
      </c>
      <c r="F1409" s="25">
        <f>SUM(F1397:F1408)</f>
        <v>11</v>
      </c>
      <c r="G1409" s="31"/>
    </row>
    <row r="1410" spans="1:8">
      <c r="A1410" s="27" t="s">
        <v>12</v>
      </c>
      <c r="B1410" s="27">
        <f>B1409/12</f>
        <v>0</v>
      </c>
      <c r="C1410" s="27">
        <f>C1409/12</f>
        <v>1</v>
      </c>
      <c r="D1410" s="27">
        <f>D1409/12</f>
        <v>3.3333333333333335</v>
      </c>
      <c r="E1410" s="27">
        <f>E1409/12</f>
        <v>1.5833333333333333</v>
      </c>
      <c r="F1410" s="27">
        <f>F1409/12</f>
        <v>0.91666666666666663</v>
      </c>
      <c r="G1410" s="32"/>
    </row>
    <row r="1411" spans="1:8">
      <c r="A1411" s="8">
        <v>44440</v>
      </c>
      <c r="B1411" s="3">
        <v>0</v>
      </c>
      <c r="C1411" s="3">
        <v>0</v>
      </c>
      <c r="D1411" s="3">
        <v>3</v>
      </c>
      <c r="E1411" s="3">
        <v>1</v>
      </c>
      <c r="F1411" s="3">
        <v>1</v>
      </c>
    </row>
    <row r="1412" spans="1:8">
      <c r="A1412" s="8">
        <v>44470</v>
      </c>
      <c r="B1412" s="3">
        <v>0</v>
      </c>
      <c r="C1412" s="3">
        <v>2</v>
      </c>
      <c r="D1412" s="3">
        <v>7</v>
      </c>
      <c r="E1412" s="3">
        <v>2</v>
      </c>
      <c r="F1412" s="3">
        <v>1</v>
      </c>
    </row>
    <row r="1413" spans="1:8">
      <c r="A1413" s="61">
        <v>44501</v>
      </c>
      <c r="B1413" s="51">
        <v>0</v>
      </c>
      <c r="C1413" s="51">
        <v>1</v>
      </c>
      <c r="D1413" s="51">
        <v>3</v>
      </c>
      <c r="E1413" s="51">
        <v>2</v>
      </c>
      <c r="F1413" s="51">
        <v>1</v>
      </c>
      <c r="G1413" s="51"/>
    </row>
    <row r="1414" spans="1:8">
      <c r="A1414" s="61">
        <v>44531</v>
      </c>
      <c r="B1414" s="51"/>
      <c r="C1414" s="51"/>
      <c r="D1414" s="51"/>
      <c r="E1414" s="51"/>
      <c r="F1414" s="51"/>
      <c r="G1414" s="51"/>
    </row>
    <row r="1415" spans="1:8">
      <c r="A1415" s="62"/>
      <c r="B1415" s="57"/>
      <c r="C1415" s="57"/>
      <c r="D1415" s="57"/>
      <c r="E1415" s="57"/>
      <c r="F1415" s="57"/>
      <c r="G1415" s="52"/>
    </row>
    <row r="1416" spans="1:8">
      <c r="A1416" s="59"/>
      <c r="B1416" s="59"/>
      <c r="C1416" s="59"/>
      <c r="D1416" s="59"/>
      <c r="E1416" s="59"/>
      <c r="F1416" s="59"/>
      <c r="G1416" s="52"/>
    </row>
    <row r="1417" spans="1:8">
      <c r="A1417" s="88"/>
      <c r="B1417" s="51"/>
      <c r="C1417" s="51"/>
      <c r="D1417" s="51"/>
      <c r="E1417" s="51"/>
      <c r="F1417" s="51"/>
      <c r="G1417" s="51"/>
    </row>
    <row r="1418" spans="1:8">
      <c r="A1418" s="61"/>
      <c r="B1418" s="51"/>
      <c r="C1418" s="51"/>
      <c r="D1418" s="51"/>
      <c r="E1418" s="51"/>
      <c r="F1418" s="51"/>
      <c r="G1418" s="51"/>
    </row>
    <row r="1420" spans="1:8">
      <c r="A1420" s="1" t="s">
        <v>0</v>
      </c>
      <c r="B1420" s="2" t="s">
        <v>1</v>
      </c>
      <c r="C1420" s="2" t="s">
        <v>2</v>
      </c>
      <c r="D1420" s="2" t="s">
        <v>3</v>
      </c>
      <c r="E1420" s="2"/>
    </row>
    <row r="1421" spans="1:8">
      <c r="A1421" s="8" t="s">
        <v>66</v>
      </c>
      <c r="B1421" s="9" t="s">
        <v>25</v>
      </c>
      <c r="C1421" s="9" t="s">
        <v>25</v>
      </c>
      <c r="D1421" s="3" t="s">
        <v>18</v>
      </c>
    </row>
    <row r="1423" spans="1:8">
      <c r="A1423" s="19" t="s">
        <v>4</v>
      </c>
      <c r="B1423" s="20" t="s">
        <v>5</v>
      </c>
      <c r="C1423" s="20" t="s">
        <v>6</v>
      </c>
      <c r="D1423" s="20" t="s">
        <v>7</v>
      </c>
      <c r="E1423" s="20" t="s">
        <v>8</v>
      </c>
      <c r="F1423" s="20" t="s">
        <v>9</v>
      </c>
      <c r="G1423" s="23" t="s">
        <v>11</v>
      </c>
      <c r="H1423" s="20" t="s">
        <v>132</v>
      </c>
    </row>
    <row r="1424" spans="1:8">
      <c r="A1424" s="8">
        <v>43709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 t="s">
        <v>54</v>
      </c>
    </row>
    <row r="1425" spans="1:7">
      <c r="A1425" s="8">
        <v>43739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 t="s">
        <v>54</v>
      </c>
    </row>
    <row r="1426" spans="1:7">
      <c r="A1426" s="8">
        <v>43770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 t="s">
        <v>54</v>
      </c>
    </row>
    <row r="1427" spans="1:7">
      <c r="A1427" s="8">
        <v>43800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 t="s">
        <v>54</v>
      </c>
    </row>
    <row r="1428" spans="1:7">
      <c r="A1428" s="8">
        <v>43831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 t="s">
        <v>54</v>
      </c>
    </row>
    <row r="1429" spans="1:7">
      <c r="A1429" s="8">
        <v>43862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 t="s">
        <v>54</v>
      </c>
    </row>
    <row r="1430" spans="1:7">
      <c r="A1430" s="8">
        <v>43891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 t="s">
        <v>54</v>
      </c>
    </row>
    <row r="1431" spans="1:7">
      <c r="A1431" s="8">
        <v>43922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 t="s">
        <v>54</v>
      </c>
    </row>
    <row r="1432" spans="1:7">
      <c r="A1432" s="8">
        <v>43952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 t="s">
        <v>54</v>
      </c>
    </row>
    <row r="1433" spans="1:7">
      <c r="A1433" s="8">
        <v>43983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 t="s">
        <v>54</v>
      </c>
    </row>
    <row r="1434" spans="1:7">
      <c r="A1434" s="8">
        <v>44013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 t="s">
        <v>54</v>
      </c>
    </row>
    <row r="1435" spans="1:7">
      <c r="A1435" s="8">
        <v>44044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 t="s">
        <v>54</v>
      </c>
    </row>
    <row r="1436" spans="1:7">
      <c r="A1436" s="25" t="s">
        <v>10</v>
      </c>
      <c r="B1436" s="25">
        <f>SUM(B1424:B1435)</f>
        <v>0</v>
      </c>
      <c r="C1436" s="25">
        <f>SUM(C1424:C1435)</f>
        <v>0</v>
      </c>
      <c r="D1436" s="25">
        <f>SUM(D1424:D1435)</f>
        <v>0</v>
      </c>
      <c r="E1436" s="25">
        <f>SUM(E1424:E1435)</f>
        <v>0</v>
      </c>
      <c r="F1436" s="25">
        <f>SUM(F1424:F1435)</f>
        <v>0</v>
      </c>
      <c r="G1436" s="31"/>
    </row>
    <row r="1437" spans="1:7">
      <c r="A1437" s="25" t="s">
        <v>12</v>
      </c>
      <c r="B1437" s="25">
        <f>B1436/12</f>
        <v>0</v>
      </c>
      <c r="C1437" s="25">
        <f>C1436/12</f>
        <v>0</v>
      </c>
      <c r="D1437" s="25">
        <f>D1436/12</f>
        <v>0</v>
      </c>
      <c r="E1437" s="25">
        <f>E1436/12</f>
        <v>0</v>
      </c>
      <c r="F1437" s="25">
        <f>F1436/12</f>
        <v>0</v>
      </c>
      <c r="G1437" s="31"/>
    </row>
    <row r="1438" spans="1:7">
      <c r="A1438" s="8">
        <v>44075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 t="s">
        <v>54</v>
      </c>
    </row>
    <row r="1439" spans="1:7">
      <c r="A1439" s="8">
        <v>44105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 t="s">
        <v>54</v>
      </c>
    </row>
    <row r="1440" spans="1:7">
      <c r="A1440" s="8">
        <v>44136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 t="s">
        <v>54</v>
      </c>
    </row>
    <row r="1441" spans="1:7">
      <c r="A1441" s="8">
        <v>44166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 t="s">
        <v>54</v>
      </c>
    </row>
    <row r="1442" spans="1:7">
      <c r="A1442" s="8">
        <v>44197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 t="s">
        <v>54</v>
      </c>
    </row>
    <row r="1443" spans="1:7">
      <c r="A1443" s="8">
        <v>44228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 t="s">
        <v>54</v>
      </c>
    </row>
    <row r="1444" spans="1:7">
      <c r="A1444" s="8">
        <v>44256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 t="s">
        <v>54</v>
      </c>
    </row>
    <row r="1445" spans="1:7">
      <c r="A1445" s="8">
        <v>44287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 t="s">
        <v>54</v>
      </c>
    </row>
    <row r="1446" spans="1:7">
      <c r="A1446" s="8">
        <v>44317</v>
      </c>
      <c r="B1446" s="3">
        <v>0</v>
      </c>
      <c r="C1446" s="3">
        <v>0</v>
      </c>
      <c r="D1446" s="3">
        <v>1</v>
      </c>
      <c r="E1446" s="3">
        <v>0</v>
      </c>
      <c r="F1446" s="3">
        <v>0</v>
      </c>
    </row>
    <row r="1447" spans="1:7">
      <c r="A1447" s="8">
        <v>44348</v>
      </c>
      <c r="B1447" s="3">
        <v>0</v>
      </c>
      <c r="C1447" s="3">
        <v>0</v>
      </c>
      <c r="D1447" s="3">
        <v>4</v>
      </c>
      <c r="E1447" s="3">
        <v>0</v>
      </c>
      <c r="F1447" s="3">
        <v>0</v>
      </c>
    </row>
    <row r="1448" spans="1:7">
      <c r="A1448" s="8">
        <v>44378</v>
      </c>
      <c r="B1448" s="3">
        <v>0</v>
      </c>
      <c r="C1448" s="3">
        <v>0</v>
      </c>
      <c r="D1448" s="3">
        <v>6</v>
      </c>
      <c r="E1448" s="3">
        <v>0</v>
      </c>
      <c r="F1448" s="3">
        <v>0</v>
      </c>
    </row>
    <row r="1449" spans="1:7">
      <c r="A1449" s="8">
        <v>44409</v>
      </c>
      <c r="B1449" s="3">
        <v>0</v>
      </c>
      <c r="C1449" s="3">
        <v>0</v>
      </c>
      <c r="D1449" s="3">
        <v>1</v>
      </c>
      <c r="E1449" s="3">
        <v>0</v>
      </c>
      <c r="F1449" s="3">
        <v>0</v>
      </c>
    </row>
    <row r="1450" spans="1:7">
      <c r="A1450" s="25" t="s">
        <v>10</v>
      </c>
      <c r="B1450" s="25">
        <f>SUM(B1438:B1449)</f>
        <v>0</v>
      </c>
      <c r="C1450" s="25">
        <f>SUM(C1438:C1449)</f>
        <v>0</v>
      </c>
      <c r="D1450" s="25">
        <f>SUM(D1438:D1449)</f>
        <v>12</v>
      </c>
      <c r="E1450" s="25">
        <f>SUM(E1438:E1449)</f>
        <v>0</v>
      </c>
      <c r="F1450" s="25">
        <f>SUM(F1438:F1449)</f>
        <v>0</v>
      </c>
      <c r="G1450" s="31"/>
    </row>
    <row r="1451" spans="1:7">
      <c r="A1451" s="27" t="s">
        <v>12</v>
      </c>
      <c r="B1451" s="27">
        <f>B1450/12</f>
        <v>0</v>
      </c>
      <c r="C1451" s="27">
        <f>C1450/12</f>
        <v>0</v>
      </c>
      <c r="D1451" s="27">
        <f>D1450/12</f>
        <v>1</v>
      </c>
      <c r="E1451" s="27">
        <f>E1450/12</f>
        <v>0</v>
      </c>
      <c r="F1451" s="27">
        <f>F1450/12</f>
        <v>0</v>
      </c>
      <c r="G1451" s="32"/>
    </row>
    <row r="1452" spans="1:7">
      <c r="A1452" s="8">
        <v>44440</v>
      </c>
      <c r="B1452" s="3">
        <v>0</v>
      </c>
      <c r="C1452" s="3">
        <v>0</v>
      </c>
      <c r="D1452" s="3">
        <v>2</v>
      </c>
      <c r="E1452" s="3">
        <v>0</v>
      </c>
      <c r="F1452" s="3">
        <v>0</v>
      </c>
    </row>
    <row r="1453" spans="1:7">
      <c r="A1453" s="8">
        <v>44470</v>
      </c>
      <c r="B1453" s="3">
        <v>0</v>
      </c>
      <c r="C1453" s="3">
        <v>0</v>
      </c>
      <c r="D1453" s="3">
        <v>2</v>
      </c>
      <c r="E1453" s="3">
        <v>0</v>
      </c>
      <c r="F1453" s="3">
        <v>0</v>
      </c>
    </row>
    <row r="1454" spans="1:7">
      <c r="A1454" s="61">
        <v>44501</v>
      </c>
      <c r="B1454" s="51">
        <v>0</v>
      </c>
      <c r="C1454" s="51">
        <v>0</v>
      </c>
      <c r="D1454" s="51">
        <v>0</v>
      </c>
      <c r="E1454" s="51">
        <v>0</v>
      </c>
      <c r="F1454" s="51">
        <v>0</v>
      </c>
      <c r="G1454" s="51" t="s">
        <v>54</v>
      </c>
    </row>
    <row r="1455" spans="1:7">
      <c r="A1455" s="61">
        <v>44531</v>
      </c>
      <c r="B1455" s="51"/>
      <c r="C1455" s="51"/>
      <c r="D1455" s="51"/>
      <c r="E1455" s="51"/>
      <c r="F1455" s="51"/>
      <c r="G1455" s="51"/>
    </row>
    <row r="1456" spans="1:7">
      <c r="A1456" s="62"/>
      <c r="B1456" s="57"/>
      <c r="C1456" s="57"/>
      <c r="D1456" s="57"/>
      <c r="E1456" s="57"/>
      <c r="F1456" s="57"/>
      <c r="G1456" s="52"/>
    </row>
    <row r="1457" spans="1:8">
      <c r="A1457" s="59"/>
      <c r="B1457" s="59"/>
      <c r="C1457" s="59"/>
      <c r="D1457" s="59"/>
      <c r="E1457" s="59"/>
      <c r="F1457" s="59"/>
      <c r="G1457" s="52"/>
    </row>
    <row r="1459" spans="1:8">
      <c r="A1459" s="1" t="s">
        <v>0</v>
      </c>
      <c r="B1459" s="2" t="s">
        <v>1</v>
      </c>
      <c r="C1459" s="2" t="s">
        <v>2</v>
      </c>
      <c r="D1459" s="2" t="s">
        <v>3</v>
      </c>
      <c r="E1459" s="2"/>
    </row>
    <row r="1460" spans="1:8">
      <c r="A1460" s="8" t="s">
        <v>67</v>
      </c>
      <c r="B1460" s="9">
        <v>16582</v>
      </c>
      <c r="C1460" s="9">
        <v>26663</v>
      </c>
      <c r="D1460" s="3" t="s">
        <v>29</v>
      </c>
    </row>
    <row r="1462" spans="1:8">
      <c r="A1462" s="19" t="s">
        <v>4</v>
      </c>
      <c r="B1462" s="20" t="s">
        <v>5</v>
      </c>
      <c r="C1462" s="20" t="s">
        <v>6</v>
      </c>
      <c r="D1462" s="20" t="s">
        <v>7</v>
      </c>
      <c r="E1462" s="20" t="s">
        <v>8</v>
      </c>
      <c r="F1462" s="20" t="s">
        <v>9</v>
      </c>
      <c r="G1462" s="23" t="s">
        <v>11</v>
      </c>
      <c r="H1462" s="20" t="s">
        <v>132</v>
      </c>
    </row>
    <row r="1463" spans="1:8">
      <c r="A1463" s="8">
        <v>43709</v>
      </c>
      <c r="B1463" s="3">
        <v>0</v>
      </c>
      <c r="C1463" s="3">
        <v>1</v>
      </c>
      <c r="D1463" s="3">
        <v>10</v>
      </c>
      <c r="E1463" s="3">
        <v>12</v>
      </c>
      <c r="F1463" s="3">
        <v>4</v>
      </c>
    </row>
    <row r="1464" spans="1:8">
      <c r="A1464" s="8">
        <v>43739</v>
      </c>
      <c r="B1464" s="3">
        <v>3</v>
      </c>
      <c r="C1464" s="3">
        <v>0</v>
      </c>
      <c r="D1464" s="3">
        <v>13</v>
      </c>
      <c r="E1464" s="3">
        <v>11</v>
      </c>
      <c r="F1464" s="3">
        <v>3</v>
      </c>
    </row>
    <row r="1465" spans="1:8">
      <c r="A1465" s="8">
        <v>43770</v>
      </c>
      <c r="B1465" s="3">
        <v>0</v>
      </c>
      <c r="C1465" s="3">
        <v>2</v>
      </c>
      <c r="D1465" s="3">
        <v>2</v>
      </c>
      <c r="E1465" s="3">
        <v>23</v>
      </c>
      <c r="F1465" s="3">
        <v>2</v>
      </c>
    </row>
    <row r="1466" spans="1:8">
      <c r="A1466" s="8">
        <v>43800</v>
      </c>
      <c r="B1466" s="3">
        <v>6</v>
      </c>
      <c r="C1466" s="3">
        <v>0</v>
      </c>
      <c r="D1466" s="3">
        <v>10</v>
      </c>
      <c r="E1466" s="3">
        <v>13</v>
      </c>
      <c r="F1466" s="3">
        <v>4</v>
      </c>
    </row>
    <row r="1467" spans="1:8">
      <c r="A1467" s="8">
        <v>43831</v>
      </c>
      <c r="B1467" s="3">
        <v>28</v>
      </c>
      <c r="C1467" s="3">
        <v>0</v>
      </c>
      <c r="D1467" s="3">
        <v>24</v>
      </c>
      <c r="E1467" s="3">
        <v>30</v>
      </c>
      <c r="F1467" s="3">
        <v>4</v>
      </c>
    </row>
    <row r="1468" spans="1:8">
      <c r="A1468" s="8">
        <v>43862</v>
      </c>
      <c r="B1468" s="3">
        <v>7</v>
      </c>
      <c r="C1468" s="3">
        <v>0</v>
      </c>
      <c r="D1468" s="3">
        <v>9</v>
      </c>
      <c r="E1468" s="3">
        <v>10</v>
      </c>
      <c r="F1468" s="3">
        <v>7</v>
      </c>
    </row>
    <row r="1469" spans="1:8">
      <c r="A1469" s="8">
        <v>43891</v>
      </c>
      <c r="B1469" s="3">
        <v>2</v>
      </c>
      <c r="C1469" s="3">
        <v>0</v>
      </c>
      <c r="D1469" s="3">
        <v>12</v>
      </c>
      <c r="E1469" s="3">
        <v>16</v>
      </c>
      <c r="F1469" s="3">
        <v>15</v>
      </c>
    </row>
    <row r="1470" spans="1:8">
      <c r="A1470" s="8">
        <v>43922</v>
      </c>
      <c r="B1470" s="3">
        <v>0</v>
      </c>
      <c r="C1470" s="3">
        <v>0</v>
      </c>
      <c r="D1470" s="3">
        <v>14</v>
      </c>
      <c r="E1470" s="3">
        <v>13</v>
      </c>
      <c r="F1470" s="3">
        <v>7</v>
      </c>
    </row>
    <row r="1471" spans="1:8">
      <c r="A1471" s="8">
        <v>43952</v>
      </c>
      <c r="B1471" s="3">
        <v>0</v>
      </c>
      <c r="C1471" s="3">
        <v>0</v>
      </c>
      <c r="D1471" s="3">
        <v>12</v>
      </c>
      <c r="E1471" s="3">
        <v>12</v>
      </c>
      <c r="F1471" s="3">
        <v>7</v>
      </c>
    </row>
    <row r="1472" spans="1:8">
      <c r="A1472" s="8">
        <v>43983</v>
      </c>
      <c r="B1472" s="3">
        <v>0</v>
      </c>
      <c r="C1472" s="3">
        <v>6</v>
      </c>
      <c r="D1472" s="3">
        <v>13</v>
      </c>
      <c r="E1472" s="3">
        <v>15</v>
      </c>
      <c r="F1472" s="3">
        <v>6</v>
      </c>
    </row>
    <row r="1473" spans="1:7">
      <c r="A1473" s="8">
        <v>44013</v>
      </c>
      <c r="B1473" s="3">
        <v>0</v>
      </c>
      <c r="C1473" s="3">
        <v>0</v>
      </c>
      <c r="D1473" s="3">
        <v>6</v>
      </c>
      <c r="E1473" s="3">
        <v>7</v>
      </c>
      <c r="F1473" s="3">
        <v>4</v>
      </c>
    </row>
    <row r="1474" spans="1:7">
      <c r="A1474" s="8">
        <v>44044</v>
      </c>
      <c r="B1474" s="3">
        <v>0</v>
      </c>
      <c r="C1474" s="3">
        <v>3</v>
      </c>
      <c r="D1474" s="3">
        <v>10</v>
      </c>
      <c r="E1474" s="3">
        <v>10</v>
      </c>
      <c r="F1474" s="3">
        <v>6</v>
      </c>
    </row>
    <row r="1475" spans="1:7">
      <c r="A1475" s="25" t="s">
        <v>10</v>
      </c>
      <c r="B1475" s="25">
        <f>SUM(B1463:B1474)</f>
        <v>46</v>
      </c>
      <c r="C1475" s="25">
        <f>SUM(C1463:C1474)</f>
        <v>12</v>
      </c>
      <c r="D1475" s="25">
        <f>SUM(D1463:D1474)</f>
        <v>135</v>
      </c>
      <c r="E1475" s="25">
        <f>SUM(E1463:E1474)</f>
        <v>172</v>
      </c>
      <c r="F1475" s="25">
        <f>SUM(F1463:F1474)</f>
        <v>69</v>
      </c>
      <c r="G1475" s="31"/>
    </row>
    <row r="1476" spans="1:7">
      <c r="A1476" s="25" t="s">
        <v>12</v>
      </c>
      <c r="B1476" s="25">
        <f>B1475/12</f>
        <v>3.8333333333333335</v>
      </c>
      <c r="C1476" s="25">
        <f>C1475/12</f>
        <v>1</v>
      </c>
      <c r="D1476" s="25">
        <f>D1475/12</f>
        <v>11.25</v>
      </c>
      <c r="E1476" s="25">
        <f>E1475/12</f>
        <v>14.333333333333334</v>
      </c>
      <c r="F1476" s="25">
        <f>F1475/12</f>
        <v>5.75</v>
      </c>
      <c r="G1476" s="31"/>
    </row>
    <row r="1477" spans="1:7">
      <c r="A1477" s="8">
        <v>44075</v>
      </c>
      <c r="B1477" s="3">
        <v>0</v>
      </c>
      <c r="C1477" s="3">
        <v>3</v>
      </c>
      <c r="D1477" s="3">
        <v>16</v>
      </c>
      <c r="E1477" s="3">
        <v>16</v>
      </c>
      <c r="F1477" s="3">
        <v>5</v>
      </c>
    </row>
    <row r="1478" spans="1:7">
      <c r="A1478" s="8">
        <v>44105</v>
      </c>
      <c r="B1478" s="3">
        <v>0</v>
      </c>
      <c r="C1478" s="3">
        <v>0</v>
      </c>
      <c r="D1478" s="3">
        <v>9</v>
      </c>
      <c r="E1478" s="3">
        <v>9</v>
      </c>
      <c r="F1478" s="3">
        <v>5</v>
      </c>
    </row>
    <row r="1479" spans="1:7">
      <c r="A1479" s="8">
        <v>44136</v>
      </c>
      <c r="B1479" s="3">
        <v>1</v>
      </c>
      <c r="C1479" s="3">
        <v>0</v>
      </c>
      <c r="D1479" s="3">
        <v>9</v>
      </c>
      <c r="E1479" s="3">
        <v>6</v>
      </c>
      <c r="F1479" s="3">
        <v>5</v>
      </c>
    </row>
    <row r="1480" spans="1:7">
      <c r="A1480" s="8">
        <v>44166</v>
      </c>
      <c r="B1480" s="3">
        <v>1</v>
      </c>
      <c r="C1480" s="3">
        <v>0</v>
      </c>
      <c r="D1480" s="3">
        <v>20</v>
      </c>
      <c r="E1480" s="3">
        <v>20</v>
      </c>
      <c r="F1480" s="3">
        <v>6</v>
      </c>
    </row>
    <row r="1481" spans="1:7">
      <c r="A1481" s="8">
        <v>44197</v>
      </c>
      <c r="B1481" s="3">
        <v>0</v>
      </c>
      <c r="C1481" s="3">
        <v>0</v>
      </c>
      <c r="D1481" s="3">
        <v>17</v>
      </c>
      <c r="E1481" s="3">
        <v>16</v>
      </c>
      <c r="F1481" s="3">
        <v>6</v>
      </c>
    </row>
    <row r="1482" spans="1:7">
      <c r="A1482" s="8">
        <v>44228</v>
      </c>
      <c r="B1482" s="3">
        <v>0</v>
      </c>
      <c r="C1482" s="3">
        <v>0</v>
      </c>
      <c r="D1482" s="3">
        <v>11</v>
      </c>
      <c r="E1482" s="3">
        <v>11</v>
      </c>
      <c r="F1482" s="3">
        <v>5</v>
      </c>
    </row>
    <row r="1483" spans="1:7">
      <c r="A1483" s="8">
        <v>44256</v>
      </c>
      <c r="B1483" s="3">
        <v>0</v>
      </c>
      <c r="C1483" s="3">
        <v>0</v>
      </c>
      <c r="D1483" s="3">
        <v>10</v>
      </c>
      <c r="E1483" s="3">
        <v>10</v>
      </c>
      <c r="F1483" s="3">
        <v>3</v>
      </c>
    </row>
    <row r="1484" spans="1:7">
      <c r="A1484" s="8">
        <v>44287</v>
      </c>
      <c r="B1484" s="3">
        <v>4</v>
      </c>
      <c r="C1484" s="3">
        <v>0</v>
      </c>
      <c r="D1484" s="3">
        <v>25</v>
      </c>
      <c r="E1484" s="3">
        <v>22</v>
      </c>
      <c r="F1484" s="3">
        <v>5</v>
      </c>
    </row>
    <row r="1485" spans="1:7">
      <c r="A1485" s="8">
        <v>44317</v>
      </c>
      <c r="B1485" s="3">
        <v>2</v>
      </c>
      <c r="C1485" s="3">
        <v>0</v>
      </c>
      <c r="D1485" s="3">
        <v>19</v>
      </c>
      <c r="E1485" s="3">
        <v>7</v>
      </c>
      <c r="F1485" s="3">
        <v>5</v>
      </c>
    </row>
    <row r="1486" spans="1:7">
      <c r="A1486" s="8">
        <v>44348</v>
      </c>
      <c r="B1486" s="3">
        <v>0</v>
      </c>
      <c r="C1486" s="3">
        <v>0</v>
      </c>
      <c r="D1486" s="3">
        <v>11</v>
      </c>
      <c r="E1486" s="3">
        <v>8</v>
      </c>
      <c r="F1486" s="3">
        <v>4</v>
      </c>
    </row>
    <row r="1487" spans="1:7">
      <c r="A1487" s="8">
        <v>44378</v>
      </c>
      <c r="B1487" s="3">
        <v>0</v>
      </c>
      <c r="C1487" s="3">
        <v>6</v>
      </c>
      <c r="D1487" s="3">
        <v>15</v>
      </c>
      <c r="E1487" s="3">
        <v>10</v>
      </c>
      <c r="F1487" s="3">
        <v>5</v>
      </c>
    </row>
    <row r="1488" spans="1:7">
      <c r="A1488" s="8">
        <v>44409</v>
      </c>
      <c r="B1488" s="3">
        <v>0</v>
      </c>
      <c r="C1488" s="3">
        <v>0</v>
      </c>
      <c r="D1488" s="3">
        <v>13</v>
      </c>
      <c r="E1488" s="3">
        <v>10</v>
      </c>
      <c r="F1488" s="3">
        <v>5</v>
      </c>
    </row>
    <row r="1489" spans="1:7">
      <c r="A1489" s="25" t="s">
        <v>10</v>
      </c>
      <c r="B1489" s="25">
        <f>SUM(B1477:B1488)</f>
        <v>8</v>
      </c>
      <c r="C1489" s="25">
        <f>SUM(C1477:C1488)</f>
        <v>9</v>
      </c>
      <c r="D1489" s="25">
        <f>SUM(D1477:D1488)</f>
        <v>175</v>
      </c>
      <c r="E1489" s="25">
        <f>SUM(E1477:E1488)</f>
        <v>145</v>
      </c>
      <c r="F1489" s="25">
        <f>SUM(F1477:F1488)</f>
        <v>59</v>
      </c>
      <c r="G1489" s="31"/>
    </row>
    <row r="1490" spans="1:7">
      <c r="A1490" s="27" t="s">
        <v>12</v>
      </c>
      <c r="B1490" s="27">
        <f>B1489/12</f>
        <v>0.66666666666666663</v>
      </c>
      <c r="C1490" s="27">
        <f>C1489/12</f>
        <v>0.75</v>
      </c>
      <c r="D1490" s="27">
        <f>D1489/12</f>
        <v>14.583333333333334</v>
      </c>
      <c r="E1490" s="27">
        <f>E1489/12</f>
        <v>12.083333333333334</v>
      </c>
      <c r="F1490" s="27">
        <f>F1489/12</f>
        <v>4.916666666666667</v>
      </c>
      <c r="G1490" s="32"/>
    </row>
    <row r="1491" spans="1:7">
      <c r="A1491" s="8">
        <v>44440</v>
      </c>
      <c r="B1491" s="3">
        <v>2</v>
      </c>
      <c r="C1491" s="3">
        <v>0</v>
      </c>
      <c r="D1491" s="3">
        <v>11</v>
      </c>
      <c r="E1491" s="3">
        <v>10</v>
      </c>
      <c r="F1491" s="3">
        <v>5</v>
      </c>
    </row>
    <row r="1492" spans="1:7">
      <c r="A1492" s="8">
        <v>44470</v>
      </c>
      <c r="B1492" s="3">
        <v>3</v>
      </c>
      <c r="C1492" s="3">
        <v>0</v>
      </c>
      <c r="D1492" s="3">
        <v>21</v>
      </c>
      <c r="E1492" s="3">
        <v>21</v>
      </c>
      <c r="F1492" s="3">
        <v>5</v>
      </c>
    </row>
    <row r="1493" spans="1:7">
      <c r="A1493" s="61">
        <v>44501</v>
      </c>
      <c r="B1493" s="51">
        <v>4</v>
      </c>
      <c r="C1493" s="51">
        <v>0</v>
      </c>
      <c r="D1493" s="51">
        <v>7</v>
      </c>
      <c r="E1493" s="51">
        <v>5</v>
      </c>
      <c r="F1493" s="51">
        <v>2</v>
      </c>
      <c r="G1493" s="51"/>
    </row>
    <row r="1494" spans="1:7">
      <c r="A1494" s="61">
        <v>44531</v>
      </c>
      <c r="B1494" s="51"/>
      <c r="C1494" s="51"/>
      <c r="D1494" s="51"/>
      <c r="E1494" s="51"/>
      <c r="F1494" s="51"/>
      <c r="G1494" s="51"/>
    </row>
    <row r="1495" spans="1:7">
      <c r="A1495" s="62"/>
      <c r="B1495" s="57"/>
      <c r="C1495" s="57"/>
      <c r="D1495" s="57"/>
      <c r="E1495" s="57"/>
      <c r="F1495" s="57"/>
      <c r="G1495" s="52"/>
    </row>
    <row r="1496" spans="1:7">
      <c r="A1496" s="59"/>
      <c r="B1496" s="59"/>
      <c r="C1496" s="59"/>
      <c r="D1496" s="59"/>
      <c r="E1496" s="59"/>
      <c r="F1496" s="59"/>
      <c r="G1496" s="52"/>
    </row>
    <row r="1497" spans="1:7">
      <c r="A1497" s="18"/>
    </row>
    <row r="1498" spans="1:7">
      <c r="B1498" s="2"/>
      <c r="C1498" s="2"/>
      <c r="D1498" s="2"/>
      <c r="E1498" s="2"/>
      <c r="F1498" s="2"/>
    </row>
    <row r="1500" spans="1:7">
      <c r="A1500" s="1"/>
    </row>
    <row r="1506" spans="1:8" ht="31">
      <c r="A1506" s="4"/>
      <c r="B1506" s="5"/>
      <c r="C1506" s="114" t="s">
        <v>16</v>
      </c>
      <c r="D1506" s="114"/>
      <c r="E1506" s="6"/>
      <c r="F1506" s="5"/>
      <c r="G1506" s="5"/>
    </row>
    <row r="1507" spans="1:8">
      <c r="B1507" s="2"/>
      <c r="C1507" s="2"/>
      <c r="D1507" s="2"/>
    </row>
    <row r="1508" spans="1:8">
      <c r="A1508" s="1" t="s">
        <v>0</v>
      </c>
      <c r="B1508" s="2" t="s">
        <v>1</v>
      </c>
      <c r="C1508" s="2" t="s">
        <v>2</v>
      </c>
      <c r="D1508" s="2" t="s">
        <v>3</v>
      </c>
    </row>
    <row r="1509" spans="1:8">
      <c r="A1509" s="8" t="s">
        <v>33</v>
      </c>
      <c r="B1509" s="9">
        <v>34927</v>
      </c>
      <c r="C1509" s="9">
        <v>39705</v>
      </c>
      <c r="D1509" s="3" t="s">
        <v>29</v>
      </c>
    </row>
    <row r="1511" spans="1:8">
      <c r="A1511" s="19" t="s">
        <v>4</v>
      </c>
      <c r="B1511" s="20" t="s">
        <v>5</v>
      </c>
      <c r="C1511" s="20" t="s">
        <v>6</v>
      </c>
      <c r="D1511" s="20" t="s">
        <v>7</v>
      </c>
      <c r="E1511" s="20" t="s">
        <v>8</v>
      </c>
      <c r="F1511" s="20" t="s">
        <v>9</v>
      </c>
      <c r="G1511" s="23" t="s">
        <v>11</v>
      </c>
      <c r="H1511" s="20" t="s">
        <v>132</v>
      </c>
    </row>
    <row r="1512" spans="1:8">
      <c r="A1512" s="8">
        <v>43709</v>
      </c>
      <c r="B1512" s="3">
        <v>8</v>
      </c>
      <c r="C1512" s="3">
        <v>4</v>
      </c>
      <c r="D1512" s="3">
        <v>16</v>
      </c>
      <c r="E1512" s="3">
        <v>6</v>
      </c>
      <c r="F1512" s="3">
        <v>3</v>
      </c>
    </row>
    <row r="1513" spans="1:8">
      <c r="A1513" s="8">
        <v>43739</v>
      </c>
      <c r="B1513" s="3">
        <v>20</v>
      </c>
      <c r="C1513" s="3">
        <v>4</v>
      </c>
      <c r="D1513" s="3">
        <v>20</v>
      </c>
      <c r="E1513" s="3">
        <v>8</v>
      </c>
      <c r="F1513" s="3">
        <v>2</v>
      </c>
    </row>
    <row r="1514" spans="1:8">
      <c r="A1514" s="8">
        <v>43770</v>
      </c>
      <c r="B1514" s="3">
        <v>6</v>
      </c>
      <c r="C1514" s="3">
        <v>0</v>
      </c>
      <c r="D1514" s="3">
        <v>14</v>
      </c>
      <c r="E1514" s="3">
        <v>6</v>
      </c>
      <c r="F1514" s="3">
        <v>1</v>
      </c>
    </row>
    <row r="1515" spans="1:8">
      <c r="A1515" s="8">
        <v>43800</v>
      </c>
      <c r="B1515" s="3">
        <v>8</v>
      </c>
      <c r="C1515" s="3">
        <v>9</v>
      </c>
      <c r="D1515" s="3">
        <v>17</v>
      </c>
      <c r="E1515" s="3">
        <v>6</v>
      </c>
      <c r="F1515" s="3">
        <v>2</v>
      </c>
    </row>
    <row r="1516" spans="1:8">
      <c r="A1516" s="8">
        <v>43831</v>
      </c>
      <c r="B1516" s="3">
        <v>10</v>
      </c>
      <c r="C1516" s="3">
        <v>8</v>
      </c>
      <c r="D1516" s="3">
        <v>16</v>
      </c>
      <c r="E1516" s="3">
        <v>5</v>
      </c>
      <c r="F1516" s="3">
        <v>1</v>
      </c>
    </row>
    <row r="1517" spans="1:8">
      <c r="A1517" s="8">
        <v>43862</v>
      </c>
      <c r="B1517" s="3">
        <v>9</v>
      </c>
      <c r="C1517" s="3">
        <v>8</v>
      </c>
      <c r="D1517" s="3">
        <v>25</v>
      </c>
      <c r="E1517" s="3">
        <v>8</v>
      </c>
      <c r="F1517" s="3">
        <v>4</v>
      </c>
    </row>
    <row r="1518" spans="1:8">
      <c r="A1518" s="8">
        <v>43891</v>
      </c>
      <c r="B1518" s="3">
        <v>0</v>
      </c>
      <c r="C1518" s="3">
        <v>6</v>
      </c>
      <c r="D1518" s="3">
        <v>10</v>
      </c>
      <c r="E1518" s="3">
        <v>4</v>
      </c>
      <c r="F1518" s="3">
        <v>2</v>
      </c>
    </row>
    <row r="1519" spans="1:8">
      <c r="A1519" s="8">
        <v>43922</v>
      </c>
      <c r="B1519" s="3">
        <v>0</v>
      </c>
      <c r="C1519" s="3">
        <v>0</v>
      </c>
      <c r="D1519" s="3">
        <v>3</v>
      </c>
      <c r="E1519" s="3">
        <v>4</v>
      </c>
      <c r="F1519" s="3">
        <v>1</v>
      </c>
    </row>
    <row r="1520" spans="1:8">
      <c r="A1520" s="8">
        <v>43952</v>
      </c>
      <c r="B1520" s="3">
        <v>3</v>
      </c>
      <c r="C1520" s="3">
        <v>0</v>
      </c>
      <c r="D1520" s="3">
        <v>5</v>
      </c>
      <c r="E1520" s="3">
        <v>6</v>
      </c>
      <c r="F1520" s="3">
        <v>2</v>
      </c>
    </row>
    <row r="1521" spans="1:7">
      <c r="A1521" s="8">
        <v>43983</v>
      </c>
      <c r="B1521" s="3">
        <v>4</v>
      </c>
      <c r="C1521" s="3">
        <v>0</v>
      </c>
      <c r="D1521" s="3">
        <v>12</v>
      </c>
      <c r="E1521" s="3">
        <v>5</v>
      </c>
      <c r="F1521" s="3">
        <v>3</v>
      </c>
    </row>
    <row r="1522" spans="1:7">
      <c r="A1522" s="8">
        <v>44013</v>
      </c>
      <c r="B1522" s="3">
        <v>3</v>
      </c>
      <c r="C1522" s="3">
        <v>0</v>
      </c>
      <c r="D1522" s="3">
        <v>7</v>
      </c>
      <c r="E1522" s="3">
        <v>6</v>
      </c>
      <c r="F1522" s="3">
        <v>4</v>
      </c>
    </row>
    <row r="1523" spans="1:7">
      <c r="A1523" s="8">
        <v>44044</v>
      </c>
      <c r="B1523" s="3">
        <v>5</v>
      </c>
      <c r="C1523" s="3">
        <v>0</v>
      </c>
      <c r="D1523" s="3">
        <v>7</v>
      </c>
      <c r="E1523" s="3">
        <v>8</v>
      </c>
      <c r="F1523" s="3">
        <v>2</v>
      </c>
    </row>
    <row r="1524" spans="1:7">
      <c r="A1524" s="25" t="s">
        <v>10</v>
      </c>
      <c r="B1524" s="25">
        <f>SUM(B1512:B1523)</f>
        <v>76</v>
      </c>
      <c r="C1524" s="25">
        <f>SUM(C1512:C1523)</f>
        <v>39</v>
      </c>
      <c r="D1524" s="25">
        <f>SUM(D1512:D1523)</f>
        <v>152</v>
      </c>
      <c r="E1524" s="25">
        <f>SUM(E1512:E1523)</f>
        <v>72</v>
      </c>
      <c r="F1524" s="25">
        <f>SUM(F1512:F1523)</f>
        <v>27</v>
      </c>
      <c r="G1524" s="31"/>
    </row>
    <row r="1525" spans="1:7">
      <c r="A1525" s="25" t="s">
        <v>12</v>
      </c>
      <c r="B1525" s="25">
        <f>B1524/12</f>
        <v>6.333333333333333</v>
      </c>
      <c r="C1525" s="25">
        <f>C1524/12</f>
        <v>3.25</v>
      </c>
      <c r="D1525" s="25">
        <f>D1524/12</f>
        <v>12.666666666666666</v>
      </c>
      <c r="E1525" s="25">
        <f>E1524/12</f>
        <v>6</v>
      </c>
      <c r="F1525" s="25">
        <f>F1524/12</f>
        <v>2.25</v>
      </c>
      <c r="G1525" s="31"/>
    </row>
    <row r="1526" spans="1:7">
      <c r="A1526" s="8">
        <v>44075</v>
      </c>
      <c r="B1526" s="3">
        <v>3</v>
      </c>
      <c r="C1526" s="3">
        <v>0</v>
      </c>
      <c r="D1526" s="3">
        <v>8</v>
      </c>
      <c r="E1526" s="3">
        <v>6</v>
      </c>
      <c r="F1526" s="3">
        <v>3</v>
      </c>
    </row>
    <row r="1527" spans="1:7">
      <c r="A1527" s="8">
        <v>44105</v>
      </c>
      <c r="B1527" s="3">
        <v>10</v>
      </c>
      <c r="C1527" s="3">
        <v>0</v>
      </c>
      <c r="D1527" s="3">
        <v>11</v>
      </c>
      <c r="E1527" s="3">
        <v>6</v>
      </c>
      <c r="F1527" s="3">
        <v>1</v>
      </c>
    </row>
    <row r="1528" spans="1:7">
      <c r="A1528" s="8">
        <v>44136</v>
      </c>
      <c r="B1528" s="3">
        <v>12</v>
      </c>
      <c r="C1528" s="3">
        <v>0</v>
      </c>
      <c r="D1528" s="3">
        <v>16</v>
      </c>
      <c r="E1528" s="3">
        <v>4</v>
      </c>
      <c r="F1528" s="3">
        <v>2</v>
      </c>
    </row>
    <row r="1529" spans="1:7">
      <c r="A1529" s="8">
        <v>44166</v>
      </c>
      <c r="B1529" s="3">
        <v>8</v>
      </c>
      <c r="C1529" s="3">
        <v>0</v>
      </c>
      <c r="D1529" s="3">
        <v>28</v>
      </c>
      <c r="E1529" s="3">
        <v>14</v>
      </c>
      <c r="F1529" s="3">
        <v>5</v>
      </c>
    </row>
    <row r="1530" spans="1:7">
      <c r="A1530" s="8">
        <v>44197</v>
      </c>
      <c r="B1530" s="3">
        <v>7</v>
      </c>
      <c r="C1530" s="3">
        <v>0</v>
      </c>
      <c r="D1530" s="3">
        <v>16</v>
      </c>
      <c r="E1530" s="3">
        <v>8</v>
      </c>
      <c r="F1530" s="3">
        <v>3</v>
      </c>
    </row>
    <row r="1531" spans="1:7">
      <c r="A1531" s="8">
        <v>44228</v>
      </c>
      <c r="B1531" s="3">
        <v>13</v>
      </c>
      <c r="C1531" s="3">
        <v>0</v>
      </c>
      <c r="D1531" s="3">
        <v>20</v>
      </c>
      <c r="E1531" s="3">
        <v>16</v>
      </c>
      <c r="F1531" s="3">
        <v>4</v>
      </c>
      <c r="G1531" s="2"/>
    </row>
    <row r="1532" spans="1:7">
      <c r="A1532" s="8">
        <v>44256</v>
      </c>
      <c r="B1532" s="3">
        <v>25</v>
      </c>
      <c r="C1532" s="3">
        <v>0</v>
      </c>
      <c r="D1532" s="3">
        <v>18</v>
      </c>
      <c r="E1532" s="3">
        <v>9</v>
      </c>
      <c r="F1532" s="3">
        <v>3</v>
      </c>
    </row>
    <row r="1533" spans="1:7">
      <c r="A1533" s="8">
        <v>44287</v>
      </c>
      <c r="B1533" s="3">
        <v>12</v>
      </c>
      <c r="C1533" s="3">
        <v>0</v>
      </c>
      <c r="D1533" s="3">
        <v>17</v>
      </c>
      <c r="E1533" s="3">
        <v>7</v>
      </c>
      <c r="F1533" s="3">
        <v>3</v>
      </c>
    </row>
    <row r="1534" spans="1:7">
      <c r="A1534" s="8">
        <v>44317</v>
      </c>
      <c r="B1534" s="3">
        <v>10</v>
      </c>
      <c r="C1534" s="3">
        <v>0</v>
      </c>
      <c r="D1534" s="3">
        <v>15</v>
      </c>
      <c r="E1534" s="3">
        <v>4</v>
      </c>
      <c r="F1534" s="3">
        <v>2</v>
      </c>
    </row>
    <row r="1535" spans="1:7">
      <c r="A1535" s="8">
        <v>44348</v>
      </c>
      <c r="B1535" s="3">
        <v>11</v>
      </c>
      <c r="C1535" s="3">
        <v>0</v>
      </c>
      <c r="D1535" s="3">
        <v>17</v>
      </c>
      <c r="E1535" s="3">
        <v>9</v>
      </c>
      <c r="F1535" s="3">
        <v>2</v>
      </c>
    </row>
    <row r="1536" spans="1:7">
      <c r="A1536" s="8">
        <v>44378</v>
      </c>
      <c r="B1536" s="3">
        <v>9</v>
      </c>
      <c r="C1536" s="3">
        <v>0</v>
      </c>
      <c r="D1536" s="3">
        <v>15</v>
      </c>
      <c r="E1536" s="3">
        <v>6</v>
      </c>
      <c r="F1536" s="3">
        <v>2</v>
      </c>
    </row>
    <row r="1537" spans="1:8">
      <c r="A1537" s="8">
        <v>44409</v>
      </c>
      <c r="B1537" s="3">
        <v>7</v>
      </c>
      <c r="C1537" s="3">
        <v>0</v>
      </c>
      <c r="D1537" s="3">
        <v>12</v>
      </c>
      <c r="E1537" s="3">
        <v>8</v>
      </c>
      <c r="F1537" s="3">
        <v>2</v>
      </c>
    </row>
    <row r="1538" spans="1:8">
      <c r="A1538" s="25" t="s">
        <v>10</v>
      </c>
      <c r="B1538" s="25">
        <f>SUM(B1526:B1537)</f>
        <v>127</v>
      </c>
      <c r="C1538" s="25">
        <f>SUM(C1526:C1537)</f>
        <v>0</v>
      </c>
      <c r="D1538" s="25">
        <f>SUM(D1526:D1537)</f>
        <v>193</v>
      </c>
      <c r="E1538" s="25">
        <f>SUM(E1526:E1537)</f>
        <v>97</v>
      </c>
      <c r="F1538" s="25">
        <f>SUM(F1526:F1537)</f>
        <v>32</v>
      </c>
      <c r="G1538" s="31"/>
    </row>
    <row r="1539" spans="1:8">
      <c r="A1539" s="27" t="s">
        <v>12</v>
      </c>
      <c r="B1539" s="27">
        <f>B1538/12</f>
        <v>10.583333333333334</v>
      </c>
      <c r="C1539" s="27">
        <f>C1538/12</f>
        <v>0</v>
      </c>
      <c r="D1539" s="27">
        <f>D1538/12</f>
        <v>16.083333333333332</v>
      </c>
      <c r="E1539" s="27">
        <f>E1538/12</f>
        <v>8.0833333333333339</v>
      </c>
      <c r="F1539" s="27">
        <f>F1538/12</f>
        <v>2.6666666666666665</v>
      </c>
      <c r="G1539" s="31"/>
    </row>
    <row r="1540" spans="1:8">
      <c r="A1540" s="8">
        <v>44440</v>
      </c>
      <c r="B1540" s="3">
        <v>4</v>
      </c>
      <c r="C1540" s="3">
        <v>0</v>
      </c>
      <c r="D1540" s="3">
        <v>12</v>
      </c>
      <c r="E1540" s="3">
        <v>4</v>
      </c>
      <c r="F1540" s="3">
        <v>1</v>
      </c>
    </row>
    <row r="1541" spans="1:8">
      <c r="A1541" s="8">
        <v>44470</v>
      </c>
      <c r="B1541" s="3">
        <v>6</v>
      </c>
      <c r="C1541" s="3">
        <v>0</v>
      </c>
      <c r="D1541" s="3">
        <v>11</v>
      </c>
      <c r="E1541" s="3">
        <v>7</v>
      </c>
      <c r="F1541" s="3">
        <v>3</v>
      </c>
    </row>
    <row r="1542" spans="1:8">
      <c r="A1542" s="61">
        <v>44501</v>
      </c>
      <c r="B1542" s="51">
        <v>9</v>
      </c>
      <c r="C1542" s="51">
        <v>6</v>
      </c>
      <c r="D1542" s="51">
        <v>17</v>
      </c>
      <c r="E1542" s="51">
        <v>6</v>
      </c>
      <c r="F1542" s="51">
        <v>2</v>
      </c>
      <c r="G1542" s="51"/>
    </row>
    <row r="1543" spans="1:8">
      <c r="A1543" s="61">
        <v>44531</v>
      </c>
      <c r="B1543" s="51">
        <v>7</v>
      </c>
      <c r="C1543" s="51">
        <v>9</v>
      </c>
      <c r="D1543" s="51">
        <v>19</v>
      </c>
      <c r="E1543" s="51">
        <v>12</v>
      </c>
      <c r="F1543" s="51">
        <v>4</v>
      </c>
      <c r="G1543" s="51"/>
    </row>
    <row r="1544" spans="1:8">
      <c r="A1544" s="62"/>
      <c r="B1544" s="57"/>
      <c r="C1544" s="57"/>
      <c r="D1544" s="57"/>
      <c r="E1544" s="57"/>
      <c r="F1544" s="57"/>
      <c r="G1544" s="52"/>
    </row>
    <row r="1545" spans="1:8">
      <c r="A1545" s="59"/>
      <c r="B1545" s="59"/>
      <c r="C1545" s="59"/>
      <c r="D1545" s="59"/>
      <c r="E1545" s="59"/>
      <c r="F1545" s="59"/>
      <c r="G1545" s="52"/>
    </row>
    <row r="1548" spans="1:8">
      <c r="A1548" s="1" t="s">
        <v>0</v>
      </c>
      <c r="B1548" s="2" t="s">
        <v>1</v>
      </c>
      <c r="C1548" s="2" t="s">
        <v>2</v>
      </c>
      <c r="D1548" s="2" t="s">
        <v>3</v>
      </c>
    </row>
    <row r="1549" spans="1:8">
      <c r="A1549" s="8" t="s">
        <v>34</v>
      </c>
      <c r="B1549" s="9">
        <v>25078</v>
      </c>
      <c r="C1549" s="9" t="s">
        <v>25</v>
      </c>
    </row>
    <row r="1551" spans="1:8">
      <c r="A1551" s="19" t="s">
        <v>4</v>
      </c>
      <c r="B1551" s="20" t="s">
        <v>5</v>
      </c>
      <c r="C1551" s="20" t="s">
        <v>6</v>
      </c>
      <c r="D1551" s="20" t="s">
        <v>7</v>
      </c>
      <c r="E1551" s="20" t="s">
        <v>8</v>
      </c>
      <c r="F1551" s="20" t="s">
        <v>9</v>
      </c>
      <c r="G1551" s="23" t="s">
        <v>11</v>
      </c>
      <c r="H1551" s="20" t="s">
        <v>132</v>
      </c>
    </row>
    <row r="1552" spans="1:8">
      <c r="A1552" s="8">
        <v>43709</v>
      </c>
      <c r="B1552" s="3">
        <v>4</v>
      </c>
      <c r="C1552" s="3">
        <v>0</v>
      </c>
      <c r="D1552" s="3">
        <v>8</v>
      </c>
      <c r="E1552" s="3">
        <v>4</v>
      </c>
      <c r="F1552" s="3">
        <v>1</v>
      </c>
    </row>
    <row r="1553" spans="1:7">
      <c r="A1553" s="8">
        <v>43739</v>
      </c>
      <c r="B1553" s="3">
        <v>3</v>
      </c>
      <c r="C1553" s="3">
        <v>0</v>
      </c>
      <c r="D1553" s="3">
        <v>6</v>
      </c>
      <c r="E1553" s="3">
        <v>4</v>
      </c>
      <c r="F1553" s="3">
        <v>0</v>
      </c>
    </row>
    <row r="1554" spans="1:7">
      <c r="A1554" s="8">
        <v>43770</v>
      </c>
      <c r="B1554" s="3">
        <v>9</v>
      </c>
      <c r="C1554" s="3">
        <v>0</v>
      </c>
      <c r="D1554" s="3">
        <v>11</v>
      </c>
      <c r="E1554" s="3">
        <v>7</v>
      </c>
      <c r="F1554" s="3">
        <v>4</v>
      </c>
    </row>
    <row r="1555" spans="1:7">
      <c r="A1555" s="8">
        <v>43800</v>
      </c>
      <c r="B1555" s="3">
        <v>6</v>
      </c>
      <c r="C1555" s="3">
        <v>0</v>
      </c>
      <c r="D1555" s="3">
        <v>10</v>
      </c>
      <c r="E1555" s="3">
        <v>3</v>
      </c>
      <c r="F1555" s="3">
        <v>0</v>
      </c>
    </row>
    <row r="1556" spans="1:7">
      <c r="A1556" s="8">
        <v>43831</v>
      </c>
      <c r="B1556" s="3">
        <v>6</v>
      </c>
      <c r="C1556" s="3">
        <v>0</v>
      </c>
      <c r="D1556" s="3">
        <v>14</v>
      </c>
      <c r="E1556" s="3">
        <v>8</v>
      </c>
      <c r="F1556" s="3">
        <v>3</v>
      </c>
    </row>
    <row r="1557" spans="1:7">
      <c r="A1557" s="8">
        <v>43862</v>
      </c>
      <c r="B1557" s="3">
        <v>5</v>
      </c>
      <c r="C1557" s="3">
        <v>0</v>
      </c>
      <c r="D1557" s="3">
        <v>11</v>
      </c>
      <c r="E1557" s="3">
        <v>4</v>
      </c>
      <c r="F1557" s="3">
        <v>4</v>
      </c>
    </row>
    <row r="1558" spans="1:7">
      <c r="A1558" s="8">
        <v>43891</v>
      </c>
      <c r="B1558" s="3">
        <v>0</v>
      </c>
      <c r="C1558" s="3">
        <v>0</v>
      </c>
      <c r="D1558" s="3">
        <v>6</v>
      </c>
      <c r="E1558" s="3">
        <v>3</v>
      </c>
      <c r="F1558" s="3">
        <v>2</v>
      </c>
    </row>
    <row r="1559" spans="1:7">
      <c r="A1559" s="8">
        <v>43922</v>
      </c>
      <c r="B1559" s="3">
        <v>0</v>
      </c>
      <c r="C1559" s="3">
        <v>0</v>
      </c>
      <c r="D1559" s="3">
        <v>4</v>
      </c>
      <c r="E1559" s="3">
        <v>4</v>
      </c>
      <c r="F1559" s="3">
        <v>2</v>
      </c>
    </row>
    <row r="1560" spans="1:7">
      <c r="A1560" s="8">
        <v>43952</v>
      </c>
      <c r="B1560" s="3">
        <v>3</v>
      </c>
      <c r="C1560" s="3">
        <v>0</v>
      </c>
      <c r="D1560" s="3">
        <v>3</v>
      </c>
      <c r="E1560" s="3">
        <v>3</v>
      </c>
      <c r="F1560" s="3">
        <v>1</v>
      </c>
    </row>
    <row r="1561" spans="1:7">
      <c r="A1561" s="8">
        <v>43983</v>
      </c>
      <c r="B1561" s="3">
        <v>1</v>
      </c>
      <c r="C1561" s="3">
        <v>0</v>
      </c>
      <c r="D1561" s="3">
        <v>6</v>
      </c>
      <c r="E1561" s="3">
        <v>5</v>
      </c>
      <c r="F1561" s="3">
        <v>1</v>
      </c>
    </row>
    <row r="1562" spans="1:7">
      <c r="A1562" s="8">
        <v>44013</v>
      </c>
      <c r="B1562" s="3">
        <v>0</v>
      </c>
      <c r="C1562" s="3">
        <v>0</v>
      </c>
      <c r="D1562" s="3">
        <v>3</v>
      </c>
      <c r="E1562" s="3">
        <v>4</v>
      </c>
      <c r="F1562" s="3">
        <v>2</v>
      </c>
    </row>
    <row r="1563" spans="1:7">
      <c r="A1563" s="8">
        <v>44044</v>
      </c>
      <c r="B1563" s="3">
        <v>0</v>
      </c>
      <c r="C1563" s="3">
        <v>0</v>
      </c>
      <c r="D1563" s="3">
        <v>1.5</v>
      </c>
      <c r="E1563" s="3">
        <v>1</v>
      </c>
      <c r="F1563" s="3">
        <v>1</v>
      </c>
    </row>
    <row r="1564" spans="1:7">
      <c r="A1564" s="25" t="s">
        <v>10</v>
      </c>
      <c r="B1564" s="25">
        <f>SUM(B1552:B1563)</f>
        <v>37</v>
      </c>
      <c r="C1564" s="25">
        <f>SUM(C1552:C1563)</f>
        <v>0</v>
      </c>
      <c r="D1564" s="25">
        <f>SUM(D1552:D1563)</f>
        <v>83.5</v>
      </c>
      <c r="E1564" s="25">
        <f>SUM(E1552:E1563)</f>
        <v>50</v>
      </c>
      <c r="F1564" s="25">
        <f>SUM(F1552:F1563)</f>
        <v>21</v>
      </c>
      <c r="G1564" s="31"/>
    </row>
    <row r="1565" spans="1:7">
      <c r="A1565" s="25" t="s">
        <v>12</v>
      </c>
      <c r="B1565" s="25">
        <f>B1564/12</f>
        <v>3.0833333333333335</v>
      </c>
      <c r="C1565" s="25">
        <f>C1564/12</f>
        <v>0</v>
      </c>
      <c r="D1565" s="25">
        <f>D1564/12</f>
        <v>6.958333333333333</v>
      </c>
      <c r="E1565" s="25">
        <f>E1564/12</f>
        <v>4.166666666666667</v>
      </c>
      <c r="F1565" s="25">
        <f>F1564/12</f>
        <v>1.75</v>
      </c>
      <c r="G1565" s="31"/>
    </row>
    <row r="1566" spans="1:7">
      <c r="A1566" s="8">
        <v>44075</v>
      </c>
      <c r="B1566" s="3">
        <v>1</v>
      </c>
      <c r="C1566" s="3">
        <v>0</v>
      </c>
      <c r="D1566" s="3">
        <v>4</v>
      </c>
      <c r="E1566" s="3">
        <v>4</v>
      </c>
      <c r="F1566" s="3">
        <v>2</v>
      </c>
    </row>
    <row r="1567" spans="1:7">
      <c r="A1567" s="8">
        <v>44105</v>
      </c>
      <c r="B1567" s="3">
        <v>0</v>
      </c>
      <c r="C1567" s="3">
        <v>0</v>
      </c>
      <c r="D1567" s="3">
        <v>2</v>
      </c>
      <c r="E1567" s="3">
        <v>2</v>
      </c>
      <c r="F1567" s="3">
        <v>2</v>
      </c>
      <c r="G1567" s="2"/>
    </row>
    <row r="1568" spans="1:7">
      <c r="A1568" s="8">
        <v>44136</v>
      </c>
      <c r="B1568" s="3">
        <v>0</v>
      </c>
      <c r="C1568" s="3">
        <v>0</v>
      </c>
      <c r="D1568" s="3">
        <v>3</v>
      </c>
      <c r="E1568" s="3">
        <v>2</v>
      </c>
      <c r="F1568" s="3">
        <v>1</v>
      </c>
    </row>
    <row r="1569" spans="1:7">
      <c r="A1569" s="8">
        <v>44166</v>
      </c>
      <c r="B1569" s="3">
        <v>0</v>
      </c>
      <c r="C1569" s="3">
        <v>0</v>
      </c>
      <c r="D1569" s="3">
        <v>3</v>
      </c>
      <c r="E1569" s="3">
        <v>4</v>
      </c>
      <c r="F1569" s="3">
        <v>2</v>
      </c>
    </row>
    <row r="1570" spans="1:7">
      <c r="A1570" s="8">
        <v>44197</v>
      </c>
      <c r="B1570" s="3">
        <v>1</v>
      </c>
      <c r="C1570" s="3">
        <v>0</v>
      </c>
      <c r="D1570" s="3">
        <v>3</v>
      </c>
      <c r="E1570" s="3">
        <v>4</v>
      </c>
      <c r="F1570" s="3">
        <v>2</v>
      </c>
    </row>
    <row r="1571" spans="1:7">
      <c r="A1571" s="8">
        <v>44228</v>
      </c>
      <c r="B1571" s="3">
        <v>0</v>
      </c>
      <c r="C1571" s="3">
        <v>0</v>
      </c>
      <c r="D1571" s="3">
        <v>3</v>
      </c>
      <c r="E1571" s="3">
        <v>4</v>
      </c>
      <c r="F1571" s="3">
        <v>2</v>
      </c>
    </row>
    <row r="1572" spans="1:7">
      <c r="A1572" s="8">
        <v>44256</v>
      </c>
      <c r="B1572" s="3">
        <v>2</v>
      </c>
      <c r="C1572" s="3">
        <v>0</v>
      </c>
      <c r="D1572" s="3">
        <v>3</v>
      </c>
      <c r="E1572" s="3">
        <v>4</v>
      </c>
      <c r="F1572" s="3">
        <v>2</v>
      </c>
    </row>
    <row r="1573" spans="1:7">
      <c r="A1573" s="8">
        <v>44287</v>
      </c>
      <c r="B1573" s="3">
        <v>0</v>
      </c>
      <c r="C1573" s="3">
        <v>0</v>
      </c>
      <c r="D1573" s="3">
        <v>3</v>
      </c>
      <c r="E1573" s="3">
        <v>4</v>
      </c>
      <c r="F1573" s="3">
        <v>2</v>
      </c>
    </row>
    <row r="1574" spans="1:7">
      <c r="A1574" s="8">
        <v>44317</v>
      </c>
      <c r="B1574" s="3">
        <v>0</v>
      </c>
      <c r="C1574" s="3">
        <v>0</v>
      </c>
      <c r="D1574" s="3">
        <v>8</v>
      </c>
      <c r="E1574" s="3">
        <v>6</v>
      </c>
      <c r="F1574" s="3">
        <v>3</v>
      </c>
    </row>
    <row r="1575" spans="1:7">
      <c r="A1575" s="8">
        <v>44348</v>
      </c>
      <c r="B1575" s="3">
        <v>0</v>
      </c>
      <c r="C1575" s="3">
        <v>0</v>
      </c>
      <c r="D1575" s="3">
        <v>4</v>
      </c>
      <c r="E1575" s="3">
        <v>4</v>
      </c>
      <c r="F1575" s="3">
        <v>3</v>
      </c>
    </row>
    <row r="1576" spans="1:7">
      <c r="A1576" s="8">
        <v>44378</v>
      </c>
      <c r="B1576" s="3">
        <v>0</v>
      </c>
      <c r="C1576" s="3">
        <v>0</v>
      </c>
      <c r="D1576" s="3">
        <v>2</v>
      </c>
      <c r="E1576" s="3">
        <v>2</v>
      </c>
      <c r="F1576" s="3">
        <v>1</v>
      </c>
    </row>
    <row r="1577" spans="1:7">
      <c r="A1577" s="8">
        <v>44409</v>
      </c>
      <c r="B1577" s="3">
        <v>0</v>
      </c>
      <c r="C1577" s="3">
        <v>0</v>
      </c>
      <c r="D1577" s="3">
        <v>6</v>
      </c>
      <c r="E1577" s="3">
        <v>5</v>
      </c>
      <c r="F1577" s="3">
        <v>4</v>
      </c>
    </row>
    <row r="1578" spans="1:7">
      <c r="A1578" s="25" t="s">
        <v>10</v>
      </c>
      <c r="B1578" s="25">
        <f>SUM(B1566:B1577)</f>
        <v>4</v>
      </c>
      <c r="C1578" s="25">
        <f>SUM(C1566:C1577)</f>
        <v>0</v>
      </c>
      <c r="D1578" s="25">
        <f>SUM(D1566:D1577)</f>
        <v>44</v>
      </c>
      <c r="E1578" s="25">
        <f>SUM(E1566:E1577)</f>
        <v>45</v>
      </c>
      <c r="F1578" s="25">
        <f>SUM(F1566:F1577)</f>
        <v>26</v>
      </c>
      <c r="G1578" s="31"/>
    </row>
    <row r="1579" spans="1:7">
      <c r="A1579" s="27" t="s">
        <v>12</v>
      </c>
      <c r="B1579" s="27">
        <f>B1578/12</f>
        <v>0.33333333333333331</v>
      </c>
      <c r="C1579" s="27">
        <f>C1578/12</f>
        <v>0</v>
      </c>
      <c r="D1579" s="27">
        <f>D1578/12</f>
        <v>3.6666666666666665</v>
      </c>
      <c r="E1579" s="27">
        <f>E1578/12</f>
        <v>3.75</v>
      </c>
      <c r="F1579" s="27">
        <f>F1578/12</f>
        <v>2.1666666666666665</v>
      </c>
      <c r="G1579" s="31"/>
    </row>
    <row r="1580" spans="1:7">
      <c r="A1580" s="8">
        <v>44440</v>
      </c>
      <c r="B1580" s="3">
        <v>0</v>
      </c>
      <c r="C1580" s="3">
        <v>0</v>
      </c>
      <c r="D1580" s="3">
        <v>3</v>
      </c>
      <c r="E1580" s="3">
        <v>3</v>
      </c>
      <c r="F1580" s="3">
        <v>2</v>
      </c>
    </row>
    <row r="1581" spans="1:7">
      <c r="A1581" s="8">
        <v>44470</v>
      </c>
      <c r="B1581" s="3">
        <v>0</v>
      </c>
      <c r="C1581" s="3">
        <v>0</v>
      </c>
      <c r="D1581" s="3">
        <v>1.45</v>
      </c>
      <c r="E1581" s="3">
        <v>3</v>
      </c>
      <c r="F1581" s="3">
        <v>2</v>
      </c>
    </row>
    <row r="1582" spans="1:7">
      <c r="A1582" s="61">
        <v>44501</v>
      </c>
      <c r="B1582" s="51">
        <v>1</v>
      </c>
      <c r="C1582" s="51">
        <v>0</v>
      </c>
      <c r="D1582" s="51">
        <v>1</v>
      </c>
      <c r="E1582" s="51">
        <v>4</v>
      </c>
      <c r="F1582" s="51">
        <v>1</v>
      </c>
      <c r="G1582" s="51"/>
    </row>
    <row r="1583" spans="1:7">
      <c r="A1583" s="61">
        <v>44531</v>
      </c>
      <c r="B1583" s="51">
        <v>0</v>
      </c>
      <c r="C1583" s="51">
        <v>0</v>
      </c>
      <c r="D1583" s="51">
        <v>4.0999999999999996</v>
      </c>
      <c r="E1583" s="51">
        <v>5</v>
      </c>
      <c r="F1583" s="51">
        <v>2</v>
      </c>
      <c r="G1583" s="51"/>
    </row>
    <row r="1584" spans="1:7">
      <c r="A1584" s="62"/>
      <c r="B1584" s="57"/>
      <c r="C1584" s="57"/>
      <c r="D1584" s="57"/>
      <c r="E1584" s="57"/>
      <c r="F1584" s="57"/>
      <c r="G1584" s="52"/>
    </row>
    <row r="1585" spans="1:8">
      <c r="A1585" s="59"/>
      <c r="B1585" s="59"/>
      <c r="C1585" s="59"/>
      <c r="D1585" s="59"/>
      <c r="E1585" s="59"/>
      <c r="F1585" s="59"/>
      <c r="G1585" s="52"/>
    </row>
    <row r="1590" spans="1:8">
      <c r="A1590" s="1" t="s">
        <v>0</v>
      </c>
      <c r="B1590" s="2" t="s">
        <v>1</v>
      </c>
      <c r="C1590" s="2" t="s">
        <v>2</v>
      </c>
      <c r="D1590" s="2" t="s">
        <v>3</v>
      </c>
    </row>
    <row r="1591" spans="1:8">
      <c r="A1591" s="8" t="s">
        <v>35</v>
      </c>
      <c r="B1591" s="9">
        <v>31271</v>
      </c>
      <c r="C1591" s="9">
        <v>38346</v>
      </c>
      <c r="D1591" s="3" t="s">
        <v>18</v>
      </c>
    </row>
    <row r="1593" spans="1:8">
      <c r="A1593" s="19" t="s">
        <v>4</v>
      </c>
      <c r="B1593" s="20" t="s">
        <v>5</v>
      </c>
      <c r="C1593" s="20" t="s">
        <v>6</v>
      </c>
      <c r="D1593" s="20" t="s">
        <v>7</v>
      </c>
      <c r="E1593" s="20" t="s">
        <v>8</v>
      </c>
      <c r="F1593" s="20" t="s">
        <v>9</v>
      </c>
      <c r="G1593" s="23" t="s">
        <v>11</v>
      </c>
      <c r="H1593" s="20" t="s">
        <v>132</v>
      </c>
    </row>
    <row r="1594" spans="1:8">
      <c r="A1594" s="8">
        <v>43709</v>
      </c>
      <c r="B1594" s="3">
        <v>30</v>
      </c>
      <c r="C1594" s="3">
        <v>3</v>
      </c>
      <c r="D1594" s="3">
        <v>70</v>
      </c>
      <c r="E1594" s="3">
        <v>10</v>
      </c>
      <c r="F1594" s="3">
        <v>5</v>
      </c>
    </row>
    <row r="1595" spans="1:8">
      <c r="A1595" s="8">
        <v>43739</v>
      </c>
      <c r="B1595" s="3">
        <v>15</v>
      </c>
      <c r="C1595" s="3">
        <v>0</v>
      </c>
      <c r="D1595" s="3">
        <v>15</v>
      </c>
      <c r="E1595" s="3">
        <v>5</v>
      </c>
      <c r="F1595" s="3">
        <v>2</v>
      </c>
    </row>
    <row r="1596" spans="1:8">
      <c r="A1596" s="8">
        <v>43770</v>
      </c>
      <c r="B1596" s="3">
        <v>14</v>
      </c>
      <c r="C1596" s="3">
        <v>2</v>
      </c>
      <c r="D1596" s="3">
        <v>40</v>
      </c>
      <c r="E1596" s="3">
        <v>4</v>
      </c>
      <c r="F1596" s="3">
        <v>2</v>
      </c>
    </row>
    <row r="1597" spans="1:8">
      <c r="A1597" s="8">
        <v>43800</v>
      </c>
      <c r="B1597" s="3">
        <v>15</v>
      </c>
      <c r="C1597" s="3">
        <v>0</v>
      </c>
      <c r="D1597" s="3">
        <v>25</v>
      </c>
      <c r="E1597" s="3">
        <v>5</v>
      </c>
      <c r="F1597" s="3">
        <v>3</v>
      </c>
    </row>
    <row r="1598" spans="1:8">
      <c r="A1598" s="8">
        <v>43831</v>
      </c>
      <c r="B1598" s="3">
        <v>25</v>
      </c>
      <c r="C1598" s="3">
        <v>3</v>
      </c>
      <c r="D1598" s="3">
        <v>18</v>
      </c>
      <c r="E1598" s="3">
        <v>10</v>
      </c>
      <c r="F1598" s="3">
        <v>3</v>
      </c>
    </row>
    <row r="1599" spans="1:8">
      <c r="A1599" s="8">
        <v>43862</v>
      </c>
      <c r="B1599" s="3">
        <v>25</v>
      </c>
      <c r="C1599" s="3">
        <v>3</v>
      </c>
      <c r="D1599" s="3">
        <v>25</v>
      </c>
      <c r="E1599" s="3">
        <v>3</v>
      </c>
      <c r="F1599" s="3">
        <v>2</v>
      </c>
    </row>
    <row r="1600" spans="1:8">
      <c r="A1600" s="8">
        <v>43891</v>
      </c>
      <c r="B1600" s="3">
        <v>15</v>
      </c>
      <c r="C1600" s="3">
        <v>0</v>
      </c>
      <c r="D1600" s="3">
        <v>5</v>
      </c>
      <c r="E1600" s="3">
        <v>5</v>
      </c>
      <c r="F1600" s="3">
        <v>2</v>
      </c>
    </row>
    <row r="1601" spans="1:7">
      <c r="A1601" s="8">
        <v>43922</v>
      </c>
      <c r="B1601" s="3">
        <v>0</v>
      </c>
      <c r="C1601" s="3">
        <v>0</v>
      </c>
      <c r="D1601" s="3">
        <v>5</v>
      </c>
      <c r="E1601" s="3">
        <v>5</v>
      </c>
      <c r="F1601" s="3">
        <v>1</v>
      </c>
      <c r="G1601" s="2"/>
    </row>
    <row r="1602" spans="1:7">
      <c r="A1602" s="8">
        <v>43952</v>
      </c>
      <c r="B1602" s="3">
        <v>0</v>
      </c>
      <c r="C1602" s="3">
        <v>0</v>
      </c>
      <c r="D1602" s="3">
        <v>5</v>
      </c>
      <c r="E1602" s="3">
        <v>6</v>
      </c>
      <c r="F1602" s="3">
        <v>1</v>
      </c>
    </row>
    <row r="1603" spans="1:7">
      <c r="A1603" s="8">
        <v>43983</v>
      </c>
      <c r="B1603" s="3">
        <v>0</v>
      </c>
      <c r="C1603" s="3">
        <v>0</v>
      </c>
      <c r="D1603" s="3">
        <v>4</v>
      </c>
      <c r="E1603" s="3">
        <v>6</v>
      </c>
      <c r="F1603" s="3">
        <v>1</v>
      </c>
    </row>
    <row r="1604" spans="1:7">
      <c r="A1604" s="8">
        <v>44013</v>
      </c>
      <c r="B1604" s="3">
        <v>0</v>
      </c>
      <c r="C1604" s="3">
        <v>0</v>
      </c>
      <c r="D1604" s="3">
        <v>3</v>
      </c>
      <c r="E1604" s="3">
        <v>2</v>
      </c>
      <c r="F1604" s="3">
        <v>0</v>
      </c>
    </row>
    <row r="1605" spans="1:7">
      <c r="A1605" s="8">
        <v>44044</v>
      </c>
      <c r="B1605" s="3">
        <v>0</v>
      </c>
      <c r="C1605" s="3">
        <v>0</v>
      </c>
      <c r="D1605" s="3">
        <v>2</v>
      </c>
      <c r="E1605" s="3">
        <v>2</v>
      </c>
      <c r="F1605" s="3">
        <v>0</v>
      </c>
    </row>
    <row r="1606" spans="1:7">
      <c r="A1606" s="25" t="s">
        <v>10</v>
      </c>
      <c r="B1606" s="25">
        <f>SUM(B1594:B1605)</f>
        <v>139</v>
      </c>
      <c r="C1606" s="25">
        <f>SUM(C1594:C1605)</f>
        <v>11</v>
      </c>
      <c r="D1606" s="25">
        <f>SUM(D1594:D1605)</f>
        <v>217</v>
      </c>
      <c r="E1606" s="25">
        <f>SUM(E1594:E1605)</f>
        <v>63</v>
      </c>
      <c r="F1606" s="25">
        <f>SUM(F1594:F1605)</f>
        <v>22</v>
      </c>
      <c r="G1606" s="31"/>
    </row>
    <row r="1607" spans="1:7">
      <c r="A1607" s="25" t="s">
        <v>12</v>
      </c>
      <c r="B1607" s="25">
        <f>B1606/12</f>
        <v>11.583333333333334</v>
      </c>
      <c r="C1607" s="25">
        <f>C1606/12</f>
        <v>0.91666666666666663</v>
      </c>
      <c r="D1607" s="25">
        <f>D1606/12</f>
        <v>18.083333333333332</v>
      </c>
      <c r="E1607" s="25">
        <f>E1606/12</f>
        <v>5.25</v>
      </c>
      <c r="F1607" s="25">
        <f>F1606/12</f>
        <v>1.8333333333333333</v>
      </c>
      <c r="G1607" s="31"/>
    </row>
    <row r="1608" spans="1:7">
      <c r="A1608" s="8">
        <v>44075</v>
      </c>
      <c r="B1608" s="3">
        <v>0</v>
      </c>
      <c r="C1608" s="3">
        <v>0</v>
      </c>
      <c r="D1608" s="3">
        <v>5</v>
      </c>
      <c r="E1608" s="3">
        <v>5</v>
      </c>
      <c r="F1608" s="3">
        <v>0</v>
      </c>
    </row>
    <row r="1609" spans="1:7">
      <c r="A1609" s="8">
        <v>44105</v>
      </c>
      <c r="B1609" s="3">
        <v>0</v>
      </c>
      <c r="C1609" s="3">
        <v>0</v>
      </c>
      <c r="D1609" s="3">
        <v>5</v>
      </c>
      <c r="E1609" s="3">
        <v>4</v>
      </c>
      <c r="F1609" s="3">
        <v>1</v>
      </c>
    </row>
    <row r="1610" spans="1:7">
      <c r="A1610" s="8">
        <v>44136</v>
      </c>
      <c r="B1610" s="3">
        <v>0</v>
      </c>
      <c r="C1610" s="3">
        <v>0</v>
      </c>
      <c r="D1610" s="3">
        <v>7</v>
      </c>
      <c r="E1610" s="3">
        <v>8</v>
      </c>
      <c r="F1610" s="3">
        <v>5</v>
      </c>
    </row>
    <row r="1611" spans="1:7">
      <c r="A1611" s="8">
        <v>44166</v>
      </c>
      <c r="B1611" s="3">
        <v>0</v>
      </c>
      <c r="C1611" s="3">
        <v>0</v>
      </c>
      <c r="D1611" s="3">
        <v>4</v>
      </c>
      <c r="E1611" s="3">
        <v>6</v>
      </c>
      <c r="F1611" s="3">
        <v>2</v>
      </c>
    </row>
    <row r="1612" spans="1:7">
      <c r="A1612" s="8">
        <v>44197</v>
      </c>
      <c r="B1612" s="3">
        <v>0</v>
      </c>
      <c r="C1612" s="3">
        <v>0</v>
      </c>
      <c r="D1612" s="3">
        <v>5</v>
      </c>
      <c r="E1612" s="3">
        <v>5</v>
      </c>
      <c r="F1612" s="3">
        <v>1</v>
      </c>
    </row>
    <row r="1613" spans="1:7">
      <c r="A1613" s="8">
        <v>44228</v>
      </c>
      <c r="B1613" s="3">
        <v>0</v>
      </c>
      <c r="C1613" s="3">
        <v>0</v>
      </c>
      <c r="D1613" s="3">
        <v>5</v>
      </c>
      <c r="E1613" s="3">
        <v>6</v>
      </c>
      <c r="F1613" s="3">
        <v>0</v>
      </c>
    </row>
    <row r="1614" spans="1:7">
      <c r="A1614" s="8">
        <v>44256</v>
      </c>
      <c r="B1614" s="3">
        <v>0</v>
      </c>
      <c r="C1614" s="3">
        <v>0</v>
      </c>
      <c r="D1614" s="3">
        <v>6</v>
      </c>
      <c r="E1614" s="3">
        <v>7</v>
      </c>
      <c r="F1614" s="3">
        <v>0</v>
      </c>
    </row>
    <row r="1615" spans="1:7">
      <c r="A1615" s="8">
        <v>44287</v>
      </c>
      <c r="B1615" s="3">
        <v>0</v>
      </c>
      <c r="C1615" s="3">
        <v>0</v>
      </c>
      <c r="D1615" s="3">
        <v>6</v>
      </c>
      <c r="E1615" s="3">
        <v>5</v>
      </c>
      <c r="F1615" s="3">
        <v>1</v>
      </c>
    </row>
    <row r="1616" spans="1:7">
      <c r="A1616" s="8">
        <v>44317</v>
      </c>
      <c r="B1616" s="3">
        <v>0</v>
      </c>
      <c r="C1616" s="3">
        <v>0</v>
      </c>
      <c r="D1616" s="3">
        <v>5</v>
      </c>
      <c r="E1616" s="3">
        <v>5</v>
      </c>
      <c r="F1616" s="3">
        <v>1</v>
      </c>
    </row>
    <row r="1617" spans="1:7">
      <c r="A1617" s="8">
        <v>44348</v>
      </c>
      <c r="B1617" s="3">
        <v>0</v>
      </c>
      <c r="C1617" s="3">
        <v>0</v>
      </c>
      <c r="D1617" s="3">
        <v>4</v>
      </c>
      <c r="E1617" s="3">
        <v>4</v>
      </c>
      <c r="F1617" s="3">
        <v>1</v>
      </c>
    </row>
    <row r="1618" spans="1:7">
      <c r="A1618" s="8">
        <v>44378</v>
      </c>
      <c r="B1618" s="3">
        <v>0</v>
      </c>
      <c r="C1618" s="3">
        <v>0</v>
      </c>
      <c r="D1618" s="3">
        <v>4</v>
      </c>
      <c r="E1618" s="3">
        <v>4</v>
      </c>
      <c r="F1618" s="3">
        <v>1</v>
      </c>
    </row>
    <row r="1619" spans="1:7">
      <c r="A1619" s="8">
        <v>44409</v>
      </c>
      <c r="B1619" s="3">
        <v>0</v>
      </c>
      <c r="C1619" s="3">
        <v>0</v>
      </c>
      <c r="D1619" s="3">
        <v>6</v>
      </c>
      <c r="E1619" s="3">
        <v>4</v>
      </c>
      <c r="F1619" s="3">
        <v>1</v>
      </c>
    </row>
    <row r="1620" spans="1:7">
      <c r="A1620" s="25" t="s">
        <v>10</v>
      </c>
      <c r="B1620" s="25">
        <f>SUM(B1608:B1619)</f>
        <v>0</v>
      </c>
      <c r="C1620" s="25">
        <f>SUM(C1608:C1619)</f>
        <v>0</v>
      </c>
      <c r="D1620" s="25">
        <f>SUM(D1608:D1619)</f>
        <v>62</v>
      </c>
      <c r="E1620" s="25">
        <f>SUM(E1608:E1619)</f>
        <v>63</v>
      </c>
      <c r="F1620" s="25">
        <f>SUM(F1608:F1619)</f>
        <v>14</v>
      </c>
      <c r="G1620" s="31"/>
    </row>
    <row r="1621" spans="1:7">
      <c r="A1621" s="27" t="s">
        <v>12</v>
      </c>
      <c r="B1621" s="27">
        <f>B1620/12</f>
        <v>0</v>
      </c>
      <c r="C1621" s="27">
        <f>C1620/12</f>
        <v>0</v>
      </c>
      <c r="D1621" s="27">
        <f>D1620/12</f>
        <v>5.166666666666667</v>
      </c>
      <c r="E1621" s="27">
        <f>E1620/12</f>
        <v>5.25</v>
      </c>
      <c r="F1621" s="27">
        <f>F1620/12</f>
        <v>1.1666666666666667</v>
      </c>
      <c r="G1621" s="31"/>
    </row>
    <row r="1622" spans="1:7">
      <c r="A1622" s="8">
        <v>44440</v>
      </c>
      <c r="B1622" s="3">
        <v>0</v>
      </c>
      <c r="C1622" s="3">
        <v>0</v>
      </c>
      <c r="D1622" s="3">
        <v>5</v>
      </c>
      <c r="E1622" s="3">
        <v>6</v>
      </c>
      <c r="F1622" s="3">
        <v>0</v>
      </c>
    </row>
    <row r="1623" spans="1:7">
      <c r="A1623" s="8">
        <v>44470</v>
      </c>
      <c r="B1623" s="3">
        <v>0</v>
      </c>
      <c r="C1623" s="3">
        <v>0</v>
      </c>
      <c r="D1623" s="3">
        <v>2</v>
      </c>
      <c r="E1623" s="3">
        <v>6</v>
      </c>
      <c r="F1623" s="3">
        <v>0</v>
      </c>
    </row>
    <row r="1624" spans="1:7">
      <c r="A1624" s="61">
        <v>44501</v>
      </c>
      <c r="B1624" s="51">
        <v>0</v>
      </c>
      <c r="C1624" s="51">
        <v>0</v>
      </c>
      <c r="D1624" s="51">
        <v>5</v>
      </c>
      <c r="E1624" s="51">
        <v>5</v>
      </c>
      <c r="F1624" s="51">
        <v>1</v>
      </c>
      <c r="G1624" s="51"/>
    </row>
    <row r="1625" spans="1:7">
      <c r="A1625" s="61">
        <v>44531</v>
      </c>
      <c r="B1625" s="51">
        <v>0</v>
      </c>
      <c r="C1625" s="51">
        <v>0</v>
      </c>
      <c r="D1625" s="51">
        <v>5</v>
      </c>
      <c r="E1625" s="51">
        <v>4</v>
      </c>
      <c r="F1625" s="51">
        <v>2</v>
      </c>
      <c r="G1625" s="51"/>
    </row>
    <row r="1626" spans="1:7">
      <c r="A1626" s="62"/>
      <c r="B1626" s="57"/>
      <c r="C1626" s="57"/>
      <c r="D1626" s="57"/>
      <c r="E1626" s="57"/>
      <c r="F1626" s="57"/>
      <c r="G1626" s="52"/>
    </row>
    <row r="1627" spans="1:7">
      <c r="A1627" s="59"/>
      <c r="B1627" s="59"/>
      <c r="C1627" s="59"/>
      <c r="D1627" s="59"/>
      <c r="E1627" s="59"/>
      <c r="F1627" s="59"/>
      <c r="G1627" s="52"/>
    </row>
    <row r="1629" spans="1:7">
      <c r="A1629" s="1"/>
      <c r="B1629" s="2"/>
      <c r="C1629" s="2"/>
      <c r="D1629" s="2"/>
    </row>
    <row r="1630" spans="1:7">
      <c r="A1630" s="1" t="s">
        <v>0</v>
      </c>
      <c r="B1630" s="2" t="s">
        <v>1</v>
      </c>
      <c r="C1630" s="2" t="s">
        <v>2</v>
      </c>
      <c r="D1630" s="2" t="s">
        <v>3</v>
      </c>
      <c r="E1630" s="2"/>
    </row>
    <row r="1631" spans="1:7">
      <c r="A1631" s="8" t="s">
        <v>36</v>
      </c>
      <c r="B1631" s="9">
        <v>21447</v>
      </c>
      <c r="C1631" s="9">
        <v>34013</v>
      </c>
      <c r="D1631" s="3" t="s">
        <v>29</v>
      </c>
      <c r="G1631" s="2"/>
    </row>
    <row r="1633" spans="1:8">
      <c r="A1633" s="19" t="s">
        <v>4</v>
      </c>
      <c r="B1633" s="20" t="s">
        <v>5</v>
      </c>
      <c r="C1633" s="20" t="s">
        <v>6</v>
      </c>
      <c r="D1633" s="20" t="s">
        <v>7</v>
      </c>
      <c r="E1633" s="20" t="s">
        <v>8</v>
      </c>
      <c r="F1633" s="20" t="s">
        <v>9</v>
      </c>
      <c r="G1633" s="23" t="s">
        <v>11</v>
      </c>
      <c r="H1633" s="20" t="s">
        <v>132</v>
      </c>
    </row>
    <row r="1634" spans="1:8">
      <c r="A1634" s="8">
        <v>43709</v>
      </c>
      <c r="B1634" s="3">
        <v>15</v>
      </c>
      <c r="C1634" s="3">
        <v>0</v>
      </c>
      <c r="D1634" s="3">
        <v>10</v>
      </c>
      <c r="E1634" s="3">
        <v>5</v>
      </c>
      <c r="F1634" s="3">
        <v>2</v>
      </c>
    </row>
    <row r="1635" spans="1:8">
      <c r="A1635" s="8">
        <v>43739</v>
      </c>
      <c r="B1635" s="3">
        <v>12</v>
      </c>
      <c r="C1635" s="3">
        <v>1</v>
      </c>
      <c r="D1635" s="3">
        <v>10</v>
      </c>
      <c r="E1635" s="3">
        <v>5</v>
      </c>
      <c r="F1635" s="3">
        <v>1</v>
      </c>
    </row>
    <row r="1636" spans="1:8">
      <c r="A1636" s="8">
        <v>43770</v>
      </c>
      <c r="B1636" s="3">
        <v>15</v>
      </c>
      <c r="C1636" s="3">
        <v>0</v>
      </c>
      <c r="D1636" s="3">
        <v>13</v>
      </c>
      <c r="E1636" s="3">
        <v>4</v>
      </c>
      <c r="F1636" s="3">
        <v>1</v>
      </c>
    </row>
    <row r="1637" spans="1:8">
      <c r="A1637" s="8">
        <v>43800</v>
      </c>
      <c r="B1637" s="3">
        <v>15</v>
      </c>
      <c r="C1637" s="3">
        <v>0</v>
      </c>
      <c r="D1637" s="3">
        <v>8</v>
      </c>
      <c r="E1637" s="3">
        <v>4</v>
      </c>
      <c r="F1637" s="3">
        <v>2</v>
      </c>
    </row>
    <row r="1638" spans="1:8">
      <c r="A1638" s="8">
        <v>43831</v>
      </c>
      <c r="B1638" s="3">
        <v>14</v>
      </c>
      <c r="C1638" s="3">
        <v>0</v>
      </c>
      <c r="D1638" s="3">
        <v>10</v>
      </c>
      <c r="E1638" s="3">
        <v>6</v>
      </c>
      <c r="F1638" s="3">
        <v>2</v>
      </c>
    </row>
    <row r="1639" spans="1:8">
      <c r="A1639" s="8">
        <v>43862</v>
      </c>
      <c r="B1639" s="3">
        <v>15</v>
      </c>
      <c r="C1639" s="3">
        <v>0</v>
      </c>
      <c r="D1639" s="3">
        <v>17</v>
      </c>
      <c r="E1639" s="3">
        <v>5</v>
      </c>
      <c r="F1639" s="3">
        <v>2</v>
      </c>
    </row>
    <row r="1640" spans="1:8">
      <c r="A1640" s="8">
        <v>43891</v>
      </c>
      <c r="B1640" s="3">
        <v>10</v>
      </c>
      <c r="C1640" s="3">
        <v>0</v>
      </c>
      <c r="D1640" s="3">
        <v>6</v>
      </c>
      <c r="E1640" s="3">
        <v>3</v>
      </c>
      <c r="F1640" s="3">
        <v>2</v>
      </c>
    </row>
    <row r="1641" spans="1:8">
      <c r="A1641" s="8">
        <v>43922</v>
      </c>
      <c r="B1641" s="3">
        <v>0</v>
      </c>
      <c r="C1641" s="3">
        <v>0</v>
      </c>
      <c r="D1641" s="3">
        <v>5</v>
      </c>
      <c r="E1641" s="3">
        <v>8</v>
      </c>
      <c r="F1641" s="3">
        <v>2</v>
      </c>
    </row>
    <row r="1642" spans="1:8">
      <c r="A1642" s="8">
        <v>43952</v>
      </c>
      <c r="B1642" s="3">
        <v>1</v>
      </c>
      <c r="C1642" s="3">
        <v>0</v>
      </c>
      <c r="D1642" s="3">
        <v>8</v>
      </c>
      <c r="E1642" s="3">
        <v>6</v>
      </c>
      <c r="F1642" s="3">
        <v>2</v>
      </c>
    </row>
    <row r="1643" spans="1:8">
      <c r="A1643" s="8">
        <v>43983</v>
      </c>
      <c r="B1643" s="3">
        <v>0</v>
      </c>
      <c r="C1643" s="3">
        <v>0</v>
      </c>
      <c r="D1643" s="3">
        <v>15</v>
      </c>
      <c r="E1643" s="3">
        <v>5</v>
      </c>
      <c r="F1643" s="3">
        <v>2</v>
      </c>
    </row>
    <row r="1644" spans="1:8">
      <c r="A1644" s="8">
        <v>44013</v>
      </c>
      <c r="B1644" s="3">
        <v>0</v>
      </c>
      <c r="C1644" s="3">
        <v>0</v>
      </c>
      <c r="D1644" s="3">
        <v>15</v>
      </c>
      <c r="E1644" s="3">
        <v>4</v>
      </c>
      <c r="F1644" s="3">
        <v>2</v>
      </c>
    </row>
    <row r="1645" spans="1:8">
      <c r="A1645" s="8">
        <v>44044</v>
      </c>
      <c r="B1645" s="3">
        <v>0</v>
      </c>
      <c r="C1645" s="3">
        <v>0</v>
      </c>
      <c r="D1645" s="3">
        <v>10</v>
      </c>
      <c r="E1645" s="3">
        <v>5</v>
      </c>
      <c r="F1645" s="3">
        <v>2</v>
      </c>
    </row>
    <row r="1646" spans="1:8">
      <c r="A1646" s="25" t="s">
        <v>10</v>
      </c>
      <c r="B1646" s="25">
        <f>SUM(B1634:B1645)</f>
        <v>97</v>
      </c>
      <c r="C1646" s="25">
        <f>SUM(C1634:C1645)</f>
        <v>1</v>
      </c>
      <c r="D1646" s="25">
        <f>SUM(D1634:D1645)</f>
        <v>127</v>
      </c>
      <c r="E1646" s="25">
        <f>SUM(E1634:E1645)</f>
        <v>60</v>
      </c>
      <c r="F1646" s="25">
        <f>SUM(F1634:F1645)</f>
        <v>22</v>
      </c>
      <c r="G1646" s="31"/>
    </row>
    <row r="1647" spans="1:8">
      <c r="A1647" s="25" t="s">
        <v>12</v>
      </c>
      <c r="B1647" s="25">
        <f>B1646/12</f>
        <v>8.0833333333333339</v>
      </c>
      <c r="C1647" s="25">
        <f>C1646/12</f>
        <v>8.3333333333333329E-2</v>
      </c>
      <c r="D1647" s="25">
        <f>D1646/12</f>
        <v>10.583333333333334</v>
      </c>
      <c r="E1647" s="25">
        <f>E1646/12</f>
        <v>5</v>
      </c>
      <c r="F1647" s="25">
        <f>F1646/12</f>
        <v>1.8333333333333333</v>
      </c>
      <c r="G1647" s="31"/>
    </row>
    <row r="1648" spans="1:8">
      <c r="A1648" s="8">
        <v>44075</v>
      </c>
      <c r="B1648" s="3">
        <v>10</v>
      </c>
      <c r="C1648" s="3">
        <v>0</v>
      </c>
      <c r="D1648" s="3">
        <v>8</v>
      </c>
      <c r="E1648" s="3">
        <v>5</v>
      </c>
      <c r="F1648" s="3">
        <v>2</v>
      </c>
    </row>
    <row r="1649" spans="1:7">
      <c r="A1649" s="8">
        <v>44105</v>
      </c>
      <c r="B1649" s="3">
        <v>0</v>
      </c>
      <c r="C1649" s="3">
        <v>10</v>
      </c>
      <c r="D1649" s="3">
        <v>5</v>
      </c>
      <c r="E1649" s="3">
        <v>4</v>
      </c>
      <c r="F1649" s="3">
        <v>2</v>
      </c>
    </row>
    <row r="1650" spans="1:7">
      <c r="A1650" s="8">
        <v>44136</v>
      </c>
      <c r="B1650" s="3">
        <v>4</v>
      </c>
      <c r="C1650" s="3">
        <v>0</v>
      </c>
      <c r="D1650" s="3">
        <v>7</v>
      </c>
      <c r="E1650" s="3">
        <v>3</v>
      </c>
      <c r="F1650" s="3">
        <v>1</v>
      </c>
    </row>
    <row r="1651" spans="1:7">
      <c r="A1651" s="8">
        <v>44166</v>
      </c>
      <c r="B1651" s="3">
        <v>0</v>
      </c>
      <c r="C1651" s="3">
        <v>0</v>
      </c>
      <c r="D1651" s="3">
        <v>8</v>
      </c>
      <c r="E1651" s="3">
        <v>4</v>
      </c>
      <c r="F1651" s="3">
        <v>2</v>
      </c>
    </row>
    <row r="1652" spans="1:7">
      <c r="A1652" s="8">
        <v>44197</v>
      </c>
      <c r="B1652" s="3">
        <v>8</v>
      </c>
      <c r="C1652" s="3">
        <v>0</v>
      </c>
      <c r="D1652" s="3">
        <v>8</v>
      </c>
      <c r="E1652" s="3">
        <v>5</v>
      </c>
      <c r="F1652" s="3">
        <v>2</v>
      </c>
    </row>
    <row r="1653" spans="1:7">
      <c r="A1653" s="8">
        <v>44228</v>
      </c>
      <c r="B1653" s="3">
        <v>5</v>
      </c>
      <c r="C1653" s="3">
        <v>2</v>
      </c>
      <c r="D1653" s="3">
        <v>8</v>
      </c>
      <c r="E1653" s="3">
        <v>4</v>
      </c>
      <c r="F1653" s="3">
        <v>2</v>
      </c>
    </row>
    <row r="1654" spans="1:7">
      <c r="A1654" s="8">
        <v>44256</v>
      </c>
      <c r="B1654" s="3">
        <v>3</v>
      </c>
      <c r="C1654" s="3">
        <v>0</v>
      </c>
      <c r="D1654" s="3">
        <v>8</v>
      </c>
      <c r="E1654" s="3">
        <v>3</v>
      </c>
      <c r="F1654" s="3">
        <v>1</v>
      </c>
    </row>
    <row r="1655" spans="1:7">
      <c r="A1655" s="8">
        <v>44287</v>
      </c>
      <c r="B1655" s="3">
        <v>2</v>
      </c>
      <c r="C1655" s="3">
        <v>0</v>
      </c>
      <c r="D1655" s="3">
        <v>10</v>
      </c>
      <c r="E1655" s="3">
        <v>5</v>
      </c>
      <c r="F1655" s="3">
        <v>1</v>
      </c>
    </row>
    <row r="1656" spans="1:7">
      <c r="A1656" s="8">
        <v>44317</v>
      </c>
      <c r="B1656" s="3">
        <v>0</v>
      </c>
      <c r="C1656" s="3">
        <v>0</v>
      </c>
      <c r="D1656" s="3">
        <v>8</v>
      </c>
      <c r="E1656" s="3">
        <v>3</v>
      </c>
      <c r="F1656" s="3">
        <v>1</v>
      </c>
    </row>
    <row r="1657" spans="1:7">
      <c r="A1657" s="8">
        <v>44348</v>
      </c>
      <c r="B1657" s="3">
        <v>0</v>
      </c>
      <c r="C1657" s="3">
        <v>0</v>
      </c>
      <c r="D1657" s="3">
        <v>7</v>
      </c>
      <c r="E1657" s="3">
        <v>4</v>
      </c>
      <c r="F1657" s="3">
        <v>1</v>
      </c>
    </row>
    <row r="1658" spans="1:7">
      <c r="A1658" s="8">
        <v>44378</v>
      </c>
      <c r="B1658" s="3">
        <v>0</v>
      </c>
      <c r="C1658" s="3">
        <v>0</v>
      </c>
      <c r="D1658" s="3">
        <v>6</v>
      </c>
      <c r="E1658" s="3">
        <v>3</v>
      </c>
      <c r="F1658" s="3">
        <v>1</v>
      </c>
    </row>
    <row r="1659" spans="1:7">
      <c r="A1659" s="8">
        <v>44409</v>
      </c>
      <c r="B1659" s="3">
        <v>0</v>
      </c>
      <c r="C1659" s="3">
        <v>0</v>
      </c>
      <c r="D1659" s="3">
        <v>10</v>
      </c>
      <c r="E1659" s="3">
        <v>4</v>
      </c>
      <c r="F1659" s="3">
        <v>1</v>
      </c>
    </row>
    <row r="1660" spans="1:7">
      <c r="A1660" s="25" t="s">
        <v>10</v>
      </c>
      <c r="B1660" s="25">
        <f>SUM(B1648:B1659)</f>
        <v>32</v>
      </c>
      <c r="C1660" s="25">
        <f>SUM(C1648:C1659)</f>
        <v>12</v>
      </c>
      <c r="D1660" s="25">
        <f>SUM(D1648:D1659)</f>
        <v>93</v>
      </c>
      <c r="E1660" s="25">
        <f>SUM(E1648:E1659)</f>
        <v>47</v>
      </c>
      <c r="F1660" s="25">
        <f>SUM(F1648:F1659)</f>
        <v>17</v>
      </c>
      <c r="G1660" s="31"/>
    </row>
    <row r="1661" spans="1:7">
      <c r="A1661" s="27" t="s">
        <v>12</v>
      </c>
      <c r="B1661" s="27">
        <f>B1660/12</f>
        <v>2.6666666666666665</v>
      </c>
      <c r="C1661" s="27">
        <f>C1660/12</f>
        <v>1</v>
      </c>
      <c r="D1661" s="27">
        <f>D1660/12</f>
        <v>7.75</v>
      </c>
      <c r="E1661" s="27">
        <f>E1660/12</f>
        <v>3.9166666666666665</v>
      </c>
      <c r="F1661" s="27">
        <f>F1660/12</f>
        <v>1.4166666666666667</v>
      </c>
      <c r="G1661" s="31"/>
    </row>
    <row r="1662" spans="1:7">
      <c r="A1662" s="8">
        <v>44440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 t="s">
        <v>54</v>
      </c>
    </row>
    <row r="1663" spans="1:7">
      <c r="A1663" s="8">
        <v>44470</v>
      </c>
      <c r="B1663" s="3">
        <v>2</v>
      </c>
      <c r="C1663" s="3">
        <v>0</v>
      </c>
      <c r="D1663" s="3">
        <v>12</v>
      </c>
      <c r="E1663" s="3">
        <v>5</v>
      </c>
      <c r="F1663" s="3">
        <v>2</v>
      </c>
    </row>
    <row r="1664" spans="1:7">
      <c r="A1664" s="61">
        <v>44501</v>
      </c>
      <c r="B1664" s="51">
        <v>0</v>
      </c>
      <c r="C1664" s="51">
        <v>0</v>
      </c>
      <c r="D1664" s="51">
        <v>0</v>
      </c>
      <c r="E1664" s="51">
        <v>0</v>
      </c>
      <c r="F1664" s="51">
        <v>0</v>
      </c>
      <c r="G1664" s="51" t="s">
        <v>54</v>
      </c>
    </row>
    <row r="1665" spans="1:8">
      <c r="A1665" s="61">
        <v>44531</v>
      </c>
      <c r="B1665" s="51"/>
      <c r="C1665" s="51"/>
      <c r="D1665" s="51"/>
      <c r="E1665" s="51"/>
      <c r="F1665" s="51"/>
      <c r="G1665" s="87"/>
    </row>
    <row r="1666" spans="1:8">
      <c r="A1666" s="62"/>
      <c r="B1666" s="57"/>
      <c r="C1666" s="57"/>
      <c r="D1666" s="57"/>
      <c r="E1666" s="57"/>
      <c r="F1666" s="57"/>
      <c r="G1666" s="52"/>
    </row>
    <row r="1667" spans="1:8">
      <c r="A1667" s="59"/>
      <c r="B1667" s="59"/>
      <c r="C1667" s="59"/>
      <c r="D1667" s="59"/>
      <c r="E1667" s="59"/>
      <c r="F1667" s="59"/>
      <c r="G1667" s="52"/>
    </row>
    <row r="1671" spans="1:8">
      <c r="A1671" s="1" t="s">
        <v>0</v>
      </c>
      <c r="B1671" s="2" t="s">
        <v>1</v>
      </c>
      <c r="C1671" s="2" t="s">
        <v>2</v>
      </c>
      <c r="D1671" s="2" t="s">
        <v>3</v>
      </c>
    </row>
    <row r="1672" spans="1:8">
      <c r="A1672" s="8" t="s">
        <v>37</v>
      </c>
      <c r="B1672" s="9">
        <v>32273</v>
      </c>
      <c r="C1672" s="9">
        <v>37968</v>
      </c>
      <c r="D1672" s="3" t="s">
        <v>18</v>
      </c>
    </row>
    <row r="1674" spans="1:8">
      <c r="A1674" s="19" t="s">
        <v>4</v>
      </c>
      <c r="B1674" s="20" t="s">
        <v>5</v>
      </c>
      <c r="C1674" s="20" t="s">
        <v>6</v>
      </c>
      <c r="D1674" s="20" t="s">
        <v>7</v>
      </c>
      <c r="E1674" s="20" t="s">
        <v>8</v>
      </c>
      <c r="F1674" s="20" t="s">
        <v>9</v>
      </c>
      <c r="G1674" s="23" t="s">
        <v>11</v>
      </c>
      <c r="H1674" s="20" t="s">
        <v>132</v>
      </c>
    </row>
    <row r="1675" spans="1:8">
      <c r="A1675" s="8">
        <v>43709</v>
      </c>
      <c r="B1675" s="3">
        <v>30</v>
      </c>
      <c r="C1675" s="3">
        <v>10</v>
      </c>
      <c r="D1675" s="3">
        <v>16</v>
      </c>
      <c r="E1675" s="3">
        <v>12</v>
      </c>
      <c r="F1675" s="3">
        <v>4</v>
      </c>
    </row>
    <row r="1676" spans="1:8">
      <c r="A1676" s="8">
        <v>43739</v>
      </c>
      <c r="B1676" s="3">
        <v>20</v>
      </c>
      <c r="C1676" s="3">
        <v>10</v>
      </c>
      <c r="D1676" s="3">
        <v>20</v>
      </c>
      <c r="E1676" s="3">
        <v>10</v>
      </c>
      <c r="F1676" s="3">
        <v>4</v>
      </c>
    </row>
    <row r="1677" spans="1:8">
      <c r="A1677" s="8">
        <v>43770</v>
      </c>
      <c r="B1677" s="3">
        <v>20</v>
      </c>
      <c r="C1677" s="3">
        <v>10</v>
      </c>
      <c r="D1677" s="3">
        <v>25</v>
      </c>
      <c r="E1677" s="3">
        <v>16</v>
      </c>
      <c r="F1677" s="3">
        <v>5</v>
      </c>
    </row>
    <row r="1678" spans="1:8">
      <c r="A1678" s="8">
        <v>43800</v>
      </c>
      <c r="B1678" s="3">
        <v>10</v>
      </c>
      <c r="C1678" s="3">
        <v>5</v>
      </c>
      <c r="D1678" s="3">
        <v>19</v>
      </c>
      <c r="E1678" s="3">
        <v>12</v>
      </c>
      <c r="F1678" s="3">
        <v>4</v>
      </c>
    </row>
    <row r="1679" spans="1:8">
      <c r="A1679" s="8">
        <v>43831</v>
      </c>
      <c r="B1679" s="3">
        <v>30</v>
      </c>
      <c r="C1679" s="3">
        <v>15</v>
      </c>
      <c r="D1679" s="3">
        <v>30</v>
      </c>
      <c r="E1679" s="3">
        <v>12</v>
      </c>
      <c r="F1679" s="3">
        <v>4</v>
      </c>
    </row>
    <row r="1680" spans="1:8">
      <c r="A1680" s="8">
        <v>43862</v>
      </c>
      <c r="B1680" s="3">
        <v>50</v>
      </c>
      <c r="C1680" s="3">
        <v>10</v>
      </c>
      <c r="D1680" s="3">
        <v>28</v>
      </c>
      <c r="E1680" s="3">
        <v>12</v>
      </c>
      <c r="F1680" s="3">
        <v>4</v>
      </c>
    </row>
    <row r="1681" spans="1:7">
      <c r="A1681" s="8">
        <v>43891</v>
      </c>
      <c r="B1681" s="3">
        <v>12</v>
      </c>
      <c r="C1681" s="3">
        <v>2</v>
      </c>
      <c r="D1681" s="3">
        <v>12</v>
      </c>
      <c r="E1681" s="3">
        <v>3</v>
      </c>
      <c r="F1681" s="3">
        <v>3</v>
      </c>
    </row>
    <row r="1682" spans="1:7">
      <c r="A1682" s="8">
        <v>43922</v>
      </c>
      <c r="B1682" s="3">
        <v>10</v>
      </c>
      <c r="C1682" s="3">
        <v>2</v>
      </c>
      <c r="D1682" s="3">
        <v>25</v>
      </c>
      <c r="E1682" s="3">
        <v>0</v>
      </c>
      <c r="F1682" s="3">
        <v>0</v>
      </c>
    </row>
    <row r="1683" spans="1:7">
      <c r="A1683" s="8">
        <v>43952</v>
      </c>
      <c r="B1683" s="3">
        <v>5</v>
      </c>
      <c r="C1683" s="3">
        <v>4</v>
      </c>
      <c r="D1683" s="3">
        <v>15</v>
      </c>
      <c r="E1683" s="3">
        <v>3</v>
      </c>
      <c r="F1683" s="3">
        <v>3</v>
      </c>
    </row>
    <row r="1684" spans="1:7">
      <c r="A1684" s="8">
        <v>43983</v>
      </c>
      <c r="B1684" s="3">
        <v>0</v>
      </c>
      <c r="C1684" s="3">
        <v>0</v>
      </c>
      <c r="D1684" s="3">
        <v>20</v>
      </c>
      <c r="E1684" s="3">
        <v>6</v>
      </c>
      <c r="F1684" s="3">
        <v>3</v>
      </c>
    </row>
    <row r="1685" spans="1:7">
      <c r="A1685" s="8">
        <v>44013</v>
      </c>
      <c r="B1685" s="3">
        <v>0</v>
      </c>
      <c r="C1685" s="3">
        <v>0</v>
      </c>
      <c r="D1685" s="3">
        <v>20</v>
      </c>
      <c r="E1685" s="3">
        <v>3</v>
      </c>
      <c r="F1685" s="3">
        <v>3</v>
      </c>
    </row>
    <row r="1686" spans="1:7">
      <c r="A1686" s="8">
        <v>44044</v>
      </c>
      <c r="B1686" s="3">
        <v>0</v>
      </c>
      <c r="C1686" s="3">
        <v>0</v>
      </c>
      <c r="D1686" s="3">
        <v>10</v>
      </c>
      <c r="E1686" s="3">
        <v>3</v>
      </c>
      <c r="F1686" s="3">
        <v>3</v>
      </c>
    </row>
    <row r="1687" spans="1:7">
      <c r="A1687" s="25" t="s">
        <v>10</v>
      </c>
      <c r="B1687" s="25">
        <f>SUM(B1675:B1686)</f>
        <v>187</v>
      </c>
      <c r="C1687" s="25">
        <f>SUM(C1675:C1686)</f>
        <v>68</v>
      </c>
      <c r="D1687" s="25">
        <f>SUM(D1675:D1686)</f>
        <v>240</v>
      </c>
      <c r="E1687" s="25">
        <f>SUM(E1675:E1686)</f>
        <v>92</v>
      </c>
      <c r="F1687" s="25">
        <f>SUM(F1675:F1686)</f>
        <v>40</v>
      </c>
      <c r="G1687" s="31"/>
    </row>
    <row r="1688" spans="1:7">
      <c r="A1688" s="25" t="s">
        <v>12</v>
      </c>
      <c r="B1688" s="25">
        <f>B1687/12</f>
        <v>15.583333333333334</v>
      </c>
      <c r="C1688" s="25">
        <f>C1687/12</f>
        <v>5.666666666666667</v>
      </c>
      <c r="D1688" s="25">
        <f>D1687/12</f>
        <v>20</v>
      </c>
      <c r="E1688" s="25">
        <f>E1687/12</f>
        <v>7.666666666666667</v>
      </c>
      <c r="F1688" s="25">
        <f>F1687/12</f>
        <v>3.3333333333333335</v>
      </c>
      <c r="G1688" s="31"/>
    </row>
    <row r="1689" spans="1:7">
      <c r="A1689" s="8">
        <v>44075</v>
      </c>
      <c r="B1689" s="3">
        <v>8</v>
      </c>
      <c r="C1689" s="3">
        <v>0</v>
      </c>
      <c r="D1689" s="3">
        <v>10</v>
      </c>
      <c r="E1689" s="3">
        <v>5</v>
      </c>
      <c r="F1689" s="3">
        <v>3</v>
      </c>
    </row>
    <row r="1690" spans="1:7">
      <c r="A1690" s="8">
        <v>44105</v>
      </c>
      <c r="B1690" s="3">
        <v>10</v>
      </c>
      <c r="C1690" s="3">
        <v>0</v>
      </c>
      <c r="D1690" s="3">
        <v>10</v>
      </c>
      <c r="E1690" s="3">
        <v>3</v>
      </c>
      <c r="F1690" s="3">
        <v>3</v>
      </c>
      <c r="G1690" s="2"/>
    </row>
    <row r="1691" spans="1:7">
      <c r="A1691" s="8">
        <v>44136</v>
      </c>
      <c r="B1691" s="3">
        <v>12</v>
      </c>
      <c r="C1691" s="3">
        <v>0</v>
      </c>
      <c r="D1691" s="3">
        <v>10</v>
      </c>
      <c r="E1691" s="3">
        <v>6</v>
      </c>
      <c r="F1691" s="3">
        <v>3</v>
      </c>
    </row>
    <row r="1692" spans="1:7">
      <c r="A1692" s="8">
        <v>44166</v>
      </c>
      <c r="B1692" s="3">
        <v>10</v>
      </c>
      <c r="C1692" s="3">
        <v>0</v>
      </c>
      <c r="D1692" s="3">
        <v>15</v>
      </c>
      <c r="E1692" s="3">
        <v>6</v>
      </c>
      <c r="F1692" s="3">
        <v>3</v>
      </c>
    </row>
    <row r="1693" spans="1:7">
      <c r="A1693" s="8">
        <v>44197</v>
      </c>
      <c r="B1693" s="3">
        <v>10</v>
      </c>
      <c r="C1693" s="3">
        <v>0</v>
      </c>
      <c r="D1693" s="3">
        <v>12</v>
      </c>
      <c r="E1693" s="3">
        <v>6</v>
      </c>
      <c r="F1693" s="3">
        <v>3</v>
      </c>
    </row>
    <row r="1694" spans="1:7">
      <c r="A1694" s="8">
        <v>44228</v>
      </c>
      <c r="B1694" s="3">
        <v>10</v>
      </c>
      <c r="C1694" s="3">
        <v>2</v>
      </c>
      <c r="D1694" s="3">
        <v>15</v>
      </c>
      <c r="E1694" s="3">
        <v>6</v>
      </c>
      <c r="F1694" s="3">
        <v>3</v>
      </c>
    </row>
    <row r="1695" spans="1:7">
      <c r="A1695" s="8">
        <v>44256</v>
      </c>
      <c r="B1695" s="3">
        <v>50</v>
      </c>
      <c r="C1695" s="3">
        <v>0</v>
      </c>
      <c r="D1695" s="3">
        <v>15</v>
      </c>
      <c r="E1695" s="3">
        <v>6</v>
      </c>
      <c r="F1695" s="3">
        <v>3</v>
      </c>
    </row>
    <row r="1696" spans="1:7">
      <c r="A1696" s="8">
        <v>44287</v>
      </c>
      <c r="B1696" s="3">
        <v>10</v>
      </c>
      <c r="C1696" s="3">
        <v>0</v>
      </c>
      <c r="D1696" s="3">
        <v>20</v>
      </c>
      <c r="E1696" s="3">
        <v>0</v>
      </c>
      <c r="F1696" s="3">
        <v>0</v>
      </c>
    </row>
    <row r="1697" spans="1:7">
      <c r="A1697" s="8">
        <v>44317</v>
      </c>
      <c r="B1697" s="3">
        <v>5</v>
      </c>
      <c r="C1697" s="3">
        <v>0</v>
      </c>
      <c r="D1697" s="3">
        <v>20</v>
      </c>
      <c r="E1697" s="3">
        <v>2</v>
      </c>
      <c r="F1697" s="3">
        <v>1</v>
      </c>
    </row>
    <row r="1698" spans="1:7">
      <c r="A1698" s="8">
        <v>44348</v>
      </c>
      <c r="B1698" s="3">
        <v>3</v>
      </c>
      <c r="C1698" s="3">
        <v>0</v>
      </c>
      <c r="D1698" s="3">
        <v>10</v>
      </c>
      <c r="E1698" s="3">
        <v>1</v>
      </c>
      <c r="F1698" s="3">
        <v>1</v>
      </c>
    </row>
    <row r="1699" spans="1:7">
      <c r="A1699" s="8">
        <v>44378</v>
      </c>
      <c r="B1699" s="3">
        <v>5</v>
      </c>
      <c r="C1699" s="3">
        <v>0</v>
      </c>
      <c r="D1699" s="3">
        <v>10</v>
      </c>
      <c r="E1699" s="3">
        <v>4</v>
      </c>
      <c r="F1699" s="3">
        <v>2</v>
      </c>
    </row>
    <row r="1700" spans="1:7">
      <c r="A1700" s="8">
        <v>44409</v>
      </c>
      <c r="B1700" s="3">
        <v>5</v>
      </c>
      <c r="C1700" s="3">
        <v>0</v>
      </c>
      <c r="D1700" s="3">
        <v>10</v>
      </c>
      <c r="E1700" s="3">
        <v>3</v>
      </c>
      <c r="F1700" s="3">
        <v>1</v>
      </c>
    </row>
    <row r="1701" spans="1:7">
      <c r="A1701" s="25" t="s">
        <v>10</v>
      </c>
      <c r="B1701" s="25">
        <f>SUM(B1689:B1700)</f>
        <v>138</v>
      </c>
      <c r="C1701" s="25">
        <f>SUM(C1689:C1700)</f>
        <v>2</v>
      </c>
      <c r="D1701" s="25">
        <f>SUM(D1689:D1700)</f>
        <v>157</v>
      </c>
      <c r="E1701" s="25">
        <f>SUM(E1689:E1700)</f>
        <v>48</v>
      </c>
      <c r="F1701" s="25">
        <f>SUM(F1689:F1700)</f>
        <v>26</v>
      </c>
      <c r="G1701" s="31"/>
    </row>
    <row r="1702" spans="1:7">
      <c r="A1702" s="27" t="s">
        <v>12</v>
      </c>
      <c r="B1702" s="27">
        <f>B1701/12</f>
        <v>11.5</v>
      </c>
      <c r="C1702" s="27">
        <f>C1701/12</f>
        <v>0.16666666666666666</v>
      </c>
      <c r="D1702" s="27">
        <f>D1701/12</f>
        <v>13.083333333333334</v>
      </c>
      <c r="E1702" s="27">
        <f>E1701/12</f>
        <v>4</v>
      </c>
      <c r="F1702" s="27">
        <f>F1701/12</f>
        <v>2.1666666666666665</v>
      </c>
      <c r="G1702" s="31"/>
    </row>
    <row r="1703" spans="1:7">
      <c r="A1703" s="8">
        <v>44440</v>
      </c>
      <c r="B1703" s="3">
        <v>5</v>
      </c>
      <c r="C1703" s="3">
        <v>0</v>
      </c>
      <c r="D1703" s="3">
        <v>10</v>
      </c>
      <c r="E1703" s="3">
        <v>3</v>
      </c>
      <c r="F1703" s="3">
        <v>1</v>
      </c>
    </row>
    <row r="1704" spans="1:7">
      <c r="A1704" s="8">
        <v>44470</v>
      </c>
      <c r="B1704" s="3">
        <v>5</v>
      </c>
      <c r="C1704" s="3">
        <v>0</v>
      </c>
      <c r="D1704" s="3">
        <v>3</v>
      </c>
      <c r="E1704" s="3">
        <v>2</v>
      </c>
      <c r="F1704" s="3">
        <v>1</v>
      </c>
    </row>
    <row r="1705" spans="1:7">
      <c r="A1705" s="61">
        <v>44501</v>
      </c>
      <c r="B1705" s="51">
        <v>11</v>
      </c>
      <c r="C1705" s="51">
        <v>0</v>
      </c>
      <c r="D1705" s="51">
        <v>10</v>
      </c>
      <c r="E1705" s="51">
        <v>1</v>
      </c>
      <c r="F1705" s="51">
        <v>1</v>
      </c>
      <c r="G1705" s="51"/>
    </row>
    <row r="1706" spans="1:7">
      <c r="A1706" s="61">
        <v>44531</v>
      </c>
      <c r="B1706" s="51">
        <v>5</v>
      </c>
      <c r="C1706" s="51">
        <v>0</v>
      </c>
      <c r="D1706" s="51">
        <v>10</v>
      </c>
      <c r="E1706" s="51">
        <v>0</v>
      </c>
      <c r="F1706" s="51">
        <v>0</v>
      </c>
      <c r="G1706" s="51"/>
    </row>
    <row r="1707" spans="1:7">
      <c r="A1707" s="62"/>
      <c r="B1707" s="57"/>
      <c r="C1707" s="57"/>
      <c r="D1707" s="57"/>
      <c r="E1707" s="57"/>
      <c r="F1707" s="57"/>
      <c r="G1707" s="52"/>
    </row>
    <row r="1708" spans="1:7">
      <c r="A1708" s="59"/>
      <c r="B1708" s="59"/>
      <c r="C1708" s="59"/>
      <c r="D1708" s="59"/>
      <c r="E1708" s="59"/>
      <c r="F1708" s="59"/>
      <c r="G1708" s="52"/>
    </row>
    <row r="1710" spans="1:7">
      <c r="A1710" s="1" t="s">
        <v>0</v>
      </c>
      <c r="B1710" s="2" t="s">
        <v>1</v>
      </c>
      <c r="C1710" s="2" t="s">
        <v>2</v>
      </c>
      <c r="D1710" s="2" t="s">
        <v>3</v>
      </c>
    </row>
    <row r="1711" spans="1:7">
      <c r="A1711" s="8" t="s">
        <v>38</v>
      </c>
      <c r="B1711" s="9">
        <v>25323</v>
      </c>
      <c r="C1711" s="9">
        <v>32228</v>
      </c>
      <c r="D1711" s="3" t="s">
        <v>18</v>
      </c>
    </row>
    <row r="1713" spans="1:8">
      <c r="A1713" s="19" t="s">
        <v>4</v>
      </c>
      <c r="B1713" s="20" t="s">
        <v>5</v>
      </c>
      <c r="C1713" s="20" t="s">
        <v>6</v>
      </c>
      <c r="D1713" s="20" t="s">
        <v>7</v>
      </c>
      <c r="E1713" s="20" t="s">
        <v>8</v>
      </c>
      <c r="F1713" s="20" t="s">
        <v>9</v>
      </c>
      <c r="G1713" s="23" t="s">
        <v>11</v>
      </c>
      <c r="H1713" s="20" t="s">
        <v>132</v>
      </c>
    </row>
    <row r="1714" spans="1:8">
      <c r="A1714" s="8">
        <v>43709</v>
      </c>
      <c r="B1714" s="3">
        <v>30</v>
      </c>
      <c r="C1714" s="3">
        <v>0</v>
      </c>
      <c r="D1714" s="3">
        <v>16</v>
      </c>
      <c r="E1714" s="3">
        <v>5</v>
      </c>
      <c r="F1714" s="3">
        <v>2</v>
      </c>
    </row>
    <row r="1715" spans="1:8">
      <c r="A1715" s="8">
        <v>43739</v>
      </c>
      <c r="B1715" s="3">
        <v>20</v>
      </c>
      <c r="C1715" s="3">
        <v>0</v>
      </c>
      <c r="D1715" s="3">
        <v>15</v>
      </c>
      <c r="E1715" s="3">
        <v>5</v>
      </c>
      <c r="F1715" s="3">
        <v>2</v>
      </c>
    </row>
    <row r="1716" spans="1:8">
      <c r="A1716" s="8">
        <v>43770</v>
      </c>
      <c r="B1716" s="3">
        <v>20</v>
      </c>
      <c r="C1716" s="3">
        <v>0</v>
      </c>
      <c r="D1716" s="3">
        <v>15</v>
      </c>
      <c r="E1716" s="3">
        <v>5</v>
      </c>
      <c r="F1716" s="3">
        <v>2</v>
      </c>
    </row>
    <row r="1717" spans="1:8">
      <c r="A1717" s="8">
        <v>43800</v>
      </c>
      <c r="B1717" s="3">
        <v>20</v>
      </c>
      <c r="C1717" s="3">
        <v>0</v>
      </c>
      <c r="D1717" s="3">
        <v>15</v>
      </c>
      <c r="E1717" s="3">
        <v>6</v>
      </c>
      <c r="F1717" s="3">
        <v>3</v>
      </c>
    </row>
    <row r="1718" spans="1:8">
      <c r="A1718" s="8">
        <v>43831</v>
      </c>
      <c r="B1718" s="3">
        <v>15</v>
      </c>
      <c r="C1718" s="3">
        <v>0</v>
      </c>
      <c r="D1718" s="3">
        <v>15</v>
      </c>
      <c r="E1718" s="3">
        <v>5</v>
      </c>
      <c r="F1718" s="3">
        <v>2</v>
      </c>
    </row>
    <row r="1719" spans="1:8">
      <c r="A1719" s="8">
        <v>43862</v>
      </c>
      <c r="B1719" s="3">
        <v>20</v>
      </c>
      <c r="C1719" s="3">
        <v>0</v>
      </c>
      <c r="D1719" s="3">
        <v>15</v>
      </c>
      <c r="E1719" s="3">
        <v>4</v>
      </c>
      <c r="F1719" s="3">
        <v>2</v>
      </c>
    </row>
    <row r="1720" spans="1:8">
      <c r="A1720" s="8">
        <v>43891</v>
      </c>
      <c r="B1720" s="3">
        <v>10</v>
      </c>
      <c r="C1720" s="3">
        <v>0</v>
      </c>
      <c r="D1720" s="3">
        <v>10</v>
      </c>
      <c r="E1720" s="3">
        <v>6</v>
      </c>
      <c r="F1720" s="3">
        <v>3</v>
      </c>
    </row>
    <row r="1721" spans="1:8">
      <c r="A1721" s="8">
        <v>43922</v>
      </c>
      <c r="B1721" s="3">
        <v>6</v>
      </c>
      <c r="C1721" s="3">
        <v>0</v>
      </c>
      <c r="D1721" s="3">
        <v>10</v>
      </c>
      <c r="E1721" s="3">
        <v>6</v>
      </c>
      <c r="F1721" s="3">
        <v>3</v>
      </c>
    </row>
    <row r="1722" spans="1:8">
      <c r="A1722" s="8">
        <v>43952</v>
      </c>
      <c r="B1722" s="3">
        <v>0</v>
      </c>
      <c r="C1722" s="3">
        <v>0</v>
      </c>
      <c r="D1722" s="3">
        <v>10</v>
      </c>
      <c r="E1722" s="3">
        <v>6</v>
      </c>
      <c r="F1722" s="3">
        <v>3</v>
      </c>
      <c r="G1722" s="2"/>
    </row>
    <row r="1723" spans="1:8">
      <c r="A1723" s="8">
        <v>43983</v>
      </c>
      <c r="B1723" s="3">
        <v>0</v>
      </c>
      <c r="C1723" s="3">
        <v>0</v>
      </c>
      <c r="D1723" s="3">
        <v>15</v>
      </c>
      <c r="E1723" s="3">
        <v>6</v>
      </c>
      <c r="F1723" s="3">
        <v>3</v>
      </c>
    </row>
    <row r="1724" spans="1:8">
      <c r="A1724" s="8">
        <v>44013</v>
      </c>
      <c r="B1724" s="3">
        <v>0</v>
      </c>
      <c r="C1724" s="3">
        <v>0</v>
      </c>
      <c r="D1724" s="3">
        <v>15</v>
      </c>
      <c r="E1724" s="3">
        <v>6</v>
      </c>
      <c r="F1724" s="3">
        <v>2</v>
      </c>
    </row>
    <row r="1725" spans="1:8">
      <c r="A1725" s="8">
        <v>44044</v>
      </c>
      <c r="B1725" s="3">
        <v>0</v>
      </c>
      <c r="C1725" s="3">
        <v>0</v>
      </c>
      <c r="D1725" s="3">
        <v>12</v>
      </c>
      <c r="E1725" s="3">
        <v>6</v>
      </c>
      <c r="F1725" s="3">
        <v>3</v>
      </c>
    </row>
    <row r="1726" spans="1:8">
      <c r="A1726" s="25" t="s">
        <v>10</v>
      </c>
      <c r="B1726" s="25">
        <f>SUM(B1714:B1725)</f>
        <v>141</v>
      </c>
      <c r="C1726" s="25">
        <f>SUM(C1714:C1725)</f>
        <v>0</v>
      </c>
      <c r="D1726" s="25">
        <f>SUM(D1714:D1725)</f>
        <v>163</v>
      </c>
      <c r="E1726" s="25">
        <f>SUM(E1714:E1725)</f>
        <v>66</v>
      </c>
      <c r="F1726" s="25">
        <f>SUM(F1714:F1725)</f>
        <v>30</v>
      </c>
      <c r="G1726" s="31"/>
    </row>
    <row r="1727" spans="1:8">
      <c r="A1727" s="25" t="s">
        <v>12</v>
      </c>
      <c r="B1727" s="25">
        <f>B1726/12</f>
        <v>11.75</v>
      </c>
      <c r="C1727" s="25">
        <f>C1726/12</f>
        <v>0</v>
      </c>
      <c r="D1727" s="25">
        <f>D1726/12</f>
        <v>13.583333333333334</v>
      </c>
      <c r="E1727" s="25">
        <f>E1726/12</f>
        <v>5.5</v>
      </c>
      <c r="F1727" s="25">
        <f>F1726/12</f>
        <v>2.5</v>
      </c>
      <c r="G1727" s="31"/>
    </row>
    <row r="1728" spans="1:8">
      <c r="A1728" s="8">
        <v>44075</v>
      </c>
      <c r="B1728" s="3">
        <v>0</v>
      </c>
      <c r="C1728" s="3">
        <v>0</v>
      </c>
      <c r="D1728" s="3">
        <v>15</v>
      </c>
      <c r="E1728" s="3">
        <v>6</v>
      </c>
      <c r="F1728" s="3">
        <v>3</v>
      </c>
    </row>
    <row r="1729" spans="1:7">
      <c r="A1729" s="8">
        <v>44105</v>
      </c>
      <c r="B1729" s="3">
        <v>0</v>
      </c>
      <c r="C1729" s="3">
        <v>0</v>
      </c>
      <c r="D1729" s="3">
        <v>13</v>
      </c>
      <c r="E1729" s="3">
        <v>6</v>
      </c>
      <c r="F1729" s="3">
        <v>3</v>
      </c>
    </row>
    <row r="1730" spans="1:7">
      <c r="A1730" s="8">
        <v>44136</v>
      </c>
      <c r="B1730" s="3">
        <v>0</v>
      </c>
      <c r="C1730" s="3">
        <v>0</v>
      </c>
      <c r="D1730" s="3">
        <v>15</v>
      </c>
      <c r="E1730" s="3">
        <v>6</v>
      </c>
      <c r="F1730" s="3">
        <v>3</v>
      </c>
    </row>
    <row r="1731" spans="1:7">
      <c r="A1731" s="8">
        <v>44166</v>
      </c>
      <c r="B1731" s="3">
        <v>0</v>
      </c>
      <c r="C1731" s="3">
        <v>0</v>
      </c>
      <c r="D1731" s="3">
        <v>12</v>
      </c>
      <c r="E1731" s="3">
        <v>4</v>
      </c>
      <c r="F1731" s="3">
        <v>2</v>
      </c>
    </row>
    <row r="1732" spans="1:7">
      <c r="A1732" s="8">
        <v>44197</v>
      </c>
      <c r="B1732" s="3">
        <v>8</v>
      </c>
      <c r="C1732" s="3">
        <v>0</v>
      </c>
      <c r="D1732" s="3">
        <v>15</v>
      </c>
      <c r="E1732" s="3">
        <v>5</v>
      </c>
      <c r="F1732" s="3">
        <v>0</v>
      </c>
    </row>
    <row r="1733" spans="1:7">
      <c r="A1733" s="8">
        <v>44228</v>
      </c>
      <c r="B1733" s="3">
        <v>0</v>
      </c>
      <c r="C1733" s="3">
        <v>0</v>
      </c>
      <c r="D1733" s="3">
        <v>15</v>
      </c>
      <c r="E1733" s="3">
        <v>8</v>
      </c>
      <c r="F1733" s="3">
        <v>3</v>
      </c>
    </row>
    <row r="1734" spans="1:7">
      <c r="A1734" s="8">
        <v>44256</v>
      </c>
      <c r="B1734" s="3">
        <v>30</v>
      </c>
      <c r="C1734" s="3">
        <v>0</v>
      </c>
      <c r="D1734" s="3">
        <v>31</v>
      </c>
      <c r="E1734" s="3">
        <v>10</v>
      </c>
      <c r="F1734" s="3">
        <v>3</v>
      </c>
    </row>
    <row r="1735" spans="1:7">
      <c r="A1735" s="8">
        <v>44287</v>
      </c>
      <c r="B1735" s="3">
        <v>15</v>
      </c>
      <c r="C1735" s="3">
        <v>0</v>
      </c>
      <c r="D1735" s="3">
        <v>32</v>
      </c>
      <c r="E1735" s="3">
        <v>10</v>
      </c>
      <c r="F1735" s="3">
        <v>3</v>
      </c>
    </row>
    <row r="1736" spans="1:7">
      <c r="A1736" s="8">
        <v>44317</v>
      </c>
      <c r="B1736" s="3">
        <v>5</v>
      </c>
      <c r="C1736" s="3">
        <v>0</v>
      </c>
      <c r="D1736" s="3">
        <v>12</v>
      </c>
      <c r="E1736" s="3">
        <v>6</v>
      </c>
      <c r="F1736" s="3">
        <v>3</v>
      </c>
    </row>
    <row r="1737" spans="1:7">
      <c r="A1737" s="8">
        <v>44348</v>
      </c>
      <c r="B1737" s="3">
        <v>1</v>
      </c>
      <c r="C1737" s="3">
        <v>0</v>
      </c>
      <c r="D1737" s="3">
        <v>15</v>
      </c>
      <c r="E1737" s="3">
        <v>6</v>
      </c>
      <c r="F1737" s="3">
        <v>2</v>
      </c>
    </row>
    <row r="1738" spans="1:7">
      <c r="A1738" s="8">
        <v>44378</v>
      </c>
      <c r="B1738" s="3">
        <v>0</v>
      </c>
      <c r="C1738" s="3">
        <v>0</v>
      </c>
      <c r="D1738" s="3">
        <v>15</v>
      </c>
      <c r="E1738" s="3">
        <v>6</v>
      </c>
      <c r="F1738" s="3">
        <v>2</v>
      </c>
    </row>
    <row r="1739" spans="1:7">
      <c r="A1739" s="8">
        <v>44409</v>
      </c>
      <c r="B1739" s="3">
        <v>0</v>
      </c>
      <c r="C1739" s="3">
        <v>0</v>
      </c>
      <c r="D1739" s="3">
        <v>18</v>
      </c>
      <c r="E1739" s="3">
        <v>6</v>
      </c>
      <c r="F1739" s="3">
        <v>3</v>
      </c>
    </row>
    <row r="1740" spans="1:7">
      <c r="A1740" s="25" t="s">
        <v>10</v>
      </c>
      <c r="B1740" s="25">
        <f>SUM(B1728:B1739)</f>
        <v>59</v>
      </c>
      <c r="C1740" s="25">
        <f>SUM(C1728:C1739)</f>
        <v>0</v>
      </c>
      <c r="D1740" s="25">
        <f>SUM(D1728:D1739)</f>
        <v>208</v>
      </c>
      <c r="E1740" s="25">
        <f>SUM(E1728:E1739)</f>
        <v>79</v>
      </c>
      <c r="F1740" s="25">
        <f>SUM(F1728:F1739)</f>
        <v>30</v>
      </c>
      <c r="G1740" s="31"/>
    </row>
    <row r="1741" spans="1:7">
      <c r="A1741" s="27" t="s">
        <v>12</v>
      </c>
      <c r="B1741" s="27">
        <f>B1740/12</f>
        <v>4.916666666666667</v>
      </c>
      <c r="C1741" s="27">
        <f>C1740/12</f>
        <v>0</v>
      </c>
      <c r="D1741" s="27">
        <f>D1740/12</f>
        <v>17.333333333333332</v>
      </c>
      <c r="E1741" s="27">
        <f>E1740/12</f>
        <v>6.583333333333333</v>
      </c>
      <c r="F1741" s="27">
        <f>F1740/12</f>
        <v>2.5</v>
      </c>
      <c r="G1741" s="31"/>
    </row>
    <row r="1742" spans="1:7">
      <c r="A1742" s="8">
        <v>44440</v>
      </c>
      <c r="B1742" s="3">
        <v>0</v>
      </c>
      <c r="C1742" s="3">
        <v>0</v>
      </c>
      <c r="D1742" s="3">
        <v>12</v>
      </c>
      <c r="E1742" s="3">
        <v>6</v>
      </c>
      <c r="F1742" s="3">
        <v>3</v>
      </c>
    </row>
    <row r="1743" spans="1:7">
      <c r="A1743" s="8">
        <v>44470</v>
      </c>
      <c r="B1743" s="3">
        <v>5</v>
      </c>
      <c r="C1743" s="3">
        <v>0</v>
      </c>
      <c r="D1743" s="3">
        <v>15</v>
      </c>
      <c r="E1743" s="3">
        <v>6</v>
      </c>
      <c r="F1743" s="3">
        <v>3</v>
      </c>
    </row>
    <row r="1744" spans="1:7">
      <c r="A1744" s="61">
        <v>44501</v>
      </c>
      <c r="B1744" s="51">
        <v>15</v>
      </c>
      <c r="C1744" s="51">
        <v>0</v>
      </c>
      <c r="D1744" s="51">
        <v>31</v>
      </c>
      <c r="E1744" s="51">
        <v>10</v>
      </c>
      <c r="F1744" s="51">
        <v>3</v>
      </c>
      <c r="G1744" s="51"/>
    </row>
    <row r="1745" spans="1:8">
      <c r="A1745" s="61">
        <v>44531</v>
      </c>
      <c r="B1745" s="51"/>
      <c r="C1745" s="51"/>
      <c r="D1745" s="51"/>
      <c r="E1745" s="51"/>
      <c r="F1745" s="51"/>
      <c r="G1745" s="51"/>
    </row>
    <row r="1746" spans="1:8">
      <c r="A1746" s="62"/>
      <c r="B1746" s="57"/>
      <c r="C1746" s="57"/>
      <c r="D1746" s="57"/>
      <c r="E1746" s="57"/>
      <c r="F1746" s="57"/>
      <c r="G1746" s="52"/>
    </row>
    <row r="1747" spans="1:8">
      <c r="A1747" s="59"/>
      <c r="B1747" s="59"/>
      <c r="C1747" s="59"/>
      <c r="D1747" s="59"/>
      <c r="E1747" s="59"/>
      <c r="F1747" s="59"/>
      <c r="G1747" s="52"/>
    </row>
    <row r="1749" spans="1:8">
      <c r="A1749" s="1" t="s">
        <v>0</v>
      </c>
      <c r="B1749" s="2" t="s">
        <v>1</v>
      </c>
      <c r="C1749" s="2" t="s">
        <v>2</v>
      </c>
      <c r="D1749" s="2" t="s">
        <v>3</v>
      </c>
      <c r="E1749" s="2"/>
    </row>
    <row r="1750" spans="1:8">
      <c r="A1750" s="8" t="s">
        <v>39</v>
      </c>
      <c r="B1750" s="9">
        <v>33104</v>
      </c>
      <c r="C1750" s="9">
        <v>44514</v>
      </c>
      <c r="D1750" s="3" t="s">
        <v>18</v>
      </c>
    </row>
    <row r="1752" spans="1:8">
      <c r="A1752" s="19" t="s">
        <v>4</v>
      </c>
      <c r="B1752" s="20" t="s">
        <v>5</v>
      </c>
      <c r="C1752" s="20" t="s">
        <v>6</v>
      </c>
      <c r="D1752" s="20" t="s">
        <v>7</v>
      </c>
      <c r="E1752" s="20" t="s">
        <v>8</v>
      </c>
      <c r="F1752" s="20" t="s">
        <v>9</v>
      </c>
      <c r="G1752" s="23" t="s">
        <v>11</v>
      </c>
      <c r="H1752" s="20" t="s">
        <v>132</v>
      </c>
    </row>
    <row r="1753" spans="1:8">
      <c r="A1753" s="8">
        <v>43709</v>
      </c>
      <c r="B1753" s="3">
        <v>10</v>
      </c>
      <c r="C1753" s="3">
        <v>4</v>
      </c>
      <c r="D1753" s="3">
        <v>12</v>
      </c>
      <c r="E1753" s="3">
        <v>6</v>
      </c>
      <c r="F1753" s="3">
        <v>2</v>
      </c>
    </row>
    <row r="1754" spans="1:8">
      <c r="A1754" s="8">
        <v>43739</v>
      </c>
      <c r="B1754" s="3">
        <v>20</v>
      </c>
      <c r="C1754" s="3">
        <v>0</v>
      </c>
      <c r="D1754" s="3">
        <v>21</v>
      </c>
      <c r="E1754" s="3">
        <v>5</v>
      </c>
      <c r="F1754" s="3">
        <v>3</v>
      </c>
    </row>
    <row r="1755" spans="1:8">
      <c r="A1755" s="8">
        <v>43770</v>
      </c>
      <c r="B1755" s="3">
        <v>20</v>
      </c>
      <c r="C1755" s="3">
        <v>10</v>
      </c>
      <c r="D1755" s="3">
        <v>18</v>
      </c>
      <c r="E1755" s="3">
        <v>6</v>
      </c>
      <c r="F1755" s="3">
        <v>4</v>
      </c>
    </row>
    <row r="1756" spans="1:8">
      <c r="A1756" s="8">
        <v>43800</v>
      </c>
      <c r="B1756" s="3">
        <v>10</v>
      </c>
      <c r="C1756" s="3">
        <v>3</v>
      </c>
      <c r="D1756" s="3">
        <v>12</v>
      </c>
      <c r="E1756" s="3">
        <v>5</v>
      </c>
      <c r="F1756" s="3">
        <v>2</v>
      </c>
    </row>
    <row r="1757" spans="1:8">
      <c r="A1757" s="8">
        <v>43831</v>
      </c>
      <c r="B1757" s="3">
        <v>12</v>
      </c>
      <c r="C1757" s="3">
        <v>6</v>
      </c>
      <c r="D1757" s="3">
        <v>14</v>
      </c>
      <c r="E1757" s="3">
        <v>6</v>
      </c>
      <c r="F1757" s="3">
        <v>3</v>
      </c>
      <c r="G1757" s="2"/>
    </row>
    <row r="1758" spans="1:8">
      <c r="A1758" s="8">
        <v>43862</v>
      </c>
      <c r="B1758" s="3">
        <v>12</v>
      </c>
      <c r="C1758" s="3">
        <v>6</v>
      </c>
      <c r="D1758" s="3">
        <v>13</v>
      </c>
      <c r="E1758" s="3">
        <v>6</v>
      </c>
      <c r="F1758" s="3">
        <v>3</v>
      </c>
    </row>
    <row r="1759" spans="1:8">
      <c r="A1759" s="8">
        <v>43891</v>
      </c>
      <c r="B1759" s="3">
        <v>2</v>
      </c>
      <c r="C1759" s="3">
        <v>6</v>
      </c>
      <c r="D1759" s="3">
        <v>8</v>
      </c>
      <c r="E1759" s="3">
        <v>2</v>
      </c>
      <c r="F1759" s="3">
        <v>1</v>
      </c>
    </row>
    <row r="1760" spans="1:8">
      <c r="A1760" s="8">
        <v>43922</v>
      </c>
      <c r="B1760" s="3">
        <v>0</v>
      </c>
      <c r="C1760" s="3">
        <v>8</v>
      </c>
      <c r="D1760" s="3">
        <v>8</v>
      </c>
      <c r="E1760" s="3">
        <v>10</v>
      </c>
      <c r="F1760" s="3">
        <v>5</v>
      </c>
    </row>
    <row r="1761" spans="1:7">
      <c r="A1761" s="8">
        <v>43952</v>
      </c>
      <c r="B1761" s="3">
        <v>6</v>
      </c>
      <c r="C1761" s="3">
        <v>8</v>
      </c>
      <c r="D1761" s="3">
        <v>12</v>
      </c>
      <c r="E1761" s="3">
        <v>5</v>
      </c>
      <c r="F1761" s="3">
        <v>2</v>
      </c>
    </row>
    <row r="1762" spans="1:7">
      <c r="A1762" s="8">
        <v>43983</v>
      </c>
      <c r="B1762" s="3">
        <v>0</v>
      </c>
      <c r="C1762" s="3">
        <v>8</v>
      </c>
      <c r="D1762" s="3">
        <v>10</v>
      </c>
      <c r="E1762" s="3">
        <v>5</v>
      </c>
      <c r="F1762" s="3">
        <v>3</v>
      </c>
    </row>
    <row r="1763" spans="1:7">
      <c r="A1763" s="8">
        <v>44013</v>
      </c>
      <c r="B1763" s="3">
        <v>0</v>
      </c>
      <c r="C1763" s="3">
        <v>0</v>
      </c>
      <c r="D1763" s="3">
        <v>4</v>
      </c>
      <c r="E1763" s="3">
        <v>3</v>
      </c>
      <c r="F1763" s="3">
        <v>2</v>
      </c>
    </row>
    <row r="1764" spans="1:7">
      <c r="A1764" s="8">
        <v>44044</v>
      </c>
      <c r="B1764" s="3">
        <v>0</v>
      </c>
      <c r="C1764" s="3">
        <v>3</v>
      </c>
      <c r="D1764" s="3">
        <v>8</v>
      </c>
      <c r="E1764" s="3">
        <v>5</v>
      </c>
      <c r="F1764" s="3">
        <v>2</v>
      </c>
    </row>
    <row r="1765" spans="1:7">
      <c r="A1765" s="25" t="s">
        <v>10</v>
      </c>
      <c r="B1765" s="25">
        <f>SUM(B1753:B1764)</f>
        <v>92</v>
      </c>
      <c r="C1765" s="25">
        <f>SUM(C1753:C1764)</f>
        <v>62</v>
      </c>
      <c r="D1765" s="25">
        <f>SUM(D1753:D1764)</f>
        <v>140</v>
      </c>
      <c r="E1765" s="25">
        <f>SUM(E1753:E1764)</f>
        <v>64</v>
      </c>
      <c r="F1765" s="25">
        <f>SUM(F1753:F1764)</f>
        <v>32</v>
      </c>
      <c r="G1765" s="31"/>
    </row>
    <row r="1766" spans="1:7">
      <c r="A1766" s="25" t="s">
        <v>12</v>
      </c>
      <c r="B1766" s="25">
        <f>B1765/12</f>
        <v>7.666666666666667</v>
      </c>
      <c r="C1766" s="25">
        <f>C1765/12</f>
        <v>5.166666666666667</v>
      </c>
      <c r="D1766" s="25">
        <f>D1765/12</f>
        <v>11.666666666666666</v>
      </c>
      <c r="E1766" s="25">
        <f>E1765/12</f>
        <v>5.333333333333333</v>
      </c>
      <c r="F1766" s="25">
        <f>F1765/12</f>
        <v>2.6666666666666665</v>
      </c>
      <c r="G1766" s="31"/>
    </row>
    <row r="1767" spans="1:7">
      <c r="A1767" s="8">
        <v>44075</v>
      </c>
      <c r="B1767" s="3">
        <v>0</v>
      </c>
      <c r="C1767" s="3">
        <v>3</v>
      </c>
      <c r="D1767" s="3">
        <v>8</v>
      </c>
      <c r="E1767" s="3">
        <v>5</v>
      </c>
      <c r="F1767" s="3">
        <v>2</v>
      </c>
    </row>
    <row r="1768" spans="1:7">
      <c r="A1768" s="8">
        <v>44105</v>
      </c>
      <c r="B1768" s="3">
        <v>0</v>
      </c>
      <c r="C1768" s="3">
        <v>0</v>
      </c>
      <c r="D1768" s="3">
        <v>13</v>
      </c>
      <c r="E1768" s="3">
        <v>4</v>
      </c>
      <c r="F1768" s="3">
        <v>3</v>
      </c>
    </row>
    <row r="1769" spans="1:7">
      <c r="A1769" s="8">
        <v>44136</v>
      </c>
      <c r="B1769" s="3">
        <v>0</v>
      </c>
      <c r="C1769" s="3">
        <v>0</v>
      </c>
      <c r="D1769" s="3">
        <v>5</v>
      </c>
      <c r="E1769" s="3">
        <v>4</v>
      </c>
      <c r="F1769" s="3">
        <v>2</v>
      </c>
    </row>
    <row r="1770" spans="1:7">
      <c r="A1770" s="8">
        <v>44166</v>
      </c>
      <c r="B1770" s="3">
        <v>0</v>
      </c>
      <c r="C1770" s="3">
        <v>0</v>
      </c>
      <c r="D1770" s="3">
        <v>10</v>
      </c>
      <c r="E1770" s="3">
        <v>5</v>
      </c>
      <c r="F1770" s="3">
        <v>4</v>
      </c>
    </row>
    <row r="1771" spans="1:7">
      <c r="A1771" s="8">
        <v>44197</v>
      </c>
      <c r="B1771" s="3">
        <v>0</v>
      </c>
      <c r="C1771" s="3">
        <v>8</v>
      </c>
      <c r="D1771" s="3">
        <v>6</v>
      </c>
      <c r="E1771" s="3">
        <v>4</v>
      </c>
      <c r="F1771" s="3">
        <v>2</v>
      </c>
    </row>
    <row r="1772" spans="1:7">
      <c r="A1772" s="8">
        <v>44228</v>
      </c>
      <c r="B1772" s="3">
        <v>0</v>
      </c>
      <c r="C1772" s="3">
        <v>10</v>
      </c>
      <c r="D1772" s="3">
        <v>6</v>
      </c>
      <c r="E1772" s="3">
        <v>4</v>
      </c>
      <c r="F1772" s="3">
        <v>2</v>
      </c>
    </row>
    <row r="1773" spans="1:7">
      <c r="A1773" s="8">
        <v>44256</v>
      </c>
      <c r="B1773" s="3">
        <v>30</v>
      </c>
      <c r="C1773" s="3">
        <v>8</v>
      </c>
      <c r="D1773" s="3">
        <v>13</v>
      </c>
      <c r="E1773" s="3">
        <v>4</v>
      </c>
      <c r="F1773" s="3">
        <v>3</v>
      </c>
    </row>
    <row r="1774" spans="1:7">
      <c r="A1774" s="8">
        <v>44287</v>
      </c>
      <c r="B1774" s="3">
        <v>5</v>
      </c>
      <c r="C1774" s="3">
        <v>3</v>
      </c>
      <c r="D1774" s="3">
        <v>5</v>
      </c>
      <c r="E1774" s="3">
        <v>3</v>
      </c>
      <c r="F1774" s="3">
        <v>2</v>
      </c>
    </row>
    <row r="1775" spans="1:7">
      <c r="A1775" s="8">
        <v>44317</v>
      </c>
      <c r="B1775" s="3">
        <v>15</v>
      </c>
      <c r="C1775" s="3">
        <v>0</v>
      </c>
      <c r="D1775" s="3">
        <v>10</v>
      </c>
      <c r="E1775" s="3">
        <v>6</v>
      </c>
      <c r="F1775" s="3">
        <v>3</v>
      </c>
    </row>
    <row r="1776" spans="1:7">
      <c r="A1776" s="8">
        <v>44348</v>
      </c>
      <c r="B1776" s="3">
        <v>8</v>
      </c>
      <c r="C1776" s="3">
        <v>6</v>
      </c>
      <c r="D1776" s="3">
        <v>8</v>
      </c>
      <c r="E1776" s="3">
        <v>4</v>
      </c>
      <c r="F1776" s="3">
        <v>3</v>
      </c>
    </row>
    <row r="1777" spans="1:8">
      <c r="A1777" s="8">
        <v>44378</v>
      </c>
      <c r="B1777" s="3">
        <v>0</v>
      </c>
      <c r="C1777" s="3">
        <v>4</v>
      </c>
      <c r="D1777" s="3">
        <v>6</v>
      </c>
      <c r="E1777" s="3">
        <v>3</v>
      </c>
      <c r="F1777" s="3">
        <v>2</v>
      </c>
    </row>
    <row r="1778" spans="1:8">
      <c r="A1778" s="8">
        <v>44409</v>
      </c>
      <c r="B1778" s="3">
        <v>0</v>
      </c>
      <c r="C1778" s="3">
        <v>8</v>
      </c>
      <c r="D1778" s="3">
        <v>4</v>
      </c>
      <c r="E1778" s="3">
        <v>4</v>
      </c>
      <c r="F1778" s="3">
        <v>2</v>
      </c>
    </row>
    <row r="1779" spans="1:8">
      <c r="A1779" s="25" t="s">
        <v>10</v>
      </c>
      <c r="B1779" s="25">
        <f>SUM(B1767:B1778)</f>
        <v>58</v>
      </c>
      <c r="C1779" s="25">
        <f>SUM(C1767:C1778)</f>
        <v>50</v>
      </c>
      <c r="D1779" s="25">
        <f>SUM(D1767:D1778)</f>
        <v>94</v>
      </c>
      <c r="E1779" s="25">
        <f>SUM(E1767:E1778)</f>
        <v>50</v>
      </c>
      <c r="F1779" s="25">
        <f>SUM(F1767:F1778)</f>
        <v>30</v>
      </c>
      <c r="G1779" s="31"/>
    </row>
    <row r="1780" spans="1:8">
      <c r="A1780" s="27" t="s">
        <v>12</v>
      </c>
      <c r="B1780" s="27">
        <f>B1779/12</f>
        <v>4.833333333333333</v>
      </c>
      <c r="C1780" s="27">
        <f>C1779/12</f>
        <v>4.166666666666667</v>
      </c>
      <c r="D1780" s="27">
        <f>D1779/12</f>
        <v>7.833333333333333</v>
      </c>
      <c r="E1780" s="27">
        <f>E1779/12</f>
        <v>4.166666666666667</v>
      </c>
      <c r="F1780" s="27">
        <f>F1779/12</f>
        <v>2.5</v>
      </c>
      <c r="G1780" s="31"/>
    </row>
    <row r="1781" spans="1:8">
      <c r="A1781" s="8">
        <v>44440</v>
      </c>
      <c r="B1781" s="3">
        <v>0</v>
      </c>
      <c r="C1781" s="3">
        <v>6</v>
      </c>
      <c r="D1781" s="3">
        <v>5</v>
      </c>
      <c r="E1781" s="3">
        <v>5</v>
      </c>
      <c r="F1781" s="3">
        <v>3</v>
      </c>
    </row>
    <row r="1782" spans="1:8">
      <c r="A1782" s="8">
        <v>44470</v>
      </c>
      <c r="B1782" s="3">
        <v>30</v>
      </c>
      <c r="C1782" s="3">
        <v>0</v>
      </c>
      <c r="D1782" s="3">
        <v>6</v>
      </c>
      <c r="E1782" s="3">
        <v>6</v>
      </c>
      <c r="F1782" s="3">
        <v>2</v>
      </c>
    </row>
    <row r="1783" spans="1:8">
      <c r="A1783" s="61">
        <v>44501</v>
      </c>
      <c r="B1783" s="51">
        <v>28</v>
      </c>
      <c r="C1783" s="51">
        <v>0</v>
      </c>
      <c r="D1783" s="51">
        <v>8</v>
      </c>
      <c r="E1783" s="51">
        <v>8</v>
      </c>
      <c r="F1783" s="51">
        <v>3</v>
      </c>
      <c r="G1783" s="51"/>
    </row>
    <row r="1784" spans="1:8">
      <c r="A1784" s="61">
        <v>44531</v>
      </c>
      <c r="B1784" s="51">
        <v>20</v>
      </c>
      <c r="C1784" s="51">
        <v>0</v>
      </c>
      <c r="D1784" s="51">
        <v>7</v>
      </c>
      <c r="E1784" s="51">
        <v>9</v>
      </c>
      <c r="F1784" s="51">
        <v>4</v>
      </c>
      <c r="G1784" s="51"/>
    </row>
    <row r="1785" spans="1:8">
      <c r="A1785" s="62"/>
      <c r="B1785" s="57"/>
      <c r="C1785" s="57"/>
      <c r="D1785" s="57"/>
      <c r="E1785" s="57"/>
      <c r="F1785" s="57"/>
      <c r="G1785" s="52"/>
    </row>
    <row r="1786" spans="1:8">
      <c r="A1786" s="59"/>
      <c r="B1786" s="59"/>
      <c r="C1786" s="59"/>
      <c r="D1786" s="59"/>
      <c r="E1786" s="59"/>
      <c r="F1786" s="59"/>
      <c r="G1786" s="52"/>
    </row>
    <row r="1788" spans="1:8">
      <c r="A1788" s="18"/>
    </row>
    <row r="1789" spans="1:8">
      <c r="A1789" s="1" t="s">
        <v>0</v>
      </c>
      <c r="B1789" s="2" t="s">
        <v>1</v>
      </c>
      <c r="C1789" s="2" t="s">
        <v>2</v>
      </c>
      <c r="D1789" s="2" t="s">
        <v>3</v>
      </c>
    </row>
    <row r="1790" spans="1:8">
      <c r="A1790" s="8" t="s">
        <v>42</v>
      </c>
      <c r="B1790" s="9">
        <v>28369</v>
      </c>
      <c r="C1790" s="9">
        <v>36505</v>
      </c>
      <c r="D1790" s="3" t="s">
        <v>18</v>
      </c>
    </row>
    <row r="1792" spans="1:8">
      <c r="A1792" s="19" t="s">
        <v>4</v>
      </c>
      <c r="B1792" s="20" t="s">
        <v>5</v>
      </c>
      <c r="C1792" s="20" t="s">
        <v>6</v>
      </c>
      <c r="D1792" s="20" t="s">
        <v>7</v>
      </c>
      <c r="E1792" s="20" t="s">
        <v>8</v>
      </c>
      <c r="F1792" s="20" t="s">
        <v>9</v>
      </c>
      <c r="G1792" s="20" t="s">
        <v>11</v>
      </c>
      <c r="H1792" s="20" t="s">
        <v>132</v>
      </c>
    </row>
    <row r="1793" spans="1:7">
      <c r="A1793" s="8">
        <v>43709</v>
      </c>
      <c r="B1793" s="3">
        <v>6</v>
      </c>
      <c r="C1793" s="3">
        <v>32</v>
      </c>
      <c r="D1793" s="3">
        <v>19</v>
      </c>
      <c r="E1793" s="3">
        <v>11</v>
      </c>
      <c r="F1793" s="3">
        <v>7</v>
      </c>
    </row>
    <row r="1794" spans="1:7">
      <c r="A1794" s="8">
        <v>43739</v>
      </c>
      <c r="B1794" s="3">
        <v>4</v>
      </c>
      <c r="C1794" s="3">
        <v>17</v>
      </c>
      <c r="D1794" s="3">
        <v>16</v>
      </c>
      <c r="E1794" s="3">
        <v>9</v>
      </c>
      <c r="F1794" s="3">
        <v>6</v>
      </c>
    </row>
    <row r="1795" spans="1:7">
      <c r="A1795" s="8">
        <v>43770</v>
      </c>
      <c r="B1795" s="3">
        <v>5</v>
      </c>
      <c r="C1795" s="3">
        <v>16</v>
      </c>
      <c r="D1795" s="3">
        <v>16</v>
      </c>
      <c r="E1795" s="3">
        <v>7</v>
      </c>
      <c r="F1795" s="3">
        <v>4</v>
      </c>
    </row>
    <row r="1796" spans="1:7">
      <c r="A1796" s="8">
        <v>43800</v>
      </c>
      <c r="B1796" s="3">
        <v>3</v>
      </c>
      <c r="C1796" s="3">
        <v>12</v>
      </c>
      <c r="D1796" s="3">
        <v>16</v>
      </c>
      <c r="E1796" s="3">
        <v>7</v>
      </c>
      <c r="F1796" s="3">
        <v>5</v>
      </c>
    </row>
    <row r="1797" spans="1:7">
      <c r="A1797" s="8">
        <v>43831</v>
      </c>
      <c r="B1797" s="3">
        <v>4</v>
      </c>
      <c r="C1797" s="3">
        <v>20</v>
      </c>
      <c r="D1797" s="3">
        <v>17</v>
      </c>
      <c r="E1797" s="3">
        <v>6</v>
      </c>
      <c r="F1797" s="3">
        <v>3</v>
      </c>
    </row>
    <row r="1798" spans="1:7">
      <c r="A1798" s="8">
        <v>43862</v>
      </c>
      <c r="B1798" s="3">
        <v>6</v>
      </c>
      <c r="C1798" s="3">
        <v>28</v>
      </c>
      <c r="D1798" s="3">
        <v>12</v>
      </c>
      <c r="E1798" s="3">
        <v>10</v>
      </c>
      <c r="F1798" s="3">
        <v>6</v>
      </c>
    </row>
    <row r="1799" spans="1:7">
      <c r="A1799" s="8">
        <v>43891</v>
      </c>
      <c r="B1799" s="3">
        <v>2</v>
      </c>
      <c r="C1799" s="3">
        <v>8</v>
      </c>
      <c r="D1799" s="3">
        <v>5</v>
      </c>
      <c r="E1799" s="3">
        <v>7</v>
      </c>
      <c r="F1799" s="3">
        <v>4</v>
      </c>
    </row>
    <row r="1800" spans="1:7">
      <c r="A1800" s="8">
        <v>43922</v>
      </c>
      <c r="B1800" s="3">
        <v>1</v>
      </c>
      <c r="C1800" s="3">
        <v>9</v>
      </c>
      <c r="D1800" s="3">
        <v>4</v>
      </c>
      <c r="E1800" s="3">
        <v>5</v>
      </c>
      <c r="F1800" s="3">
        <v>3</v>
      </c>
    </row>
    <row r="1801" spans="1:7">
      <c r="A1801" s="8">
        <v>43952</v>
      </c>
      <c r="B1801" s="3">
        <v>0</v>
      </c>
      <c r="C1801" s="3">
        <v>11</v>
      </c>
      <c r="D1801" s="3">
        <v>7</v>
      </c>
      <c r="E1801" s="3">
        <v>6</v>
      </c>
      <c r="F1801" s="3">
        <v>3</v>
      </c>
    </row>
    <row r="1802" spans="1:7">
      <c r="A1802" s="8">
        <v>43983</v>
      </c>
      <c r="B1802" s="3">
        <v>0</v>
      </c>
      <c r="C1802" s="3">
        <v>18</v>
      </c>
      <c r="D1802" s="3">
        <v>8</v>
      </c>
      <c r="E1802" s="3">
        <v>9</v>
      </c>
      <c r="F1802" s="3">
        <v>4</v>
      </c>
    </row>
    <row r="1803" spans="1:7">
      <c r="A1803" s="8">
        <v>44013</v>
      </c>
      <c r="B1803" s="3">
        <v>0</v>
      </c>
      <c r="C1803" s="3">
        <v>20</v>
      </c>
      <c r="D1803" s="3">
        <v>7</v>
      </c>
      <c r="E1803" s="3">
        <v>5</v>
      </c>
      <c r="F1803" s="3">
        <v>3</v>
      </c>
    </row>
    <row r="1804" spans="1:7">
      <c r="A1804" s="8">
        <v>44044</v>
      </c>
      <c r="B1804" s="3">
        <v>0</v>
      </c>
      <c r="C1804" s="3">
        <v>12</v>
      </c>
      <c r="D1804" s="3">
        <v>7</v>
      </c>
      <c r="E1804" s="3">
        <v>9</v>
      </c>
      <c r="F1804" s="3">
        <v>6</v>
      </c>
    </row>
    <row r="1805" spans="1:7">
      <c r="A1805" s="25" t="s">
        <v>10</v>
      </c>
      <c r="B1805" s="25">
        <f>SUM(B1793:B1804)</f>
        <v>31</v>
      </c>
      <c r="C1805" s="25">
        <f>SUM(C1793:C1804)</f>
        <v>203</v>
      </c>
      <c r="D1805" s="25">
        <f>SUM(D1793:D1804)</f>
        <v>134</v>
      </c>
      <c r="E1805" s="25">
        <f>SUM(E1793:E1804)</f>
        <v>91</v>
      </c>
      <c r="F1805" s="25">
        <f>SUM(F1793:F1804)</f>
        <v>54</v>
      </c>
      <c r="G1805" s="31"/>
    </row>
    <row r="1806" spans="1:7">
      <c r="A1806" s="25" t="s">
        <v>12</v>
      </c>
      <c r="B1806" s="25">
        <f>B1805/12</f>
        <v>2.5833333333333335</v>
      </c>
      <c r="C1806" s="25">
        <f>C1805/12</f>
        <v>16.916666666666668</v>
      </c>
      <c r="D1806" s="25">
        <f>D1805/12</f>
        <v>11.166666666666666</v>
      </c>
      <c r="E1806" s="25">
        <f>E1805/12</f>
        <v>7.583333333333333</v>
      </c>
      <c r="F1806" s="25">
        <f>F1805/12</f>
        <v>4.5</v>
      </c>
      <c r="G1806" s="31"/>
    </row>
    <row r="1807" spans="1:7">
      <c r="A1807" s="8">
        <v>44075</v>
      </c>
      <c r="B1807" s="3">
        <v>0</v>
      </c>
      <c r="C1807" s="3">
        <v>13</v>
      </c>
      <c r="D1807" s="3">
        <v>9</v>
      </c>
      <c r="E1807" s="3">
        <v>7</v>
      </c>
      <c r="F1807" s="3">
        <v>5</v>
      </c>
    </row>
    <row r="1808" spans="1:7">
      <c r="A1808" s="8">
        <v>44105</v>
      </c>
      <c r="B1808" s="3">
        <v>0</v>
      </c>
      <c r="C1808" s="3">
        <v>17</v>
      </c>
      <c r="D1808" s="3">
        <v>6</v>
      </c>
      <c r="E1808" s="3">
        <v>5</v>
      </c>
      <c r="F1808" s="3">
        <v>3</v>
      </c>
    </row>
    <row r="1809" spans="1:7">
      <c r="A1809" s="8">
        <v>44136</v>
      </c>
      <c r="B1809" s="3">
        <v>0</v>
      </c>
      <c r="C1809" s="3">
        <v>16</v>
      </c>
      <c r="D1809" s="3">
        <v>9</v>
      </c>
      <c r="E1809" s="3">
        <v>5</v>
      </c>
      <c r="F1809" s="3">
        <v>3</v>
      </c>
    </row>
    <row r="1810" spans="1:7">
      <c r="A1810" s="8">
        <v>44166</v>
      </c>
      <c r="B1810" s="3">
        <v>0</v>
      </c>
      <c r="C1810" s="3">
        <v>10</v>
      </c>
      <c r="D1810" s="3">
        <v>8</v>
      </c>
      <c r="E1810" s="3">
        <v>5</v>
      </c>
      <c r="F1810" s="3">
        <v>3</v>
      </c>
    </row>
    <row r="1811" spans="1:7">
      <c r="A1811" s="8">
        <v>44197</v>
      </c>
      <c r="B1811" s="3">
        <v>0</v>
      </c>
      <c r="C1811" s="3">
        <v>11</v>
      </c>
      <c r="D1811" s="3">
        <v>6</v>
      </c>
      <c r="E1811" s="3">
        <v>5</v>
      </c>
      <c r="F1811" s="3">
        <v>3</v>
      </c>
    </row>
    <row r="1812" spans="1:7">
      <c r="A1812" s="8">
        <v>44228</v>
      </c>
      <c r="B1812" s="3">
        <v>0</v>
      </c>
      <c r="C1812" s="3">
        <v>0</v>
      </c>
      <c r="D1812" s="3">
        <v>9</v>
      </c>
      <c r="E1812" s="3">
        <v>6</v>
      </c>
      <c r="F1812" s="3">
        <v>3</v>
      </c>
    </row>
    <row r="1813" spans="1:7">
      <c r="A1813" s="8">
        <v>44256</v>
      </c>
      <c r="B1813" s="3">
        <v>2</v>
      </c>
      <c r="C1813" s="3">
        <v>19</v>
      </c>
      <c r="D1813" s="3">
        <v>6</v>
      </c>
      <c r="E1813" s="3">
        <v>5</v>
      </c>
      <c r="F1813" s="3">
        <v>3</v>
      </c>
    </row>
    <row r="1814" spans="1:7">
      <c r="A1814" s="8">
        <v>44287</v>
      </c>
      <c r="B1814" s="3">
        <v>12</v>
      </c>
      <c r="C1814" s="3">
        <v>0</v>
      </c>
      <c r="D1814" s="3">
        <v>8</v>
      </c>
      <c r="E1814" s="3">
        <v>6</v>
      </c>
      <c r="F1814" s="3">
        <v>3</v>
      </c>
    </row>
    <row r="1815" spans="1:7">
      <c r="A1815" s="8">
        <v>44317</v>
      </c>
      <c r="B1815" s="3">
        <v>0</v>
      </c>
      <c r="C1815" s="3">
        <v>16</v>
      </c>
      <c r="D1815" s="3">
        <v>10</v>
      </c>
      <c r="E1815" s="3">
        <v>5</v>
      </c>
      <c r="F1815" s="3">
        <v>3</v>
      </c>
    </row>
    <row r="1816" spans="1:7">
      <c r="A1816" s="8">
        <v>44348</v>
      </c>
      <c r="B1816" s="3">
        <v>0</v>
      </c>
      <c r="C1816" s="3">
        <v>13</v>
      </c>
      <c r="D1816" s="3">
        <v>7</v>
      </c>
      <c r="E1816" s="3">
        <v>4</v>
      </c>
      <c r="F1816" s="3">
        <v>3</v>
      </c>
    </row>
    <row r="1817" spans="1:7">
      <c r="A1817" s="8">
        <v>44378</v>
      </c>
      <c r="B1817" s="3">
        <v>0</v>
      </c>
      <c r="C1817" s="3">
        <v>21</v>
      </c>
      <c r="D1817" s="3">
        <v>9</v>
      </c>
      <c r="E1817" s="3">
        <v>6</v>
      </c>
      <c r="F1817" s="3">
        <v>4</v>
      </c>
    </row>
    <row r="1818" spans="1:7">
      <c r="A1818" s="8">
        <v>44409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 t="s">
        <v>54</v>
      </c>
    </row>
    <row r="1819" spans="1:7">
      <c r="A1819" s="25" t="s">
        <v>10</v>
      </c>
      <c r="B1819" s="25">
        <f>SUM(B1807:B1818)</f>
        <v>14</v>
      </c>
      <c r="C1819" s="25">
        <f>SUM(C1807:C1818)</f>
        <v>136</v>
      </c>
      <c r="D1819" s="25">
        <f>SUM(D1807:D1818)</f>
        <v>87</v>
      </c>
      <c r="E1819" s="25">
        <f>SUM(E1807:E1818)</f>
        <v>59</v>
      </c>
      <c r="F1819" s="25">
        <f>SUM(F1807:F1818)</f>
        <v>36</v>
      </c>
      <c r="G1819" s="31"/>
    </row>
    <row r="1820" spans="1:7">
      <c r="A1820" s="27" t="s">
        <v>12</v>
      </c>
      <c r="B1820" s="27">
        <f>B1819/12</f>
        <v>1.1666666666666667</v>
      </c>
      <c r="C1820" s="27">
        <f>C1819/12</f>
        <v>11.333333333333334</v>
      </c>
      <c r="D1820" s="27">
        <f>D1819/12</f>
        <v>7.25</v>
      </c>
      <c r="E1820" s="27">
        <f>E1819/12</f>
        <v>4.916666666666667</v>
      </c>
      <c r="F1820" s="27">
        <f>F1819/12</f>
        <v>3</v>
      </c>
      <c r="G1820" s="31"/>
    </row>
    <row r="1821" spans="1:7">
      <c r="A1821" s="8">
        <v>44440</v>
      </c>
      <c r="B1821" s="3">
        <v>0</v>
      </c>
      <c r="C1821" s="3">
        <v>17</v>
      </c>
      <c r="D1821" s="3">
        <v>13</v>
      </c>
      <c r="E1821" s="3">
        <v>5</v>
      </c>
      <c r="F1821" s="3">
        <v>3</v>
      </c>
    </row>
    <row r="1822" spans="1:7">
      <c r="A1822" s="8">
        <v>44470</v>
      </c>
      <c r="B1822" s="3">
        <v>4</v>
      </c>
      <c r="C1822" s="3">
        <v>16</v>
      </c>
      <c r="D1822" s="3">
        <v>11</v>
      </c>
      <c r="E1822" s="3">
        <v>9</v>
      </c>
      <c r="F1822" s="3">
        <v>5</v>
      </c>
    </row>
    <row r="1823" spans="1:7">
      <c r="A1823" s="61">
        <v>44501</v>
      </c>
      <c r="B1823" s="51">
        <v>2</v>
      </c>
      <c r="C1823" s="51">
        <v>20</v>
      </c>
      <c r="D1823" s="51">
        <v>9</v>
      </c>
      <c r="E1823" s="51">
        <v>7</v>
      </c>
      <c r="F1823" s="51">
        <v>4</v>
      </c>
      <c r="G1823" s="51"/>
    </row>
    <row r="1824" spans="1:7">
      <c r="A1824" s="61">
        <v>44531</v>
      </c>
      <c r="B1824" s="51">
        <v>3</v>
      </c>
      <c r="C1824" s="51">
        <v>16</v>
      </c>
      <c r="D1824" s="51">
        <v>11</v>
      </c>
      <c r="E1824" s="51">
        <v>6</v>
      </c>
      <c r="F1824" s="51">
        <v>3</v>
      </c>
      <c r="G1824" s="51"/>
    </row>
    <row r="1825" spans="1:8">
      <c r="A1825" s="62"/>
      <c r="B1825" s="57"/>
      <c r="C1825" s="57"/>
      <c r="D1825" s="57"/>
      <c r="E1825" s="57"/>
      <c r="F1825" s="57"/>
      <c r="G1825" s="86"/>
    </row>
    <row r="1826" spans="1:8">
      <c r="A1826" s="59"/>
      <c r="B1826" s="59"/>
      <c r="C1826" s="59"/>
      <c r="D1826" s="59"/>
      <c r="E1826" s="59"/>
      <c r="F1826" s="59"/>
      <c r="G1826" s="52"/>
    </row>
    <row r="1828" spans="1:8">
      <c r="A1828" s="1" t="s">
        <v>0</v>
      </c>
      <c r="B1828" s="2" t="s">
        <v>1</v>
      </c>
      <c r="C1828" s="2" t="s">
        <v>2</v>
      </c>
      <c r="D1828" s="2" t="s">
        <v>3</v>
      </c>
    </row>
    <row r="1829" spans="1:8">
      <c r="A1829" s="8" t="s">
        <v>43</v>
      </c>
      <c r="B1829" s="9">
        <v>30390</v>
      </c>
      <c r="C1829" s="9">
        <v>42938</v>
      </c>
      <c r="D1829" s="3" t="s">
        <v>18</v>
      </c>
    </row>
    <row r="1831" spans="1:8">
      <c r="A1831" s="19" t="s">
        <v>4</v>
      </c>
      <c r="B1831" s="20" t="s">
        <v>5</v>
      </c>
      <c r="C1831" s="20" t="s">
        <v>6</v>
      </c>
      <c r="D1831" s="20" t="s">
        <v>7</v>
      </c>
      <c r="E1831" s="20" t="s">
        <v>8</v>
      </c>
      <c r="F1831" s="20" t="s">
        <v>9</v>
      </c>
      <c r="G1831" s="23" t="s">
        <v>11</v>
      </c>
      <c r="H1831" s="20" t="s">
        <v>132</v>
      </c>
    </row>
    <row r="1832" spans="1:8">
      <c r="A1832" s="8">
        <v>43709</v>
      </c>
      <c r="B1832" s="3">
        <v>5</v>
      </c>
      <c r="C1832" s="3">
        <v>16</v>
      </c>
      <c r="D1832" s="3">
        <v>16</v>
      </c>
      <c r="E1832" s="3">
        <v>13</v>
      </c>
      <c r="F1832" s="3">
        <v>9</v>
      </c>
    </row>
    <row r="1833" spans="1:8">
      <c r="A1833" s="8">
        <v>43739</v>
      </c>
      <c r="B1833" s="3">
        <v>8</v>
      </c>
      <c r="C1833" s="3">
        <v>26</v>
      </c>
      <c r="D1833" s="3">
        <v>18</v>
      </c>
      <c r="E1833" s="3">
        <v>11</v>
      </c>
      <c r="F1833" s="3">
        <v>8</v>
      </c>
    </row>
    <row r="1834" spans="1:8">
      <c r="A1834" s="8">
        <v>43770</v>
      </c>
      <c r="B1834" s="3">
        <v>7</v>
      </c>
      <c r="C1834" s="3">
        <v>11</v>
      </c>
      <c r="D1834" s="3">
        <v>18</v>
      </c>
      <c r="E1834" s="3">
        <v>9</v>
      </c>
      <c r="F1834" s="3">
        <v>6</v>
      </c>
    </row>
    <row r="1835" spans="1:8">
      <c r="A1835" s="8">
        <v>43800</v>
      </c>
      <c r="B1835" s="3">
        <v>6</v>
      </c>
      <c r="C1835" s="3">
        <v>28</v>
      </c>
      <c r="D1835" s="3">
        <v>22</v>
      </c>
      <c r="E1835" s="3">
        <v>12</v>
      </c>
      <c r="F1835" s="3">
        <v>9</v>
      </c>
    </row>
    <row r="1836" spans="1:8">
      <c r="A1836" s="8">
        <v>43831</v>
      </c>
      <c r="B1836" s="3">
        <v>6</v>
      </c>
      <c r="C1836" s="3">
        <v>27</v>
      </c>
      <c r="D1836" s="3">
        <v>21</v>
      </c>
      <c r="E1836" s="3">
        <v>11</v>
      </c>
      <c r="F1836" s="3">
        <v>7</v>
      </c>
    </row>
    <row r="1837" spans="1:8">
      <c r="A1837" s="8">
        <v>43862</v>
      </c>
      <c r="B1837" s="3">
        <v>6</v>
      </c>
      <c r="C1837" s="3">
        <v>21</v>
      </c>
      <c r="D1837" s="3">
        <v>23</v>
      </c>
      <c r="E1837" s="3">
        <v>7</v>
      </c>
      <c r="F1837" s="3">
        <v>4</v>
      </c>
    </row>
    <row r="1838" spans="1:8">
      <c r="A1838" s="8">
        <v>43891</v>
      </c>
      <c r="B1838" s="3">
        <v>3</v>
      </c>
      <c r="C1838" s="3">
        <v>17</v>
      </c>
      <c r="D1838" s="3">
        <v>15</v>
      </c>
      <c r="E1838" s="3">
        <v>9</v>
      </c>
      <c r="F1838" s="3">
        <v>6</v>
      </c>
    </row>
    <row r="1839" spans="1:8">
      <c r="A1839" s="8">
        <v>43922</v>
      </c>
      <c r="B1839" s="3">
        <v>13</v>
      </c>
      <c r="C1839" s="3">
        <v>0</v>
      </c>
      <c r="D1839" s="3">
        <v>5</v>
      </c>
      <c r="E1839" s="3">
        <v>5</v>
      </c>
      <c r="F1839" s="3">
        <v>2</v>
      </c>
    </row>
    <row r="1840" spans="1:8">
      <c r="A1840" s="8">
        <v>43952</v>
      </c>
      <c r="B1840" s="3">
        <v>0</v>
      </c>
      <c r="C1840" s="3">
        <v>19</v>
      </c>
      <c r="D1840" s="3">
        <v>5</v>
      </c>
      <c r="E1840" s="3">
        <v>8</v>
      </c>
      <c r="F1840" s="3">
        <v>5</v>
      </c>
    </row>
    <row r="1841" spans="1:7">
      <c r="A1841" s="8">
        <v>43983</v>
      </c>
      <c r="B1841" s="3">
        <v>0</v>
      </c>
      <c r="C1841" s="3">
        <v>26</v>
      </c>
      <c r="D1841" s="3">
        <v>7</v>
      </c>
      <c r="E1841" s="3">
        <v>9</v>
      </c>
      <c r="F1841" s="3">
        <v>4</v>
      </c>
    </row>
    <row r="1842" spans="1:7">
      <c r="A1842" s="8">
        <v>44013</v>
      </c>
      <c r="B1842" s="3">
        <v>0</v>
      </c>
      <c r="C1842" s="3">
        <v>23</v>
      </c>
      <c r="D1842" s="3">
        <v>8</v>
      </c>
      <c r="E1842" s="3">
        <v>6</v>
      </c>
      <c r="F1842" s="3">
        <v>4</v>
      </c>
    </row>
    <row r="1843" spans="1:7">
      <c r="A1843" s="8">
        <v>44044</v>
      </c>
      <c r="B1843" s="3">
        <v>0</v>
      </c>
      <c r="C1843" s="3">
        <v>18</v>
      </c>
      <c r="D1843" s="3">
        <v>8</v>
      </c>
      <c r="E1843" s="3">
        <v>7</v>
      </c>
      <c r="F1843" s="3">
        <v>4</v>
      </c>
    </row>
    <row r="1844" spans="1:7">
      <c r="A1844" s="25" t="s">
        <v>10</v>
      </c>
      <c r="B1844" s="25">
        <f>SUM(B1832:B1843)</f>
        <v>54</v>
      </c>
      <c r="C1844" s="25">
        <f>SUM(C1832:C1843)</f>
        <v>232</v>
      </c>
      <c r="D1844" s="25">
        <f>SUM(D1832:D1843)</f>
        <v>166</v>
      </c>
      <c r="E1844" s="25">
        <f>SUM(E1832:E1843)</f>
        <v>107</v>
      </c>
      <c r="F1844" s="25">
        <f>SUM(F1832:F1843)</f>
        <v>68</v>
      </c>
      <c r="G1844" s="31"/>
    </row>
    <row r="1845" spans="1:7">
      <c r="A1845" s="25" t="s">
        <v>12</v>
      </c>
      <c r="B1845" s="25">
        <f>B1844/12</f>
        <v>4.5</v>
      </c>
      <c r="C1845" s="25">
        <f>C1844/12</f>
        <v>19.333333333333332</v>
      </c>
      <c r="D1845" s="25">
        <f>D1844/12</f>
        <v>13.833333333333334</v>
      </c>
      <c r="E1845" s="25">
        <f>E1844/12</f>
        <v>8.9166666666666661</v>
      </c>
      <c r="F1845" s="25">
        <f>F1844/12</f>
        <v>5.666666666666667</v>
      </c>
      <c r="G1845" s="31"/>
    </row>
    <row r="1846" spans="1:7">
      <c r="A1846" s="8">
        <v>44075</v>
      </c>
      <c r="B1846" s="3">
        <v>0</v>
      </c>
      <c r="C1846" s="3">
        <v>25</v>
      </c>
      <c r="D1846" s="3">
        <v>10</v>
      </c>
      <c r="E1846" s="3">
        <v>11</v>
      </c>
      <c r="F1846" s="3">
        <v>7</v>
      </c>
    </row>
    <row r="1847" spans="1:7">
      <c r="A1847" s="8">
        <v>44105</v>
      </c>
      <c r="B1847" s="3">
        <v>0</v>
      </c>
      <c r="C1847" s="3">
        <v>15</v>
      </c>
      <c r="D1847" s="3">
        <v>6</v>
      </c>
      <c r="E1847" s="3">
        <v>6</v>
      </c>
      <c r="F1847" s="3">
        <v>3</v>
      </c>
    </row>
    <row r="1848" spans="1:7">
      <c r="A1848" s="8">
        <v>44136</v>
      </c>
      <c r="B1848" s="3">
        <v>0</v>
      </c>
      <c r="C1848" s="3">
        <v>23</v>
      </c>
      <c r="D1848" s="3">
        <v>10</v>
      </c>
      <c r="E1848" s="3">
        <v>7</v>
      </c>
      <c r="F1848" s="3">
        <v>4</v>
      </c>
    </row>
    <row r="1849" spans="1:7">
      <c r="A1849" s="8">
        <v>44166</v>
      </c>
      <c r="B1849" s="3">
        <v>17</v>
      </c>
      <c r="C1849" s="3">
        <v>0</v>
      </c>
      <c r="D1849" s="3">
        <v>10</v>
      </c>
      <c r="E1849" s="3">
        <v>7</v>
      </c>
      <c r="F1849" s="3">
        <v>5</v>
      </c>
    </row>
    <row r="1850" spans="1:7">
      <c r="A1850" s="8">
        <v>44197</v>
      </c>
      <c r="B1850" s="3">
        <v>0</v>
      </c>
      <c r="C1850" s="3">
        <v>16</v>
      </c>
      <c r="D1850" s="3">
        <v>5</v>
      </c>
      <c r="E1850" s="3">
        <v>4</v>
      </c>
      <c r="F1850" s="3">
        <v>2</v>
      </c>
    </row>
    <row r="1851" spans="1:7">
      <c r="A1851" s="8">
        <v>44228</v>
      </c>
      <c r="B1851" s="3">
        <v>23</v>
      </c>
      <c r="C1851" s="3">
        <v>0</v>
      </c>
      <c r="D1851" s="3">
        <v>9</v>
      </c>
      <c r="E1851" s="3">
        <v>6</v>
      </c>
      <c r="F1851" s="3">
        <v>4</v>
      </c>
    </row>
    <row r="1852" spans="1:7">
      <c r="A1852" s="8">
        <v>44256</v>
      </c>
      <c r="B1852" s="3">
        <v>0</v>
      </c>
      <c r="C1852" s="3">
        <v>19</v>
      </c>
      <c r="D1852" s="3">
        <v>6</v>
      </c>
      <c r="E1852" s="3">
        <v>5</v>
      </c>
      <c r="F1852" s="3">
        <v>3</v>
      </c>
    </row>
    <row r="1853" spans="1:7">
      <c r="A1853" s="8">
        <v>44287</v>
      </c>
      <c r="B1853" s="3">
        <v>0</v>
      </c>
      <c r="C1853" s="3">
        <v>22</v>
      </c>
      <c r="D1853" s="3">
        <v>6</v>
      </c>
      <c r="E1853" s="3">
        <v>5</v>
      </c>
      <c r="F1853" s="3">
        <v>2</v>
      </c>
    </row>
    <row r="1854" spans="1:7">
      <c r="A1854" s="8">
        <v>44317</v>
      </c>
      <c r="B1854" s="3">
        <v>0</v>
      </c>
      <c r="C1854" s="3">
        <v>16</v>
      </c>
      <c r="D1854" s="3">
        <v>10</v>
      </c>
      <c r="E1854" s="3">
        <v>5</v>
      </c>
      <c r="F1854" s="3">
        <v>3</v>
      </c>
    </row>
    <row r="1855" spans="1:7">
      <c r="A1855" s="8">
        <v>44348</v>
      </c>
      <c r="B1855" s="3">
        <v>0</v>
      </c>
      <c r="C1855" s="3">
        <v>21</v>
      </c>
      <c r="D1855" s="3">
        <v>8</v>
      </c>
      <c r="E1855" s="3">
        <v>6</v>
      </c>
      <c r="F1855" s="3">
        <v>4</v>
      </c>
      <c r="G1855" s="2"/>
    </row>
    <row r="1856" spans="1:7">
      <c r="A1856" s="8">
        <v>44378</v>
      </c>
      <c r="B1856" s="3">
        <v>0</v>
      </c>
      <c r="C1856" s="3">
        <v>21</v>
      </c>
      <c r="D1856" s="3">
        <v>9</v>
      </c>
      <c r="E1856" s="3">
        <v>6</v>
      </c>
      <c r="F1856" s="3">
        <v>4</v>
      </c>
    </row>
    <row r="1857" spans="1:8">
      <c r="A1857" s="8">
        <v>44409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 t="s">
        <v>54</v>
      </c>
    </row>
    <row r="1858" spans="1:8">
      <c r="A1858" s="25" t="s">
        <v>10</v>
      </c>
      <c r="B1858" s="25">
        <f>SUM(B1846:B1857)</f>
        <v>40</v>
      </c>
      <c r="C1858" s="25">
        <f>SUM(C1846:C1857)</f>
        <v>178</v>
      </c>
      <c r="D1858" s="25">
        <f>SUM(D1846:D1857)</f>
        <v>89</v>
      </c>
      <c r="E1858" s="25">
        <f>SUM(E1846:E1857)</f>
        <v>68</v>
      </c>
      <c r="F1858" s="25">
        <f>SUM(F1846:F1857)</f>
        <v>41</v>
      </c>
      <c r="G1858" s="31"/>
    </row>
    <row r="1859" spans="1:8">
      <c r="A1859" s="27" t="s">
        <v>12</v>
      </c>
      <c r="B1859" s="27">
        <f>B1858/12</f>
        <v>3.3333333333333335</v>
      </c>
      <c r="C1859" s="27">
        <f>C1858/12</f>
        <v>14.833333333333334</v>
      </c>
      <c r="D1859" s="27">
        <f>D1858/12</f>
        <v>7.416666666666667</v>
      </c>
      <c r="E1859" s="27">
        <f>E1858/12</f>
        <v>5.666666666666667</v>
      </c>
      <c r="F1859" s="27">
        <f>F1858/12</f>
        <v>3.4166666666666665</v>
      </c>
      <c r="G1859" s="31"/>
    </row>
    <row r="1860" spans="1:8">
      <c r="A1860" s="8">
        <v>44440</v>
      </c>
      <c r="B1860" s="3">
        <v>0</v>
      </c>
      <c r="C1860" s="3">
        <v>22</v>
      </c>
      <c r="D1860" s="3">
        <v>9</v>
      </c>
      <c r="E1860" s="3">
        <v>8</v>
      </c>
      <c r="F1860" s="3">
        <v>5</v>
      </c>
    </row>
    <row r="1861" spans="1:8">
      <c r="A1861" s="8">
        <v>44470</v>
      </c>
      <c r="B1861" s="3">
        <v>3</v>
      </c>
      <c r="C1861" s="3">
        <v>19</v>
      </c>
      <c r="D1861" s="3">
        <v>8</v>
      </c>
      <c r="E1861" s="3">
        <v>6</v>
      </c>
      <c r="F1861" s="3">
        <v>3</v>
      </c>
    </row>
    <row r="1862" spans="1:8">
      <c r="A1862" s="61">
        <v>44501</v>
      </c>
      <c r="B1862" s="51">
        <v>0</v>
      </c>
      <c r="C1862" s="51">
        <v>23</v>
      </c>
      <c r="D1862" s="51">
        <v>7</v>
      </c>
      <c r="E1862" s="51">
        <v>9</v>
      </c>
      <c r="F1862" s="51">
        <v>6</v>
      </c>
      <c r="G1862" s="51"/>
    </row>
    <row r="1863" spans="1:8">
      <c r="A1863" s="61">
        <v>44531</v>
      </c>
      <c r="B1863" s="51">
        <v>1</v>
      </c>
      <c r="C1863" s="51">
        <v>26</v>
      </c>
      <c r="D1863" s="51">
        <v>8</v>
      </c>
      <c r="E1863" s="51">
        <v>7</v>
      </c>
      <c r="F1863" s="51">
        <v>5</v>
      </c>
      <c r="G1863" s="51"/>
    </row>
    <row r="1864" spans="1:8">
      <c r="A1864" s="62"/>
      <c r="B1864" s="57"/>
      <c r="C1864" s="57"/>
      <c r="D1864" s="57"/>
      <c r="E1864" s="57"/>
      <c r="F1864" s="57"/>
      <c r="G1864" s="52"/>
    </row>
    <row r="1865" spans="1:8">
      <c r="A1865" s="59"/>
      <c r="B1865" s="59"/>
      <c r="C1865" s="59"/>
      <c r="D1865" s="59"/>
      <c r="E1865" s="59"/>
      <c r="F1865" s="59"/>
      <c r="G1865" s="52"/>
    </row>
    <row r="1867" spans="1:8">
      <c r="A1867" s="1" t="s">
        <v>0</v>
      </c>
      <c r="B1867" s="2" t="s">
        <v>1</v>
      </c>
      <c r="C1867" s="2" t="s">
        <v>2</v>
      </c>
      <c r="D1867" s="2" t="s">
        <v>3</v>
      </c>
      <c r="E1867" s="2"/>
    </row>
    <row r="1868" spans="1:8">
      <c r="A1868" s="8" t="s">
        <v>44</v>
      </c>
      <c r="B1868" s="9">
        <v>33777</v>
      </c>
      <c r="C1868" s="9">
        <v>40229</v>
      </c>
      <c r="D1868" s="3" t="s">
        <v>18</v>
      </c>
    </row>
    <row r="1870" spans="1:8">
      <c r="A1870" s="19" t="s">
        <v>4</v>
      </c>
      <c r="B1870" s="20" t="s">
        <v>5</v>
      </c>
      <c r="C1870" s="20" t="s">
        <v>6</v>
      </c>
      <c r="D1870" s="20" t="s">
        <v>7</v>
      </c>
      <c r="E1870" s="20" t="s">
        <v>8</v>
      </c>
      <c r="F1870" s="20" t="s">
        <v>9</v>
      </c>
      <c r="G1870" s="23" t="s">
        <v>11</v>
      </c>
      <c r="H1870" s="20" t="s">
        <v>132</v>
      </c>
    </row>
    <row r="1871" spans="1:8">
      <c r="A1871" s="8">
        <v>43709</v>
      </c>
      <c r="B1871" s="3">
        <v>8</v>
      </c>
      <c r="C1871" s="3">
        <v>0</v>
      </c>
      <c r="D1871" s="3">
        <v>12</v>
      </c>
      <c r="E1871" s="3">
        <v>1</v>
      </c>
      <c r="F1871" s="3">
        <v>1</v>
      </c>
    </row>
    <row r="1872" spans="1:8">
      <c r="A1872" s="8">
        <v>43739</v>
      </c>
      <c r="B1872" s="3">
        <v>5</v>
      </c>
      <c r="C1872" s="3">
        <v>1</v>
      </c>
      <c r="D1872" s="3">
        <v>11</v>
      </c>
      <c r="E1872" s="3">
        <v>1</v>
      </c>
      <c r="F1872" s="3">
        <v>1</v>
      </c>
    </row>
    <row r="1873" spans="1:7">
      <c r="A1873" s="8">
        <v>43770</v>
      </c>
      <c r="B1873" s="3">
        <v>10</v>
      </c>
      <c r="C1873" s="3">
        <v>0</v>
      </c>
      <c r="D1873" s="3">
        <v>10</v>
      </c>
      <c r="E1873" s="3">
        <v>2</v>
      </c>
      <c r="F1873" s="3">
        <v>1</v>
      </c>
    </row>
    <row r="1874" spans="1:7">
      <c r="A1874" s="8">
        <v>43800</v>
      </c>
      <c r="B1874" s="3">
        <v>9</v>
      </c>
      <c r="C1874" s="3">
        <v>0</v>
      </c>
      <c r="D1874" s="3">
        <v>2</v>
      </c>
      <c r="E1874" s="3">
        <v>12</v>
      </c>
      <c r="F1874" s="3">
        <v>2</v>
      </c>
    </row>
    <row r="1875" spans="1:7">
      <c r="A1875" s="8">
        <v>43831</v>
      </c>
      <c r="B1875" s="3">
        <v>9</v>
      </c>
      <c r="C1875" s="3">
        <v>0</v>
      </c>
      <c r="D1875" s="3">
        <v>9</v>
      </c>
      <c r="E1875" s="3">
        <v>1</v>
      </c>
      <c r="F1875" s="3">
        <v>2</v>
      </c>
    </row>
    <row r="1876" spans="1:7">
      <c r="A1876" s="8">
        <v>43862</v>
      </c>
      <c r="B1876" s="3">
        <v>5</v>
      </c>
      <c r="C1876" s="3">
        <v>1</v>
      </c>
      <c r="D1876" s="3">
        <v>12</v>
      </c>
      <c r="E1876" s="3">
        <v>1</v>
      </c>
      <c r="F1876" s="3">
        <v>1</v>
      </c>
    </row>
    <row r="1877" spans="1:7">
      <c r="A1877" s="8">
        <v>43891</v>
      </c>
      <c r="B1877" s="3">
        <v>4</v>
      </c>
      <c r="C1877" s="3">
        <v>1</v>
      </c>
      <c r="D1877" s="3">
        <v>9</v>
      </c>
      <c r="E1877" s="3">
        <v>2</v>
      </c>
      <c r="F1877" s="3">
        <v>2</v>
      </c>
    </row>
    <row r="1878" spans="1:7">
      <c r="A1878" s="8">
        <v>43922</v>
      </c>
      <c r="B1878" s="3">
        <v>3</v>
      </c>
      <c r="C1878" s="3">
        <v>0</v>
      </c>
      <c r="D1878" s="3">
        <v>6</v>
      </c>
      <c r="E1878" s="3">
        <v>4</v>
      </c>
      <c r="F1878" s="3">
        <v>1</v>
      </c>
    </row>
    <row r="1879" spans="1:7">
      <c r="A1879" s="8">
        <v>43952</v>
      </c>
      <c r="B1879" s="3">
        <v>0</v>
      </c>
      <c r="C1879" s="3">
        <v>0</v>
      </c>
      <c r="D1879" s="3">
        <v>8</v>
      </c>
      <c r="E1879" s="3">
        <v>4</v>
      </c>
      <c r="F1879" s="3">
        <v>2</v>
      </c>
    </row>
    <row r="1880" spans="1:7">
      <c r="A1880" s="8">
        <v>43983</v>
      </c>
      <c r="B1880" s="3">
        <v>0</v>
      </c>
      <c r="C1880" s="3">
        <v>0</v>
      </c>
      <c r="D1880" s="3">
        <v>10</v>
      </c>
      <c r="E1880" s="3">
        <v>5</v>
      </c>
      <c r="F1880" s="3">
        <v>2</v>
      </c>
    </row>
    <row r="1881" spans="1:7">
      <c r="A1881" s="8">
        <v>44013</v>
      </c>
      <c r="B1881" s="3">
        <v>0</v>
      </c>
      <c r="C1881" s="3">
        <v>0</v>
      </c>
      <c r="D1881" s="3">
        <v>9</v>
      </c>
      <c r="E1881" s="3">
        <v>4</v>
      </c>
      <c r="F1881" s="3">
        <v>1</v>
      </c>
    </row>
    <row r="1882" spans="1:7">
      <c r="A1882" s="8">
        <v>44044</v>
      </c>
      <c r="B1882" s="3">
        <v>0</v>
      </c>
      <c r="C1882" s="3">
        <v>0</v>
      </c>
      <c r="D1882" s="3">
        <v>9</v>
      </c>
      <c r="E1882" s="3">
        <v>4</v>
      </c>
      <c r="F1882" s="3">
        <v>0</v>
      </c>
    </row>
    <row r="1883" spans="1:7">
      <c r="A1883" s="25" t="s">
        <v>10</v>
      </c>
      <c r="B1883" s="25">
        <f>SUM(B1871:B1882)</f>
        <v>53</v>
      </c>
      <c r="C1883" s="25">
        <f>SUM(C1871:C1882)</f>
        <v>3</v>
      </c>
      <c r="D1883" s="25">
        <f>SUM(D1871:D1882)</f>
        <v>107</v>
      </c>
      <c r="E1883" s="25">
        <f>SUM(E1871:E1882)</f>
        <v>41</v>
      </c>
      <c r="F1883" s="25">
        <f>SUM(F1871:F1882)</f>
        <v>16</v>
      </c>
      <c r="G1883" s="31"/>
    </row>
    <row r="1884" spans="1:7">
      <c r="A1884" s="25" t="s">
        <v>12</v>
      </c>
      <c r="B1884" s="25">
        <f>B1883/12</f>
        <v>4.416666666666667</v>
      </c>
      <c r="C1884" s="25">
        <f>C1883/12</f>
        <v>0.25</v>
      </c>
      <c r="D1884" s="25">
        <f>D1883/12</f>
        <v>8.9166666666666661</v>
      </c>
      <c r="E1884" s="25">
        <f>E1883/12</f>
        <v>3.4166666666666665</v>
      </c>
      <c r="F1884" s="25">
        <f>F1883/12</f>
        <v>1.3333333333333333</v>
      </c>
      <c r="G1884" s="31"/>
    </row>
    <row r="1885" spans="1:7">
      <c r="A1885" s="8">
        <v>44075</v>
      </c>
      <c r="B1885" s="3">
        <v>1</v>
      </c>
      <c r="C1885" s="3">
        <v>0</v>
      </c>
      <c r="D1885" s="3">
        <v>7</v>
      </c>
      <c r="E1885" s="3">
        <v>2</v>
      </c>
      <c r="F1885" s="3">
        <v>1</v>
      </c>
    </row>
    <row r="1886" spans="1:7">
      <c r="A1886" s="8">
        <v>44105</v>
      </c>
      <c r="B1886" s="3">
        <v>0</v>
      </c>
      <c r="C1886" s="3">
        <v>0</v>
      </c>
      <c r="D1886" s="3">
        <v>8</v>
      </c>
      <c r="E1886" s="3">
        <v>2</v>
      </c>
      <c r="F1886" s="3">
        <v>1</v>
      </c>
    </row>
    <row r="1887" spans="1:7">
      <c r="A1887" s="8">
        <v>44136</v>
      </c>
      <c r="B1887" s="3">
        <v>0</v>
      </c>
      <c r="C1887" s="3">
        <v>0</v>
      </c>
      <c r="D1887" s="3">
        <v>19</v>
      </c>
      <c r="E1887" s="3">
        <v>4</v>
      </c>
      <c r="F1887" s="3">
        <v>2</v>
      </c>
    </row>
    <row r="1888" spans="1:7">
      <c r="A1888" s="8">
        <v>44166</v>
      </c>
      <c r="B1888" s="3">
        <v>7</v>
      </c>
      <c r="C1888" s="3">
        <v>0</v>
      </c>
      <c r="D1888" s="3">
        <v>11</v>
      </c>
      <c r="E1888" s="3">
        <v>3</v>
      </c>
      <c r="F1888" s="3">
        <v>2</v>
      </c>
    </row>
    <row r="1889" spans="1:7">
      <c r="A1889" s="8">
        <v>44197</v>
      </c>
      <c r="B1889" s="3">
        <v>0</v>
      </c>
      <c r="C1889" s="3">
        <v>1</v>
      </c>
      <c r="D1889" s="3">
        <v>9</v>
      </c>
      <c r="E1889" s="3">
        <v>2</v>
      </c>
      <c r="F1889" s="3">
        <v>1</v>
      </c>
    </row>
    <row r="1890" spans="1:7">
      <c r="A1890" s="8">
        <v>44228</v>
      </c>
      <c r="B1890" s="3">
        <v>0</v>
      </c>
      <c r="C1890" s="3">
        <v>0</v>
      </c>
      <c r="D1890" s="3">
        <v>11</v>
      </c>
      <c r="E1890" s="3">
        <v>2</v>
      </c>
      <c r="F1890" s="3">
        <v>1</v>
      </c>
    </row>
    <row r="1891" spans="1:7">
      <c r="A1891" s="8">
        <v>44256</v>
      </c>
      <c r="B1891" s="3">
        <v>35</v>
      </c>
      <c r="C1891" s="3">
        <v>5</v>
      </c>
      <c r="D1891" s="3">
        <v>13</v>
      </c>
      <c r="E1891" s="3">
        <v>3</v>
      </c>
      <c r="F1891" s="3">
        <v>2</v>
      </c>
    </row>
    <row r="1892" spans="1:7">
      <c r="A1892" s="8">
        <v>44287</v>
      </c>
      <c r="B1892" s="3">
        <v>10</v>
      </c>
      <c r="C1892" s="3">
        <v>0</v>
      </c>
      <c r="D1892" s="3">
        <v>15</v>
      </c>
      <c r="E1892" s="3">
        <v>2</v>
      </c>
      <c r="F1892" s="3">
        <v>2</v>
      </c>
    </row>
    <row r="1893" spans="1:7">
      <c r="A1893" s="8">
        <v>44317</v>
      </c>
      <c r="B1893" s="3">
        <v>6</v>
      </c>
      <c r="C1893" s="3">
        <v>0</v>
      </c>
      <c r="D1893" s="3">
        <v>10</v>
      </c>
      <c r="E1893" s="3">
        <v>2</v>
      </c>
      <c r="F1893" s="3">
        <v>1</v>
      </c>
    </row>
    <row r="1894" spans="1:7">
      <c r="A1894" s="8">
        <v>44348</v>
      </c>
      <c r="B1894" s="3">
        <v>0</v>
      </c>
      <c r="C1894" s="3">
        <v>2</v>
      </c>
      <c r="D1894" s="3">
        <v>13</v>
      </c>
      <c r="E1894" s="3">
        <v>2</v>
      </c>
      <c r="F1894" s="3">
        <v>2</v>
      </c>
    </row>
    <row r="1895" spans="1:7">
      <c r="A1895" s="8">
        <v>44378</v>
      </c>
      <c r="B1895" s="3">
        <v>6</v>
      </c>
      <c r="C1895" s="3">
        <v>0</v>
      </c>
      <c r="D1895" s="3">
        <v>10</v>
      </c>
      <c r="E1895" s="3">
        <v>2</v>
      </c>
      <c r="F1895" s="3">
        <v>1</v>
      </c>
    </row>
    <row r="1896" spans="1:7">
      <c r="A1896" s="8">
        <v>44409</v>
      </c>
      <c r="B1896" s="3">
        <v>5</v>
      </c>
      <c r="C1896" s="3">
        <v>0</v>
      </c>
      <c r="D1896" s="3">
        <v>12</v>
      </c>
      <c r="E1896" s="3">
        <v>1</v>
      </c>
      <c r="F1896" s="3">
        <v>1</v>
      </c>
    </row>
    <row r="1897" spans="1:7">
      <c r="A1897" s="25" t="s">
        <v>10</v>
      </c>
      <c r="B1897" s="25">
        <f>SUM(B1885:B1896)</f>
        <v>70</v>
      </c>
      <c r="C1897" s="25">
        <f>SUM(C1885:C1896)</f>
        <v>8</v>
      </c>
      <c r="D1897" s="25">
        <f>SUM(D1885:D1896)</f>
        <v>138</v>
      </c>
      <c r="E1897" s="25">
        <f>SUM(E1885:E1896)</f>
        <v>27</v>
      </c>
      <c r="F1897" s="25">
        <f>SUM(F1885:F1896)</f>
        <v>17</v>
      </c>
      <c r="G1897" s="31"/>
    </row>
    <row r="1898" spans="1:7">
      <c r="A1898" s="27" t="s">
        <v>12</v>
      </c>
      <c r="B1898" s="27">
        <f>B1897/12</f>
        <v>5.833333333333333</v>
      </c>
      <c r="C1898" s="27">
        <f>C1897/12</f>
        <v>0.66666666666666663</v>
      </c>
      <c r="D1898" s="27">
        <f>D1897/12</f>
        <v>11.5</v>
      </c>
      <c r="E1898" s="27">
        <f>E1897/12</f>
        <v>2.25</v>
      </c>
      <c r="F1898" s="27">
        <f>F1897/12</f>
        <v>1.4166666666666667</v>
      </c>
      <c r="G1898" s="31"/>
    </row>
    <row r="1899" spans="1:7">
      <c r="A1899" s="8">
        <v>44440</v>
      </c>
      <c r="B1899" s="3">
        <v>0</v>
      </c>
      <c r="C1899" s="3">
        <v>3</v>
      </c>
      <c r="D1899" s="3">
        <v>9</v>
      </c>
      <c r="E1899" s="3">
        <v>4</v>
      </c>
      <c r="F1899" s="3">
        <v>2</v>
      </c>
    </row>
    <row r="1900" spans="1:7">
      <c r="A1900" s="8">
        <v>44470</v>
      </c>
      <c r="B1900" s="3">
        <v>0</v>
      </c>
      <c r="C1900" s="3">
        <v>7</v>
      </c>
      <c r="D1900" s="3">
        <v>11</v>
      </c>
      <c r="E1900" s="3">
        <v>2</v>
      </c>
      <c r="F1900" s="3">
        <v>0</v>
      </c>
    </row>
    <row r="1901" spans="1:7">
      <c r="A1901" s="61">
        <v>44501</v>
      </c>
      <c r="B1901" s="51">
        <v>0</v>
      </c>
      <c r="C1901" s="51">
        <v>0</v>
      </c>
      <c r="D1901" s="51">
        <v>0</v>
      </c>
      <c r="E1901" s="51">
        <v>0</v>
      </c>
      <c r="F1901" s="51">
        <v>0</v>
      </c>
      <c r="G1901" s="51" t="s">
        <v>54</v>
      </c>
    </row>
    <row r="1902" spans="1:7">
      <c r="A1902" s="61">
        <v>44531</v>
      </c>
      <c r="B1902" s="51"/>
      <c r="C1902" s="51"/>
      <c r="D1902" s="51"/>
      <c r="E1902" s="51"/>
      <c r="F1902" s="51"/>
      <c r="G1902" s="51"/>
    </row>
    <row r="1903" spans="1:7">
      <c r="A1903" s="62"/>
      <c r="B1903" s="57"/>
      <c r="C1903" s="57"/>
      <c r="D1903" s="57"/>
      <c r="E1903" s="57"/>
      <c r="F1903" s="57"/>
      <c r="G1903" s="52"/>
    </row>
    <row r="1904" spans="1:7">
      <c r="A1904" s="59"/>
      <c r="B1904" s="59"/>
      <c r="C1904" s="59"/>
      <c r="D1904" s="59"/>
      <c r="E1904" s="59"/>
      <c r="F1904" s="59"/>
      <c r="G1904" s="52"/>
    </row>
    <row r="1907" spans="1:8">
      <c r="A1907" s="1" t="s">
        <v>0</v>
      </c>
      <c r="B1907" s="2" t="s">
        <v>1</v>
      </c>
      <c r="C1907" s="2" t="s">
        <v>2</v>
      </c>
      <c r="D1907" s="2" t="s">
        <v>3</v>
      </c>
    </row>
    <row r="1908" spans="1:8">
      <c r="A1908" s="8" t="s">
        <v>45</v>
      </c>
      <c r="B1908" s="9">
        <v>34758</v>
      </c>
      <c r="C1908" s="9">
        <v>40229</v>
      </c>
      <c r="D1908" s="3" t="s">
        <v>18</v>
      </c>
    </row>
    <row r="1910" spans="1:8">
      <c r="A1910" s="19" t="s">
        <v>4</v>
      </c>
      <c r="B1910" s="20" t="s">
        <v>5</v>
      </c>
      <c r="C1910" s="20" t="s">
        <v>6</v>
      </c>
      <c r="D1910" s="20" t="s">
        <v>7</v>
      </c>
      <c r="E1910" s="20" t="s">
        <v>8</v>
      </c>
      <c r="F1910" s="20" t="s">
        <v>9</v>
      </c>
      <c r="G1910" s="23" t="s">
        <v>11</v>
      </c>
      <c r="H1910" s="20" t="s">
        <v>132</v>
      </c>
    </row>
    <row r="1911" spans="1:8">
      <c r="A1911" s="8">
        <v>43709</v>
      </c>
      <c r="B1911" s="3">
        <v>10</v>
      </c>
      <c r="C1911" s="3">
        <v>5</v>
      </c>
      <c r="D1911" s="3">
        <v>10</v>
      </c>
      <c r="E1911" s="3">
        <v>3</v>
      </c>
      <c r="F1911" s="3">
        <v>1</v>
      </c>
    </row>
    <row r="1912" spans="1:8">
      <c r="A1912" s="8">
        <v>43739</v>
      </c>
      <c r="B1912" s="3">
        <v>14</v>
      </c>
      <c r="C1912" s="3">
        <v>0</v>
      </c>
      <c r="D1912" s="3">
        <v>12</v>
      </c>
      <c r="E1912" s="3">
        <v>2</v>
      </c>
      <c r="F1912" s="3">
        <v>1</v>
      </c>
    </row>
    <row r="1913" spans="1:8">
      <c r="A1913" s="8">
        <v>43770</v>
      </c>
      <c r="B1913" s="3">
        <v>17</v>
      </c>
      <c r="C1913" s="3">
        <v>0</v>
      </c>
      <c r="D1913" s="3">
        <v>12</v>
      </c>
      <c r="E1913" s="3">
        <v>2</v>
      </c>
      <c r="F1913" s="3">
        <v>1</v>
      </c>
    </row>
    <row r="1914" spans="1:8">
      <c r="A1914" s="8">
        <v>43800</v>
      </c>
      <c r="B1914" s="3">
        <v>10</v>
      </c>
      <c r="C1914" s="3">
        <v>0</v>
      </c>
      <c r="D1914" s="3">
        <v>12</v>
      </c>
      <c r="E1914" s="3">
        <v>1</v>
      </c>
      <c r="F1914" s="3">
        <v>1</v>
      </c>
    </row>
    <row r="1915" spans="1:8">
      <c r="A1915" s="8">
        <v>43831</v>
      </c>
      <c r="B1915" s="3">
        <v>19</v>
      </c>
      <c r="C1915" s="3">
        <v>2</v>
      </c>
      <c r="D1915" s="3">
        <v>16</v>
      </c>
      <c r="E1915" s="3">
        <v>3</v>
      </c>
      <c r="F1915" s="3">
        <v>1</v>
      </c>
    </row>
    <row r="1916" spans="1:8">
      <c r="A1916" s="8">
        <v>43862</v>
      </c>
      <c r="B1916" s="3">
        <v>6</v>
      </c>
      <c r="C1916" s="3">
        <v>3</v>
      </c>
      <c r="D1916" s="3">
        <v>12</v>
      </c>
      <c r="E1916" s="3">
        <v>2</v>
      </c>
      <c r="F1916" s="3">
        <v>1</v>
      </c>
    </row>
    <row r="1917" spans="1:8">
      <c r="A1917" s="8">
        <v>43891</v>
      </c>
      <c r="B1917" s="3">
        <v>4</v>
      </c>
      <c r="C1917" s="3">
        <v>6</v>
      </c>
      <c r="D1917" s="3">
        <v>6</v>
      </c>
      <c r="E1917" s="3">
        <v>5</v>
      </c>
      <c r="F1917" s="3">
        <v>3</v>
      </c>
    </row>
    <row r="1918" spans="1:8">
      <c r="A1918" s="8">
        <v>43922</v>
      </c>
      <c r="B1918" s="3">
        <v>2</v>
      </c>
      <c r="C1918" s="3">
        <v>0</v>
      </c>
      <c r="D1918" s="3">
        <v>6</v>
      </c>
      <c r="E1918" s="3">
        <v>3</v>
      </c>
      <c r="F1918" s="3">
        <v>2</v>
      </c>
    </row>
    <row r="1919" spans="1:8">
      <c r="A1919" s="8">
        <v>43952</v>
      </c>
      <c r="B1919" s="3">
        <v>0</v>
      </c>
      <c r="C1919" s="3">
        <v>3</v>
      </c>
      <c r="D1919" s="3">
        <v>5</v>
      </c>
      <c r="E1919" s="3">
        <v>3</v>
      </c>
      <c r="F1919" s="3">
        <v>1</v>
      </c>
    </row>
    <row r="1920" spans="1:8">
      <c r="A1920" s="8">
        <v>43983</v>
      </c>
      <c r="B1920" s="3">
        <v>0</v>
      </c>
      <c r="C1920" s="3">
        <v>1</v>
      </c>
      <c r="D1920" s="3">
        <v>5</v>
      </c>
      <c r="E1920" s="3">
        <v>3</v>
      </c>
      <c r="F1920" s="3">
        <v>5</v>
      </c>
    </row>
    <row r="1921" spans="1:7">
      <c r="A1921" s="8">
        <v>44013</v>
      </c>
      <c r="B1921" s="3">
        <v>0</v>
      </c>
      <c r="C1921" s="3">
        <v>2</v>
      </c>
      <c r="D1921" s="3">
        <v>5</v>
      </c>
      <c r="E1921" s="3">
        <v>3</v>
      </c>
      <c r="F1921" s="3">
        <v>1</v>
      </c>
    </row>
    <row r="1922" spans="1:7">
      <c r="A1922" s="8">
        <v>44044</v>
      </c>
      <c r="B1922" s="3">
        <v>0</v>
      </c>
      <c r="C1922" s="3">
        <v>3</v>
      </c>
      <c r="D1922" s="3">
        <v>5</v>
      </c>
      <c r="E1922" s="3">
        <v>4</v>
      </c>
      <c r="F1922" s="3">
        <v>2</v>
      </c>
    </row>
    <row r="1923" spans="1:7">
      <c r="A1923" s="25" t="s">
        <v>10</v>
      </c>
      <c r="B1923" s="25">
        <f>SUM(B1911:B1922)</f>
        <v>82</v>
      </c>
      <c r="C1923" s="25">
        <f>SUM(C1911:C1922)</f>
        <v>25</v>
      </c>
      <c r="D1923" s="25">
        <f>SUM(D1911:D1922)</f>
        <v>106</v>
      </c>
      <c r="E1923" s="25">
        <f>SUM(E1911:E1922)</f>
        <v>34</v>
      </c>
      <c r="F1923" s="25">
        <f>SUM(F1911:F1922)</f>
        <v>20</v>
      </c>
      <c r="G1923" s="31"/>
    </row>
    <row r="1924" spans="1:7">
      <c r="A1924" s="25" t="s">
        <v>12</v>
      </c>
      <c r="B1924" s="25">
        <f>B1923/12</f>
        <v>6.833333333333333</v>
      </c>
      <c r="C1924" s="25">
        <f>C1923/12</f>
        <v>2.0833333333333335</v>
      </c>
      <c r="D1924" s="25">
        <f>D1923/12</f>
        <v>8.8333333333333339</v>
      </c>
      <c r="E1924" s="25">
        <f>E1923/12</f>
        <v>2.8333333333333335</v>
      </c>
      <c r="F1924" s="25">
        <f>F1923/12</f>
        <v>1.6666666666666667</v>
      </c>
      <c r="G1924" s="31"/>
    </row>
    <row r="1925" spans="1:7">
      <c r="A1925" s="8">
        <v>44075</v>
      </c>
      <c r="B1925" s="3">
        <v>0</v>
      </c>
      <c r="C1925" s="3">
        <v>3</v>
      </c>
      <c r="D1925" s="3">
        <v>5</v>
      </c>
      <c r="E1925" s="3">
        <v>5</v>
      </c>
      <c r="F1925" s="3">
        <v>2</v>
      </c>
    </row>
    <row r="1926" spans="1:7">
      <c r="A1926" s="8">
        <v>44105</v>
      </c>
      <c r="B1926" s="3">
        <v>0</v>
      </c>
      <c r="C1926" s="3">
        <v>4</v>
      </c>
      <c r="D1926" s="3">
        <v>6</v>
      </c>
      <c r="E1926" s="3">
        <v>4</v>
      </c>
      <c r="F1926" s="3">
        <v>2</v>
      </c>
    </row>
    <row r="1927" spans="1:7">
      <c r="A1927" s="8">
        <v>44136</v>
      </c>
      <c r="B1927" s="3">
        <v>0</v>
      </c>
      <c r="C1927" s="3">
        <v>3</v>
      </c>
      <c r="D1927" s="3">
        <v>5</v>
      </c>
      <c r="E1927" s="3">
        <v>4</v>
      </c>
      <c r="F1927" s="3">
        <v>2</v>
      </c>
    </row>
    <row r="1928" spans="1:7">
      <c r="A1928" s="8">
        <v>44166</v>
      </c>
      <c r="B1928" s="3">
        <v>0</v>
      </c>
      <c r="C1928" s="3">
        <v>0</v>
      </c>
      <c r="D1928" s="3">
        <v>6</v>
      </c>
      <c r="E1928" s="3">
        <v>6</v>
      </c>
      <c r="F1928" s="3">
        <v>2</v>
      </c>
    </row>
    <row r="1929" spans="1:7">
      <c r="A1929" s="8">
        <v>44197</v>
      </c>
      <c r="B1929" s="3">
        <v>4</v>
      </c>
      <c r="C1929" s="3">
        <v>0</v>
      </c>
      <c r="D1929" s="3">
        <v>7</v>
      </c>
      <c r="E1929" s="3">
        <v>4</v>
      </c>
      <c r="F1929" s="3">
        <v>2</v>
      </c>
    </row>
    <row r="1930" spans="1:7">
      <c r="A1930" s="8">
        <v>44228</v>
      </c>
      <c r="B1930" s="3">
        <v>4</v>
      </c>
      <c r="C1930" s="3">
        <v>0</v>
      </c>
      <c r="D1930" s="3">
        <v>5</v>
      </c>
      <c r="E1930" s="3">
        <v>4</v>
      </c>
      <c r="F1930" s="3">
        <v>2</v>
      </c>
    </row>
    <row r="1931" spans="1:7">
      <c r="A1931" s="8">
        <v>44256</v>
      </c>
      <c r="B1931" s="3">
        <v>50</v>
      </c>
      <c r="C1931" s="3">
        <v>5</v>
      </c>
      <c r="D1931" s="3">
        <v>10</v>
      </c>
      <c r="E1931" s="3">
        <v>2</v>
      </c>
      <c r="F1931" s="3">
        <v>2</v>
      </c>
    </row>
    <row r="1932" spans="1:7">
      <c r="A1932" s="8">
        <v>44287</v>
      </c>
      <c r="B1932" s="3">
        <v>0</v>
      </c>
      <c r="C1932" s="3">
        <v>0</v>
      </c>
      <c r="D1932" s="3">
        <v>5</v>
      </c>
      <c r="E1932" s="3">
        <v>2</v>
      </c>
      <c r="F1932" s="3">
        <v>2</v>
      </c>
    </row>
    <row r="1933" spans="1:7">
      <c r="A1933" s="8">
        <v>44317</v>
      </c>
      <c r="B1933" s="3">
        <v>4</v>
      </c>
      <c r="C1933" s="3">
        <v>0</v>
      </c>
      <c r="D1933" s="3">
        <v>6</v>
      </c>
      <c r="E1933" s="3">
        <v>4</v>
      </c>
      <c r="F1933" s="3">
        <v>2</v>
      </c>
    </row>
    <row r="1934" spans="1:7">
      <c r="A1934" s="8">
        <v>44348</v>
      </c>
      <c r="B1934" s="3">
        <v>0</v>
      </c>
      <c r="C1934" s="3">
        <v>0</v>
      </c>
      <c r="D1934" s="3">
        <v>6</v>
      </c>
      <c r="E1934" s="3">
        <v>2</v>
      </c>
      <c r="F1934" s="3">
        <v>2</v>
      </c>
    </row>
    <row r="1935" spans="1:7">
      <c r="A1935" s="8">
        <v>44378</v>
      </c>
      <c r="B1935" s="3">
        <v>2</v>
      </c>
      <c r="C1935" s="3">
        <v>4</v>
      </c>
      <c r="D1935" s="3">
        <v>5</v>
      </c>
      <c r="E1935" s="3">
        <v>2</v>
      </c>
      <c r="F1935" s="3">
        <v>0</v>
      </c>
    </row>
    <row r="1936" spans="1:7">
      <c r="A1936" s="8">
        <v>44409</v>
      </c>
      <c r="B1936" s="3">
        <v>0</v>
      </c>
      <c r="C1936" s="3">
        <v>4</v>
      </c>
      <c r="D1936" s="3">
        <v>5</v>
      </c>
      <c r="E1936" s="3">
        <v>2</v>
      </c>
      <c r="F1936" s="3">
        <v>2</v>
      </c>
    </row>
    <row r="1937" spans="1:8">
      <c r="A1937" s="25" t="s">
        <v>10</v>
      </c>
      <c r="B1937" s="25">
        <f>SUM(B1925:B1936)</f>
        <v>64</v>
      </c>
      <c r="C1937" s="25">
        <f>SUM(C1925:C1936)</f>
        <v>23</v>
      </c>
      <c r="D1937" s="25">
        <f>SUM(D1925:D1936)</f>
        <v>71</v>
      </c>
      <c r="E1937" s="25">
        <f>SUM(E1925:E1936)</f>
        <v>41</v>
      </c>
      <c r="F1937" s="25">
        <f>SUM(F1925:F1936)</f>
        <v>22</v>
      </c>
      <c r="G1937" s="31"/>
    </row>
    <row r="1938" spans="1:8">
      <c r="A1938" s="27" t="s">
        <v>12</v>
      </c>
      <c r="B1938" s="27">
        <f>B1937/12</f>
        <v>5.333333333333333</v>
      </c>
      <c r="C1938" s="27">
        <f>C1937/12</f>
        <v>1.9166666666666667</v>
      </c>
      <c r="D1938" s="27">
        <f>D1937/12</f>
        <v>5.916666666666667</v>
      </c>
      <c r="E1938" s="27">
        <f>E1937/12</f>
        <v>3.4166666666666665</v>
      </c>
      <c r="F1938" s="27">
        <f>F1937/12</f>
        <v>1.8333333333333333</v>
      </c>
      <c r="G1938" s="31"/>
    </row>
    <row r="1939" spans="1:8">
      <c r="A1939" s="8">
        <v>44440</v>
      </c>
      <c r="B1939" s="3">
        <v>17</v>
      </c>
      <c r="C1939" s="3">
        <v>0</v>
      </c>
      <c r="D1939" s="3">
        <v>6</v>
      </c>
      <c r="E1939" s="3">
        <v>2</v>
      </c>
      <c r="F1939" s="3">
        <v>1</v>
      </c>
    </row>
    <row r="1940" spans="1:8">
      <c r="A1940" s="8">
        <v>44470</v>
      </c>
      <c r="B1940" s="3">
        <v>60</v>
      </c>
      <c r="C1940" s="3">
        <v>0</v>
      </c>
      <c r="D1940" s="3">
        <v>7</v>
      </c>
      <c r="E1940" s="3">
        <v>4</v>
      </c>
      <c r="F1940" s="3">
        <v>2</v>
      </c>
    </row>
    <row r="1941" spans="1:8">
      <c r="A1941" s="61">
        <v>44501</v>
      </c>
      <c r="B1941" s="51">
        <v>0</v>
      </c>
      <c r="C1941" s="51">
        <v>0</v>
      </c>
      <c r="D1941" s="51">
        <v>0</v>
      </c>
      <c r="E1941" s="51">
        <v>0</v>
      </c>
      <c r="F1941" s="51">
        <v>0</v>
      </c>
      <c r="G1941" s="51" t="s">
        <v>54</v>
      </c>
    </row>
    <row r="1942" spans="1:8">
      <c r="A1942" s="61">
        <v>44531</v>
      </c>
      <c r="B1942" s="51"/>
      <c r="C1942" s="51"/>
      <c r="D1942" s="51"/>
      <c r="E1942" s="51"/>
      <c r="F1942" s="51"/>
      <c r="G1942" s="51"/>
    </row>
    <row r="1943" spans="1:8">
      <c r="A1943" s="62"/>
      <c r="B1943" s="57"/>
      <c r="C1943" s="57"/>
      <c r="D1943" s="57"/>
      <c r="E1943" s="57"/>
      <c r="F1943" s="57"/>
      <c r="G1943" s="52"/>
    </row>
    <row r="1944" spans="1:8">
      <c r="A1944" s="59"/>
      <c r="B1944" s="59"/>
      <c r="C1944" s="59"/>
      <c r="D1944" s="59"/>
      <c r="E1944" s="59"/>
      <c r="F1944" s="59"/>
      <c r="G1944" s="52"/>
    </row>
    <row r="1949" spans="1:8">
      <c r="A1949" s="1" t="s">
        <v>0</v>
      </c>
      <c r="B1949" s="2" t="s">
        <v>1</v>
      </c>
      <c r="C1949" s="2" t="s">
        <v>2</v>
      </c>
      <c r="D1949" s="2" t="s">
        <v>3</v>
      </c>
    </row>
    <row r="1950" spans="1:8">
      <c r="A1950" s="8" t="s">
        <v>46</v>
      </c>
      <c r="B1950" s="9">
        <v>36646</v>
      </c>
      <c r="C1950" s="9">
        <v>41846</v>
      </c>
      <c r="D1950" s="3" t="s">
        <v>18</v>
      </c>
    </row>
    <row r="1952" spans="1:8">
      <c r="A1952" s="19" t="s">
        <v>4</v>
      </c>
      <c r="B1952" s="20" t="s">
        <v>5</v>
      </c>
      <c r="C1952" s="20" t="s">
        <v>6</v>
      </c>
      <c r="D1952" s="20" t="s">
        <v>7</v>
      </c>
      <c r="E1952" s="20" t="s">
        <v>8</v>
      </c>
      <c r="F1952" s="20" t="s">
        <v>9</v>
      </c>
      <c r="G1952" s="20" t="s">
        <v>11</v>
      </c>
      <c r="H1952" s="20" t="s">
        <v>132</v>
      </c>
    </row>
    <row r="1953" spans="1:7">
      <c r="A1953" s="8">
        <v>43709</v>
      </c>
      <c r="B1953" s="3">
        <v>21</v>
      </c>
      <c r="C1953" s="3">
        <v>0</v>
      </c>
      <c r="D1953" s="3">
        <v>12</v>
      </c>
      <c r="E1953" s="3">
        <v>4</v>
      </c>
      <c r="F1953" s="3">
        <v>1</v>
      </c>
    </row>
    <row r="1954" spans="1:7">
      <c r="A1954" s="8">
        <v>43739</v>
      </c>
      <c r="B1954" s="3">
        <v>21</v>
      </c>
      <c r="C1954" s="3">
        <v>0</v>
      </c>
      <c r="D1954" s="3">
        <v>16</v>
      </c>
      <c r="E1954" s="3">
        <v>2</v>
      </c>
      <c r="F1954" s="3">
        <v>1</v>
      </c>
    </row>
    <row r="1955" spans="1:7">
      <c r="A1955" s="8">
        <v>43770</v>
      </c>
      <c r="B1955" s="3">
        <v>29</v>
      </c>
      <c r="C1955" s="3">
        <v>0</v>
      </c>
      <c r="D1955" s="3">
        <v>9</v>
      </c>
      <c r="E1955" s="3">
        <v>4</v>
      </c>
      <c r="F1955" s="3">
        <v>2</v>
      </c>
    </row>
    <row r="1956" spans="1:7">
      <c r="A1956" s="8">
        <v>43800</v>
      </c>
      <c r="B1956" s="3">
        <v>30</v>
      </c>
      <c r="C1956" s="3">
        <v>0</v>
      </c>
      <c r="D1956" s="3">
        <v>15</v>
      </c>
      <c r="E1956" s="3">
        <v>5</v>
      </c>
      <c r="F1956" s="3">
        <v>2</v>
      </c>
    </row>
    <row r="1957" spans="1:7">
      <c r="A1957" s="8">
        <v>43831</v>
      </c>
      <c r="B1957" s="3">
        <v>14</v>
      </c>
      <c r="C1957" s="3">
        <v>0</v>
      </c>
      <c r="D1957" s="3">
        <v>9</v>
      </c>
      <c r="E1957" s="3">
        <v>5</v>
      </c>
      <c r="F1957" s="3">
        <v>2</v>
      </c>
    </row>
    <row r="1958" spans="1:7">
      <c r="A1958" s="8">
        <v>43862</v>
      </c>
      <c r="B1958" s="3">
        <v>20</v>
      </c>
      <c r="C1958" s="3">
        <v>0</v>
      </c>
      <c r="D1958" s="3">
        <v>12</v>
      </c>
      <c r="E1958" s="3">
        <v>3</v>
      </c>
      <c r="F1958" s="3">
        <v>1</v>
      </c>
    </row>
    <row r="1959" spans="1:7">
      <c r="A1959" s="8">
        <v>43891</v>
      </c>
      <c r="B1959" s="3">
        <v>7</v>
      </c>
      <c r="C1959" s="3">
        <v>2</v>
      </c>
      <c r="D1959" s="3">
        <v>5</v>
      </c>
      <c r="E1959" s="3">
        <v>3</v>
      </c>
      <c r="F1959" s="3">
        <v>1</v>
      </c>
    </row>
    <row r="1960" spans="1:7">
      <c r="A1960" s="8">
        <v>43922</v>
      </c>
      <c r="B1960" s="3">
        <v>1</v>
      </c>
      <c r="C1960" s="3">
        <v>0</v>
      </c>
      <c r="D1960" s="3">
        <v>5</v>
      </c>
      <c r="E1960" s="3">
        <v>1</v>
      </c>
      <c r="F1960" s="3">
        <v>0</v>
      </c>
    </row>
    <row r="1961" spans="1:7">
      <c r="A1961" s="8">
        <v>43952</v>
      </c>
      <c r="B1961" s="3">
        <v>0</v>
      </c>
      <c r="C1961" s="3">
        <v>2</v>
      </c>
      <c r="D1961" s="3">
        <v>4</v>
      </c>
      <c r="E1961" s="3">
        <v>0</v>
      </c>
      <c r="F1961" s="3">
        <v>0</v>
      </c>
    </row>
    <row r="1962" spans="1:7">
      <c r="A1962" s="8">
        <v>43983</v>
      </c>
      <c r="B1962" s="3">
        <v>4</v>
      </c>
      <c r="C1962" s="3">
        <v>2</v>
      </c>
      <c r="D1962" s="3">
        <v>6</v>
      </c>
      <c r="E1962" s="3">
        <v>0</v>
      </c>
      <c r="F1962" s="3">
        <v>0</v>
      </c>
    </row>
    <row r="1963" spans="1:7">
      <c r="A1963" s="8">
        <v>44013</v>
      </c>
      <c r="B1963" s="3">
        <v>0</v>
      </c>
      <c r="C1963" s="3">
        <v>4</v>
      </c>
      <c r="D1963" s="3">
        <v>3</v>
      </c>
      <c r="E1963" s="3">
        <v>3</v>
      </c>
      <c r="F1963" s="3">
        <v>1</v>
      </c>
    </row>
    <row r="1964" spans="1:7">
      <c r="A1964" s="8">
        <v>44044</v>
      </c>
      <c r="B1964" s="3">
        <v>0</v>
      </c>
      <c r="C1964" s="3">
        <v>5</v>
      </c>
      <c r="D1964" s="3">
        <v>3</v>
      </c>
      <c r="E1964" s="3">
        <v>2</v>
      </c>
      <c r="F1964" s="3">
        <v>1</v>
      </c>
    </row>
    <row r="1965" spans="1:7">
      <c r="A1965" s="25" t="s">
        <v>10</v>
      </c>
      <c r="B1965" s="25">
        <f>SUM(B1953:B1964)</f>
        <v>147</v>
      </c>
      <c r="C1965" s="25">
        <f>SUM(C1953:C1964)</f>
        <v>15</v>
      </c>
      <c r="D1965" s="25">
        <f>SUM(D1953:D1964)</f>
        <v>99</v>
      </c>
      <c r="E1965" s="25">
        <f>SUM(E1953:E1964)</f>
        <v>32</v>
      </c>
      <c r="F1965" s="25">
        <f>SUM(F1953:F1964)</f>
        <v>12</v>
      </c>
      <c r="G1965" s="31"/>
    </row>
    <row r="1966" spans="1:7">
      <c r="A1966" s="25" t="s">
        <v>12</v>
      </c>
      <c r="B1966" s="25">
        <f>B1965/12</f>
        <v>12.25</v>
      </c>
      <c r="C1966" s="25">
        <f>C1965/12</f>
        <v>1.25</v>
      </c>
      <c r="D1966" s="25">
        <f>D1965/12</f>
        <v>8.25</v>
      </c>
      <c r="E1966" s="25">
        <f>E1965/12</f>
        <v>2.6666666666666665</v>
      </c>
      <c r="F1966" s="25">
        <f>F1965/12</f>
        <v>1</v>
      </c>
      <c r="G1966" s="31"/>
    </row>
    <row r="1967" spans="1:7">
      <c r="A1967" s="8">
        <v>44075</v>
      </c>
      <c r="B1967" s="3">
        <v>0</v>
      </c>
      <c r="C1967" s="3">
        <v>5</v>
      </c>
      <c r="D1967" s="3">
        <v>5</v>
      </c>
      <c r="E1967" s="3">
        <v>3</v>
      </c>
      <c r="F1967" s="3">
        <v>1</v>
      </c>
    </row>
    <row r="1968" spans="1:7">
      <c r="A1968" s="8">
        <v>44105</v>
      </c>
      <c r="B1968" s="3">
        <v>0</v>
      </c>
      <c r="C1968" s="3">
        <v>3</v>
      </c>
      <c r="D1968" s="3">
        <v>5</v>
      </c>
      <c r="E1968" s="3">
        <v>2</v>
      </c>
      <c r="F1968" s="3">
        <v>1</v>
      </c>
    </row>
    <row r="1969" spans="1:7">
      <c r="A1969" s="8">
        <v>44136</v>
      </c>
      <c r="B1969" s="3">
        <v>0</v>
      </c>
      <c r="C1969" s="3">
        <v>0</v>
      </c>
      <c r="D1969" s="3">
        <v>4</v>
      </c>
      <c r="E1969" s="3">
        <v>3</v>
      </c>
      <c r="F1969" s="3">
        <v>1</v>
      </c>
    </row>
    <row r="1970" spans="1:7">
      <c r="A1970" s="8">
        <v>44166</v>
      </c>
      <c r="B1970" s="3">
        <v>0</v>
      </c>
      <c r="C1970" s="3">
        <v>0</v>
      </c>
      <c r="D1970" s="3">
        <v>6</v>
      </c>
      <c r="E1970" s="3">
        <v>5</v>
      </c>
      <c r="F1970" s="3">
        <v>1</v>
      </c>
    </row>
    <row r="1971" spans="1:7">
      <c r="A1971" s="8">
        <v>44197</v>
      </c>
      <c r="B1971" s="3">
        <v>0</v>
      </c>
      <c r="C1971" s="3">
        <v>5</v>
      </c>
      <c r="D1971" s="3">
        <v>5</v>
      </c>
      <c r="E1971" s="3">
        <v>3</v>
      </c>
      <c r="F1971" s="3">
        <v>1</v>
      </c>
    </row>
    <row r="1972" spans="1:7">
      <c r="A1972" s="8">
        <v>44228</v>
      </c>
      <c r="B1972" s="3">
        <v>8</v>
      </c>
      <c r="C1972" s="3">
        <v>0</v>
      </c>
      <c r="D1972" s="3">
        <v>7</v>
      </c>
      <c r="E1972" s="3">
        <v>5</v>
      </c>
      <c r="F1972" s="3">
        <v>2</v>
      </c>
    </row>
    <row r="1973" spans="1:7">
      <c r="A1973" s="8">
        <v>44256</v>
      </c>
      <c r="B1973" s="3">
        <v>17</v>
      </c>
      <c r="C1973" s="3">
        <v>0</v>
      </c>
      <c r="D1973" s="3">
        <v>6</v>
      </c>
      <c r="E1973" s="3">
        <v>2</v>
      </c>
      <c r="F1973" s="3">
        <v>1</v>
      </c>
    </row>
    <row r="1974" spans="1:7">
      <c r="A1974" s="8">
        <v>44287</v>
      </c>
      <c r="B1974" s="3">
        <v>0</v>
      </c>
      <c r="C1974" s="3">
        <v>0</v>
      </c>
      <c r="D1974" s="3">
        <v>4</v>
      </c>
      <c r="E1974" s="3">
        <v>5</v>
      </c>
      <c r="F1974" s="3">
        <v>1</v>
      </c>
    </row>
    <row r="1975" spans="1:7">
      <c r="A1975" s="8">
        <v>44317</v>
      </c>
      <c r="B1975" s="3">
        <v>2</v>
      </c>
      <c r="C1975" s="3">
        <v>4</v>
      </c>
      <c r="D1975" s="3">
        <v>6</v>
      </c>
      <c r="E1975" s="3">
        <v>5</v>
      </c>
      <c r="F1975" s="3">
        <v>2</v>
      </c>
    </row>
    <row r="1976" spans="1:7">
      <c r="A1976" s="8">
        <v>44348</v>
      </c>
      <c r="B1976" s="3">
        <v>3</v>
      </c>
      <c r="C1976" s="3">
        <v>0</v>
      </c>
      <c r="D1976" s="3">
        <v>5</v>
      </c>
      <c r="E1976" s="3">
        <v>2</v>
      </c>
      <c r="F1976" s="3">
        <v>0</v>
      </c>
    </row>
    <row r="1977" spans="1:7">
      <c r="A1977" s="8">
        <v>44378</v>
      </c>
      <c r="B1977" s="3">
        <v>0</v>
      </c>
      <c r="C1977" s="3">
        <v>5</v>
      </c>
      <c r="D1977" s="3">
        <v>4</v>
      </c>
      <c r="E1977" s="3">
        <v>5</v>
      </c>
      <c r="F1977" s="3">
        <v>1</v>
      </c>
    </row>
    <row r="1978" spans="1:7">
      <c r="A1978" s="8">
        <v>44409</v>
      </c>
      <c r="B1978" s="3">
        <v>2</v>
      </c>
      <c r="C1978" s="3">
        <v>0</v>
      </c>
      <c r="D1978" s="3">
        <v>4</v>
      </c>
      <c r="E1978" s="3">
        <v>5</v>
      </c>
      <c r="F1978" s="3">
        <v>1</v>
      </c>
    </row>
    <row r="1979" spans="1:7">
      <c r="A1979" s="10" t="s">
        <v>10</v>
      </c>
      <c r="B1979" s="11">
        <f>SUM(B1967:B1978)</f>
        <v>32</v>
      </c>
      <c r="C1979" s="11">
        <f>SUM(C1967:C1978)</f>
        <v>22</v>
      </c>
      <c r="D1979" s="11">
        <f>SUM(D1967:D1978)</f>
        <v>61</v>
      </c>
      <c r="E1979" s="11">
        <f>SUM(E1967:E1978)</f>
        <v>45</v>
      </c>
      <c r="F1979" s="11">
        <f>SUM(F1967:F1978)</f>
        <v>13</v>
      </c>
    </row>
    <row r="1980" spans="1:7">
      <c r="A1980" s="14" t="s">
        <v>12</v>
      </c>
      <c r="B1980" s="14">
        <f>B1979/12</f>
        <v>2.6666666666666665</v>
      </c>
      <c r="C1980" s="14">
        <f>C1979/12</f>
        <v>1.8333333333333333</v>
      </c>
      <c r="D1980" s="14">
        <f>D1979/12</f>
        <v>5.083333333333333</v>
      </c>
      <c r="E1980" s="14">
        <f>E1979/12</f>
        <v>3.75</v>
      </c>
      <c r="F1980" s="14">
        <f>F1979/12</f>
        <v>1.0833333333333333</v>
      </c>
    </row>
    <row r="1981" spans="1:7">
      <c r="A1981" s="8">
        <v>44440</v>
      </c>
      <c r="B1981" s="3">
        <v>0</v>
      </c>
      <c r="C1981" s="3">
        <v>4</v>
      </c>
      <c r="D1981" s="3">
        <v>4</v>
      </c>
      <c r="E1981" s="3">
        <v>5</v>
      </c>
      <c r="F1981" s="3">
        <v>1</v>
      </c>
    </row>
    <row r="1982" spans="1:7">
      <c r="A1982" s="8">
        <v>44470</v>
      </c>
      <c r="B1982" s="3">
        <v>0</v>
      </c>
      <c r="C1982" s="3">
        <v>6</v>
      </c>
      <c r="D1982" s="3">
        <v>5</v>
      </c>
      <c r="E1982" s="3">
        <v>6</v>
      </c>
      <c r="F1982" s="3">
        <v>2</v>
      </c>
    </row>
    <row r="1983" spans="1:7">
      <c r="A1983" s="61">
        <v>44501</v>
      </c>
      <c r="B1983" s="51">
        <v>0</v>
      </c>
      <c r="C1983" s="51">
        <v>2</v>
      </c>
      <c r="D1983" s="51">
        <v>4</v>
      </c>
      <c r="E1983" s="51">
        <v>5</v>
      </c>
      <c r="F1983" s="51">
        <v>1</v>
      </c>
      <c r="G1983" s="51"/>
    </row>
    <row r="1984" spans="1:7">
      <c r="A1984" s="61">
        <v>44531</v>
      </c>
      <c r="B1984" s="51">
        <v>0</v>
      </c>
      <c r="C1984" s="51">
        <v>5</v>
      </c>
      <c r="D1984" s="51">
        <v>5</v>
      </c>
      <c r="E1984" s="51">
        <v>3</v>
      </c>
      <c r="F1984" s="51">
        <v>1</v>
      </c>
      <c r="G1984" s="51"/>
    </row>
    <row r="1985" spans="1:8">
      <c r="A1985" s="62"/>
      <c r="B1985" s="57"/>
      <c r="C1985" s="57"/>
      <c r="D1985" s="57"/>
      <c r="E1985" s="57"/>
      <c r="F1985" s="57"/>
      <c r="G1985" s="52"/>
    </row>
    <row r="1986" spans="1:8">
      <c r="A1986" s="59"/>
      <c r="B1986" s="59"/>
      <c r="C1986" s="59"/>
      <c r="D1986" s="59"/>
      <c r="E1986" s="59"/>
      <c r="F1986" s="59"/>
      <c r="G1986" s="52"/>
    </row>
    <row r="1988" spans="1:8">
      <c r="A1988" s="1" t="s">
        <v>0</v>
      </c>
      <c r="B1988" s="2" t="s">
        <v>1</v>
      </c>
      <c r="C1988" s="2" t="s">
        <v>2</v>
      </c>
      <c r="D1988" s="2" t="s">
        <v>3</v>
      </c>
    </row>
    <row r="1989" spans="1:8">
      <c r="A1989" s="8" t="s">
        <v>47</v>
      </c>
      <c r="B1989" s="9">
        <v>22842</v>
      </c>
      <c r="C1989" s="9">
        <v>42442</v>
      </c>
      <c r="D1989" s="3" t="s">
        <v>18</v>
      </c>
    </row>
    <row r="1991" spans="1:8">
      <c r="A1991" s="19" t="s">
        <v>4</v>
      </c>
      <c r="B1991" s="20" t="s">
        <v>5</v>
      </c>
      <c r="C1991" s="20" t="s">
        <v>6</v>
      </c>
      <c r="D1991" s="20" t="s">
        <v>7</v>
      </c>
      <c r="E1991" s="20" t="s">
        <v>8</v>
      </c>
      <c r="F1991" s="20" t="s">
        <v>9</v>
      </c>
      <c r="G1991" s="20" t="s">
        <v>11</v>
      </c>
      <c r="H1991" s="20" t="s">
        <v>132</v>
      </c>
    </row>
    <row r="1992" spans="1:8">
      <c r="A1992" s="8">
        <v>43709</v>
      </c>
      <c r="B1992" s="3">
        <v>0</v>
      </c>
      <c r="C1992" s="3">
        <v>0</v>
      </c>
      <c r="D1992" s="3">
        <v>3</v>
      </c>
      <c r="E1992" s="3">
        <v>0</v>
      </c>
      <c r="F1992" s="3">
        <v>0</v>
      </c>
    </row>
    <row r="1993" spans="1:8">
      <c r="A1993" s="8">
        <v>43739</v>
      </c>
      <c r="B1993" s="3">
        <v>8</v>
      </c>
      <c r="C1993" s="3">
        <v>0</v>
      </c>
      <c r="D1993" s="3">
        <v>9</v>
      </c>
      <c r="E1993" s="3">
        <v>4</v>
      </c>
      <c r="F1993" s="3">
        <v>0</v>
      </c>
    </row>
    <row r="1994" spans="1:8">
      <c r="A1994" s="8">
        <v>43770</v>
      </c>
      <c r="B1994" s="3">
        <v>11</v>
      </c>
      <c r="C1994" s="3">
        <v>0</v>
      </c>
      <c r="D1994" s="3">
        <v>9</v>
      </c>
      <c r="E1994" s="3">
        <v>3</v>
      </c>
      <c r="F1994" s="3">
        <v>0</v>
      </c>
    </row>
    <row r="1995" spans="1:8">
      <c r="A1995" s="8">
        <v>43800</v>
      </c>
      <c r="B1995" s="3">
        <v>7</v>
      </c>
      <c r="C1995" s="3">
        <v>0</v>
      </c>
      <c r="D1995" s="3">
        <v>3</v>
      </c>
      <c r="E1995" s="3">
        <v>4</v>
      </c>
      <c r="F1995" s="3">
        <v>0</v>
      </c>
    </row>
    <row r="1996" spans="1:8">
      <c r="A1996" s="8">
        <v>43831</v>
      </c>
      <c r="B1996" s="3">
        <v>8</v>
      </c>
      <c r="C1996" s="3">
        <v>0</v>
      </c>
      <c r="D1996" s="3">
        <v>4</v>
      </c>
      <c r="E1996" s="3">
        <v>0</v>
      </c>
      <c r="F1996" s="3">
        <v>0</v>
      </c>
    </row>
    <row r="1997" spans="1:8">
      <c r="A1997" s="8">
        <v>43862</v>
      </c>
      <c r="B1997" s="3">
        <v>10</v>
      </c>
      <c r="C1997" s="3">
        <v>0</v>
      </c>
      <c r="D1997" s="3">
        <v>12</v>
      </c>
      <c r="E1997" s="3">
        <v>4</v>
      </c>
      <c r="F1997" s="3">
        <v>2</v>
      </c>
    </row>
    <row r="1998" spans="1:8">
      <c r="A1998" s="8">
        <v>43891</v>
      </c>
      <c r="B1998" s="3">
        <v>6</v>
      </c>
      <c r="C1998" s="3">
        <v>0</v>
      </c>
      <c r="D1998" s="3">
        <v>8</v>
      </c>
      <c r="E1998" s="3">
        <v>2</v>
      </c>
      <c r="F1998" s="3">
        <v>1</v>
      </c>
    </row>
    <row r="1999" spans="1:8">
      <c r="A1999" s="8">
        <v>43922</v>
      </c>
      <c r="B1999" s="3">
        <v>0</v>
      </c>
      <c r="C1999" s="3">
        <v>0</v>
      </c>
      <c r="D1999" s="3">
        <v>1</v>
      </c>
      <c r="E1999" s="3">
        <v>0</v>
      </c>
      <c r="F1999" s="3">
        <v>0</v>
      </c>
    </row>
    <row r="2000" spans="1:8">
      <c r="A2000" s="8">
        <v>43952</v>
      </c>
      <c r="B2000" s="3">
        <v>0</v>
      </c>
      <c r="C2000" s="3">
        <v>0</v>
      </c>
      <c r="D2000" s="3">
        <v>2</v>
      </c>
      <c r="E2000" s="3">
        <v>0</v>
      </c>
      <c r="F2000" s="3">
        <v>0</v>
      </c>
    </row>
    <row r="2001" spans="1:7">
      <c r="A2001" s="8">
        <v>43983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 t="s">
        <v>54</v>
      </c>
    </row>
    <row r="2002" spans="1:7">
      <c r="A2002" s="8">
        <v>44013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 t="s">
        <v>54</v>
      </c>
    </row>
    <row r="2003" spans="1:7">
      <c r="A2003" s="8">
        <v>44044</v>
      </c>
      <c r="B2003" s="3">
        <v>0</v>
      </c>
      <c r="C2003" s="3">
        <v>0</v>
      </c>
      <c r="D2003" s="3">
        <v>0.45</v>
      </c>
      <c r="E2003" s="3">
        <v>0</v>
      </c>
      <c r="F2003" s="3">
        <v>0</v>
      </c>
    </row>
    <row r="2004" spans="1:7">
      <c r="A2004" s="48" t="s">
        <v>10</v>
      </c>
      <c r="B2004" s="48">
        <f>SUM(B1992:B2003)</f>
        <v>50</v>
      </c>
      <c r="C2004" s="48">
        <f>SUM(C1992:C2003)</f>
        <v>0</v>
      </c>
      <c r="D2004" s="48">
        <f>SUM(D1992:D2003)</f>
        <v>51.45</v>
      </c>
      <c r="E2004" s="48">
        <f>SUM(E1992:E2003)</f>
        <v>17</v>
      </c>
      <c r="F2004" s="48">
        <f>SUM(F1992:F2003)</f>
        <v>3</v>
      </c>
      <c r="G2004" s="50"/>
    </row>
    <row r="2005" spans="1:7">
      <c r="A2005" s="48" t="s">
        <v>12</v>
      </c>
      <c r="B2005" s="48">
        <f>B2004/12</f>
        <v>4.166666666666667</v>
      </c>
      <c r="C2005" s="48">
        <f>C2004/12</f>
        <v>0</v>
      </c>
      <c r="D2005" s="48">
        <f>D2004/12</f>
        <v>4.2875000000000005</v>
      </c>
      <c r="E2005" s="48">
        <f>E2004/12</f>
        <v>1.4166666666666667</v>
      </c>
      <c r="F2005" s="48">
        <f>F2004/12</f>
        <v>0.25</v>
      </c>
      <c r="G2005" s="50"/>
    </row>
    <row r="2006" spans="1:7">
      <c r="A2006" s="8">
        <v>44075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 t="s">
        <v>54</v>
      </c>
    </row>
    <row r="2007" spans="1:7">
      <c r="A2007" s="8">
        <v>44105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 t="s">
        <v>54</v>
      </c>
    </row>
    <row r="2008" spans="1:7">
      <c r="A2008" s="8">
        <v>44136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 t="s">
        <v>54</v>
      </c>
    </row>
    <row r="2009" spans="1:7">
      <c r="A2009" s="8">
        <v>44166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 t="s">
        <v>54</v>
      </c>
    </row>
    <row r="2010" spans="1:7">
      <c r="A2010" s="8">
        <v>44197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 t="s">
        <v>54</v>
      </c>
    </row>
    <row r="2011" spans="1:7">
      <c r="A2011" s="8">
        <v>44228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 t="s">
        <v>54</v>
      </c>
    </row>
    <row r="2012" spans="1:7">
      <c r="A2012" s="8">
        <v>44256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 t="s">
        <v>54</v>
      </c>
    </row>
    <row r="2013" spans="1:7">
      <c r="A2013" s="8">
        <v>44287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 t="s">
        <v>54</v>
      </c>
    </row>
    <row r="2014" spans="1:7">
      <c r="A2014" s="8">
        <v>44317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 t="s">
        <v>54</v>
      </c>
    </row>
    <row r="2015" spans="1:7">
      <c r="A2015" s="8">
        <v>44348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 t="s">
        <v>54</v>
      </c>
    </row>
    <row r="2016" spans="1:7">
      <c r="A2016" s="8">
        <v>44378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 t="s">
        <v>54</v>
      </c>
    </row>
    <row r="2017" spans="1:8">
      <c r="A2017" s="8">
        <v>44409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 t="s">
        <v>54</v>
      </c>
    </row>
    <row r="2018" spans="1:8">
      <c r="A2018" s="48" t="s">
        <v>10</v>
      </c>
      <c r="B2018" s="48">
        <f>SUM(B2006:B2017)</f>
        <v>0</v>
      </c>
      <c r="C2018" s="48">
        <f>SUM(C2006:C2017)</f>
        <v>0</v>
      </c>
      <c r="D2018" s="48">
        <f>SUM(D2006:D2017)</f>
        <v>0</v>
      </c>
      <c r="E2018" s="48">
        <f>SUM(E2006:E2017)</f>
        <v>0</v>
      </c>
      <c r="F2018" s="48">
        <f>SUM(F2006:F2017)</f>
        <v>0</v>
      </c>
      <c r="G2018" s="50"/>
    </row>
    <row r="2019" spans="1:8">
      <c r="A2019" s="49" t="s">
        <v>12</v>
      </c>
      <c r="B2019" s="49">
        <f>B2018/12</f>
        <v>0</v>
      </c>
      <c r="C2019" s="49">
        <f>C2018/12</f>
        <v>0</v>
      </c>
      <c r="D2019" s="49">
        <f>D2018/12</f>
        <v>0</v>
      </c>
      <c r="E2019" s="49">
        <f>E2018/12</f>
        <v>0</v>
      </c>
      <c r="F2019" s="49">
        <f>F2018/12</f>
        <v>0</v>
      </c>
      <c r="G2019" s="50"/>
    </row>
    <row r="2020" spans="1:8">
      <c r="A2020" s="8">
        <v>44440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 t="s">
        <v>54</v>
      </c>
    </row>
    <row r="2021" spans="1:8">
      <c r="A2021" s="8">
        <v>44470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 t="s">
        <v>54</v>
      </c>
    </row>
    <row r="2022" spans="1:8">
      <c r="A2022" s="61">
        <v>44501</v>
      </c>
      <c r="B2022" s="51">
        <v>0</v>
      </c>
      <c r="C2022" s="51">
        <v>0</v>
      </c>
      <c r="D2022" s="51">
        <v>0</v>
      </c>
      <c r="E2022" s="51">
        <v>0</v>
      </c>
      <c r="F2022" s="51">
        <v>0</v>
      </c>
      <c r="G2022" s="51" t="s">
        <v>54</v>
      </c>
    </row>
    <row r="2023" spans="1:8">
      <c r="A2023" s="61">
        <v>44531</v>
      </c>
      <c r="B2023" s="51"/>
      <c r="C2023" s="51"/>
      <c r="D2023" s="51"/>
      <c r="E2023" s="51"/>
      <c r="F2023" s="51"/>
      <c r="G2023" s="51"/>
    </row>
    <row r="2024" spans="1:8">
      <c r="A2024" s="62"/>
      <c r="B2024" s="57"/>
      <c r="C2024" s="57"/>
      <c r="D2024" s="57"/>
      <c r="E2024" s="57"/>
      <c r="F2024" s="57"/>
      <c r="G2024" s="52"/>
    </row>
    <row r="2025" spans="1:8">
      <c r="A2025" s="59"/>
      <c r="B2025" s="59"/>
      <c r="C2025" s="59"/>
      <c r="D2025" s="59"/>
      <c r="E2025" s="59"/>
      <c r="F2025" s="59"/>
      <c r="G2025" s="52"/>
    </row>
    <row r="2026" spans="1:8">
      <c r="A2026" s="64"/>
      <c r="B2026" s="54"/>
      <c r="C2026" s="54"/>
      <c r="D2026" s="54"/>
      <c r="E2026" s="54"/>
      <c r="F2026" s="54"/>
      <c r="G2026" s="54"/>
    </row>
    <row r="2027" spans="1:8">
      <c r="A2027" s="65" t="s">
        <v>0</v>
      </c>
      <c r="B2027" s="84" t="s">
        <v>1</v>
      </c>
      <c r="C2027" s="84" t="s">
        <v>2</v>
      </c>
      <c r="D2027" s="84" t="s">
        <v>3</v>
      </c>
      <c r="E2027" s="84"/>
      <c r="F2027" s="54"/>
      <c r="G2027" s="54"/>
    </row>
    <row r="2028" spans="1:8">
      <c r="A2028" s="64" t="s">
        <v>48</v>
      </c>
      <c r="B2028" s="85">
        <v>33032</v>
      </c>
      <c r="C2028" s="85">
        <v>43163</v>
      </c>
      <c r="D2028" s="54" t="s">
        <v>18</v>
      </c>
      <c r="E2028" s="54"/>
      <c r="F2028" s="54"/>
      <c r="G2028" s="54"/>
    </row>
    <row r="2029" spans="1:8">
      <c r="A2029" s="64"/>
      <c r="B2029" s="54"/>
      <c r="C2029" s="54"/>
      <c r="D2029" s="54"/>
      <c r="E2029" s="54"/>
      <c r="F2029" s="54"/>
      <c r="G2029" s="54"/>
    </row>
    <row r="2030" spans="1:8">
      <c r="A2030" s="67" t="s">
        <v>4</v>
      </c>
      <c r="B2030" s="53" t="s">
        <v>5</v>
      </c>
      <c r="C2030" s="53" t="s">
        <v>6</v>
      </c>
      <c r="D2030" s="53" t="s">
        <v>7</v>
      </c>
      <c r="E2030" s="53" t="s">
        <v>8</v>
      </c>
      <c r="F2030" s="53" t="s">
        <v>9</v>
      </c>
      <c r="G2030" s="53" t="s">
        <v>11</v>
      </c>
      <c r="H2030" s="20" t="s">
        <v>132</v>
      </c>
    </row>
    <row r="2031" spans="1:8">
      <c r="A2031" s="64">
        <v>43709</v>
      </c>
      <c r="B2031" s="54">
        <v>9</v>
      </c>
      <c r="C2031" s="54">
        <v>4</v>
      </c>
      <c r="D2031" s="54">
        <v>12</v>
      </c>
      <c r="E2031" s="54">
        <v>18</v>
      </c>
      <c r="F2031" s="54">
        <v>4</v>
      </c>
      <c r="G2031" s="54"/>
    </row>
    <row r="2032" spans="1:8">
      <c r="A2032" s="64">
        <v>43739</v>
      </c>
      <c r="B2032" s="54">
        <v>6</v>
      </c>
      <c r="C2032" s="54">
        <v>8</v>
      </c>
      <c r="D2032" s="54">
        <v>11</v>
      </c>
      <c r="E2032" s="54">
        <v>14</v>
      </c>
      <c r="F2032" s="54">
        <v>4</v>
      </c>
      <c r="G2032" s="54"/>
    </row>
    <row r="2033" spans="1:7">
      <c r="A2033" s="64">
        <v>43770</v>
      </c>
      <c r="B2033" s="54">
        <v>7</v>
      </c>
      <c r="C2033" s="54">
        <v>6</v>
      </c>
      <c r="D2033" s="54">
        <v>9</v>
      </c>
      <c r="E2033" s="54">
        <v>12</v>
      </c>
      <c r="F2033" s="54">
        <v>4</v>
      </c>
      <c r="G2033" s="54"/>
    </row>
    <row r="2034" spans="1:7">
      <c r="A2034" s="64">
        <v>43800</v>
      </c>
      <c r="B2034" s="54">
        <v>4</v>
      </c>
      <c r="C2034" s="54">
        <v>6</v>
      </c>
      <c r="D2034" s="54">
        <v>7</v>
      </c>
      <c r="E2034" s="54">
        <v>3</v>
      </c>
      <c r="F2034" s="54">
        <v>2</v>
      </c>
      <c r="G2034" s="54"/>
    </row>
    <row r="2035" spans="1:7">
      <c r="A2035" s="64">
        <v>43831</v>
      </c>
      <c r="B2035" s="54">
        <v>7</v>
      </c>
      <c r="C2035" s="54">
        <v>6</v>
      </c>
      <c r="D2035" s="54">
        <v>9</v>
      </c>
      <c r="E2035" s="54">
        <v>2</v>
      </c>
      <c r="F2035" s="54">
        <v>3</v>
      </c>
      <c r="G2035" s="54"/>
    </row>
    <row r="2036" spans="1:7">
      <c r="A2036" s="64">
        <v>43862</v>
      </c>
      <c r="B2036" s="54">
        <v>4</v>
      </c>
      <c r="C2036" s="54">
        <v>8</v>
      </c>
      <c r="D2036" s="54">
        <v>11</v>
      </c>
      <c r="E2036" s="54">
        <v>9</v>
      </c>
      <c r="F2036" s="54">
        <v>4</v>
      </c>
      <c r="G2036" s="54"/>
    </row>
    <row r="2037" spans="1:7">
      <c r="A2037" s="64">
        <v>43891</v>
      </c>
      <c r="B2037" s="54">
        <v>1</v>
      </c>
      <c r="C2037" s="54">
        <v>6</v>
      </c>
      <c r="D2037" s="54">
        <v>8</v>
      </c>
      <c r="E2037" s="54">
        <v>11</v>
      </c>
      <c r="F2037" s="54">
        <v>2</v>
      </c>
      <c r="G2037" s="54"/>
    </row>
    <row r="2038" spans="1:7">
      <c r="A2038" s="64">
        <v>43922</v>
      </c>
      <c r="B2038" s="54">
        <v>0</v>
      </c>
      <c r="C2038" s="54">
        <v>6</v>
      </c>
      <c r="D2038" s="54">
        <v>7</v>
      </c>
      <c r="E2038" s="54">
        <v>10</v>
      </c>
      <c r="F2038" s="54">
        <v>2</v>
      </c>
      <c r="G2038" s="54"/>
    </row>
    <row r="2039" spans="1:7">
      <c r="A2039" s="64">
        <v>43952</v>
      </c>
      <c r="B2039" s="54">
        <v>0</v>
      </c>
      <c r="C2039" s="54">
        <v>6</v>
      </c>
      <c r="D2039" s="54">
        <v>8</v>
      </c>
      <c r="E2039" s="54">
        <v>12</v>
      </c>
      <c r="F2039" s="54">
        <v>2</v>
      </c>
      <c r="G2039" s="54"/>
    </row>
    <row r="2040" spans="1:7">
      <c r="A2040" s="64">
        <v>43983</v>
      </c>
      <c r="B2040" s="54">
        <v>0</v>
      </c>
      <c r="C2040" s="54">
        <v>4</v>
      </c>
      <c r="D2040" s="54">
        <v>4</v>
      </c>
      <c r="E2040" s="54">
        <v>6</v>
      </c>
      <c r="F2040" s="54">
        <v>2</v>
      </c>
      <c r="G2040" s="54"/>
    </row>
    <row r="2041" spans="1:7">
      <c r="A2041" s="64">
        <v>44013</v>
      </c>
      <c r="B2041" s="54">
        <v>2</v>
      </c>
      <c r="C2041" s="54">
        <v>8</v>
      </c>
      <c r="D2041" s="54">
        <v>6</v>
      </c>
      <c r="E2041" s="54">
        <v>11</v>
      </c>
      <c r="F2041" s="54">
        <v>3</v>
      </c>
      <c r="G2041" s="54"/>
    </row>
    <row r="2042" spans="1:7">
      <c r="A2042" s="64">
        <v>44044</v>
      </c>
      <c r="B2042" s="54">
        <v>0</v>
      </c>
      <c r="C2042" s="54">
        <v>4</v>
      </c>
      <c r="D2042" s="54">
        <v>2</v>
      </c>
      <c r="E2042" s="54">
        <v>6</v>
      </c>
      <c r="F2042" s="54">
        <v>3</v>
      </c>
      <c r="G2042" s="54"/>
    </row>
    <row r="2043" spans="1:7">
      <c r="A2043" s="68" t="s">
        <v>10</v>
      </c>
      <c r="B2043" s="68">
        <f>SUM(B2031:B2042)</f>
        <v>40</v>
      </c>
      <c r="C2043" s="68">
        <f>SUM(C2031:C2042)</f>
        <v>72</v>
      </c>
      <c r="D2043" s="68">
        <f>SUM(D2031:D2042)</f>
        <v>94</v>
      </c>
      <c r="E2043" s="68">
        <f>SUM(E2031:E2042)</f>
        <v>114</v>
      </c>
      <c r="F2043" s="68">
        <f>SUM(F2031:F2042)</f>
        <v>35</v>
      </c>
      <c r="G2043" s="60"/>
    </row>
    <row r="2044" spans="1:7">
      <c r="A2044" s="68" t="s">
        <v>12</v>
      </c>
      <c r="B2044" s="68">
        <f>B2043/12</f>
        <v>3.3333333333333335</v>
      </c>
      <c r="C2044" s="68">
        <f>C2043/12</f>
        <v>6</v>
      </c>
      <c r="D2044" s="68">
        <f>D2043/12</f>
        <v>7.833333333333333</v>
      </c>
      <c r="E2044" s="68">
        <f>E2043/12</f>
        <v>9.5</v>
      </c>
      <c r="F2044" s="68">
        <f>F2043/12</f>
        <v>2.9166666666666665</v>
      </c>
      <c r="G2044" s="60"/>
    </row>
    <row r="2045" spans="1:7">
      <c r="A2045" s="64">
        <v>44075</v>
      </c>
      <c r="B2045" s="54">
        <v>2</v>
      </c>
      <c r="C2045" s="54">
        <v>8</v>
      </c>
      <c r="D2045" s="54">
        <v>6</v>
      </c>
      <c r="E2045" s="54">
        <v>11</v>
      </c>
      <c r="F2045" s="54">
        <v>3</v>
      </c>
      <c r="G2045" s="54"/>
    </row>
    <row r="2046" spans="1:7">
      <c r="A2046" s="64">
        <v>44105</v>
      </c>
      <c r="B2046" s="54">
        <v>0</v>
      </c>
      <c r="C2046" s="54">
        <v>4</v>
      </c>
      <c r="D2046" s="54">
        <v>6</v>
      </c>
      <c r="E2046" s="54">
        <v>8</v>
      </c>
      <c r="F2046" s="54">
        <v>2</v>
      </c>
      <c r="G2046" s="54"/>
    </row>
    <row r="2047" spans="1:7">
      <c r="A2047" s="64">
        <v>44136</v>
      </c>
      <c r="B2047" s="54">
        <v>2</v>
      </c>
      <c r="C2047" s="54">
        <v>4</v>
      </c>
      <c r="D2047" s="54">
        <v>10</v>
      </c>
      <c r="E2047" s="54">
        <v>6</v>
      </c>
      <c r="F2047" s="54">
        <v>3</v>
      </c>
      <c r="G2047" s="54"/>
    </row>
    <row r="2048" spans="1:7">
      <c r="A2048" s="64">
        <v>44166</v>
      </c>
      <c r="B2048" s="54">
        <v>4</v>
      </c>
      <c r="C2048" s="54">
        <v>0</v>
      </c>
      <c r="D2048" s="54">
        <v>6</v>
      </c>
      <c r="E2048" s="54">
        <v>8</v>
      </c>
      <c r="F2048" s="54">
        <v>2</v>
      </c>
      <c r="G2048" s="54"/>
    </row>
    <row r="2049" spans="1:7">
      <c r="A2049" s="64">
        <v>44197</v>
      </c>
      <c r="B2049" s="54">
        <v>0</v>
      </c>
      <c r="C2049" s="54">
        <v>2</v>
      </c>
      <c r="D2049" s="54">
        <v>11</v>
      </c>
      <c r="E2049" s="54">
        <v>7</v>
      </c>
      <c r="F2049" s="54">
        <v>2</v>
      </c>
      <c r="G2049" s="54"/>
    </row>
    <row r="2050" spans="1:7">
      <c r="A2050" s="64">
        <v>44228</v>
      </c>
      <c r="B2050" s="54">
        <v>2</v>
      </c>
      <c r="C2050" s="54">
        <v>0</v>
      </c>
      <c r="D2050" s="54">
        <v>6</v>
      </c>
      <c r="E2050" s="54">
        <v>6</v>
      </c>
      <c r="F2050" s="54">
        <v>2</v>
      </c>
      <c r="G2050" s="54"/>
    </row>
    <row r="2051" spans="1:7">
      <c r="A2051" s="64">
        <v>44256</v>
      </c>
      <c r="B2051" s="54">
        <v>6</v>
      </c>
      <c r="C2051" s="54">
        <v>0</v>
      </c>
      <c r="D2051" s="54">
        <v>11</v>
      </c>
      <c r="E2051" s="54">
        <v>14</v>
      </c>
      <c r="F2051" s="54">
        <v>4</v>
      </c>
      <c r="G2051" s="54"/>
    </row>
    <row r="2052" spans="1:7">
      <c r="A2052" s="64">
        <v>44287</v>
      </c>
      <c r="B2052" s="54">
        <v>0</v>
      </c>
      <c r="C2052" s="54">
        <v>0</v>
      </c>
      <c r="D2052" s="54">
        <v>0</v>
      </c>
      <c r="E2052" s="54">
        <v>0</v>
      </c>
      <c r="F2052" s="54">
        <v>0</v>
      </c>
      <c r="G2052" s="54" t="s">
        <v>54</v>
      </c>
    </row>
    <row r="2053" spans="1:7">
      <c r="A2053" s="64">
        <v>44317</v>
      </c>
      <c r="B2053" s="54">
        <v>4</v>
      </c>
      <c r="C2053" s="54">
        <v>4</v>
      </c>
      <c r="D2053" s="54">
        <v>10</v>
      </c>
      <c r="E2053" s="54">
        <v>12</v>
      </c>
      <c r="F2053" s="54">
        <v>4</v>
      </c>
      <c r="G2053" s="54"/>
    </row>
    <row r="2054" spans="1:7">
      <c r="A2054" s="64">
        <v>44348</v>
      </c>
      <c r="B2054" s="54">
        <v>4</v>
      </c>
      <c r="C2054" s="54">
        <v>6</v>
      </c>
      <c r="D2054" s="54">
        <v>7</v>
      </c>
      <c r="E2054" s="54">
        <v>14</v>
      </c>
      <c r="F2054" s="54">
        <v>3</v>
      </c>
      <c r="G2054" s="54"/>
    </row>
    <row r="2055" spans="1:7">
      <c r="A2055" s="64">
        <v>44378</v>
      </c>
      <c r="B2055" s="54">
        <v>0</v>
      </c>
      <c r="C2055" s="54">
        <v>0</v>
      </c>
      <c r="D2055" s="54">
        <v>0</v>
      </c>
      <c r="E2055" s="54">
        <v>0</v>
      </c>
      <c r="F2055" s="54">
        <v>0</v>
      </c>
      <c r="G2055" s="54" t="s">
        <v>54</v>
      </c>
    </row>
    <row r="2056" spans="1:7">
      <c r="A2056" s="64">
        <v>44409</v>
      </c>
      <c r="B2056" s="54">
        <v>0</v>
      </c>
      <c r="C2056" s="54">
        <v>0</v>
      </c>
      <c r="D2056" s="54">
        <v>0</v>
      </c>
      <c r="E2056" s="54">
        <v>0</v>
      </c>
      <c r="F2056" s="54">
        <v>0</v>
      </c>
      <c r="G2056" s="54" t="s">
        <v>54</v>
      </c>
    </row>
    <row r="2057" spans="1:7">
      <c r="A2057" s="68" t="s">
        <v>10</v>
      </c>
      <c r="B2057" s="68">
        <f>SUM(B2045:B2056)</f>
        <v>24</v>
      </c>
      <c r="C2057" s="68">
        <f>SUM(C2045:C2056)</f>
        <v>28</v>
      </c>
      <c r="D2057" s="68">
        <f>SUM(D2045:D2056)</f>
        <v>73</v>
      </c>
      <c r="E2057" s="68">
        <f>SUM(E2045:E2056)</f>
        <v>86</v>
      </c>
      <c r="F2057" s="68">
        <f>SUM(F2045:F2056)</f>
        <v>25</v>
      </c>
      <c r="G2057" s="60"/>
    </row>
    <row r="2058" spans="1:7">
      <c r="A2058" s="69" t="s">
        <v>12</v>
      </c>
      <c r="B2058" s="69">
        <f>B2057/12</f>
        <v>2</v>
      </c>
      <c r="C2058" s="69">
        <f>C2057/12</f>
        <v>2.3333333333333335</v>
      </c>
      <c r="D2058" s="69">
        <f>D2057/12</f>
        <v>6.083333333333333</v>
      </c>
      <c r="E2058" s="69">
        <f>E2057/12</f>
        <v>7.166666666666667</v>
      </c>
      <c r="F2058" s="69">
        <f>F2057/12</f>
        <v>2.0833333333333335</v>
      </c>
      <c r="G2058" s="60"/>
    </row>
    <row r="2059" spans="1:7">
      <c r="A2059" s="64">
        <v>44440</v>
      </c>
      <c r="B2059" s="54">
        <v>0</v>
      </c>
      <c r="C2059" s="54">
        <v>0</v>
      </c>
      <c r="D2059" s="54">
        <v>0</v>
      </c>
      <c r="E2059" s="54">
        <v>0</v>
      </c>
      <c r="F2059" s="54">
        <v>0</v>
      </c>
      <c r="G2059" s="54" t="s">
        <v>54</v>
      </c>
    </row>
    <row r="2060" spans="1:7">
      <c r="A2060" s="64">
        <v>44470</v>
      </c>
      <c r="B2060" s="54">
        <v>0</v>
      </c>
      <c r="C2060" s="54">
        <v>0</v>
      </c>
      <c r="D2060" s="54">
        <v>0</v>
      </c>
      <c r="E2060" s="54">
        <v>0</v>
      </c>
      <c r="F2060" s="54">
        <v>0</v>
      </c>
      <c r="G2060" s="54" t="s">
        <v>54</v>
      </c>
    </row>
    <row r="2061" spans="1:7">
      <c r="A2061" s="61">
        <v>44501</v>
      </c>
      <c r="B2061" s="51">
        <v>0</v>
      </c>
      <c r="C2061" s="51">
        <v>0</v>
      </c>
      <c r="D2061" s="51">
        <v>0</v>
      </c>
      <c r="E2061" s="51">
        <v>0</v>
      </c>
      <c r="F2061" s="51">
        <v>0</v>
      </c>
      <c r="G2061" s="51" t="s">
        <v>54</v>
      </c>
    </row>
    <row r="2062" spans="1:7">
      <c r="A2062" s="61">
        <v>44531</v>
      </c>
      <c r="B2062" s="51"/>
      <c r="C2062" s="51"/>
      <c r="D2062" s="51"/>
      <c r="E2062" s="51"/>
      <c r="F2062" s="51"/>
      <c r="G2062" s="51"/>
    </row>
    <row r="2063" spans="1:7">
      <c r="A2063" s="62"/>
      <c r="B2063" s="57"/>
      <c r="C2063" s="57"/>
      <c r="D2063" s="57"/>
      <c r="E2063" s="57"/>
      <c r="F2063" s="57"/>
      <c r="G2063" s="52"/>
    </row>
    <row r="2064" spans="1:7">
      <c r="A2064" s="59"/>
      <c r="B2064" s="59"/>
      <c r="C2064" s="59"/>
      <c r="D2064" s="59"/>
      <c r="E2064" s="59"/>
      <c r="F2064" s="59"/>
      <c r="G2064" s="52"/>
    </row>
    <row r="2065" spans="1:15">
      <c r="A2065" s="59"/>
      <c r="B2065" s="59"/>
      <c r="C2065" s="59"/>
      <c r="D2065" s="59"/>
      <c r="E2065" s="59"/>
      <c r="F2065" s="59"/>
      <c r="G2065" s="52"/>
    </row>
    <row r="2066" spans="1:15">
      <c r="A2066" s="59"/>
      <c r="B2066" s="59"/>
      <c r="C2066" s="59"/>
      <c r="D2066" s="59"/>
      <c r="E2066" s="59"/>
      <c r="F2066" s="59"/>
      <c r="G2066" s="52"/>
    </row>
    <row r="2067" spans="1:15">
      <c r="A2067" s="59"/>
      <c r="B2067" s="59"/>
      <c r="C2067" s="59"/>
      <c r="D2067" s="59"/>
      <c r="E2067" s="59"/>
      <c r="F2067" s="59"/>
      <c r="G2067" s="52"/>
    </row>
    <row r="2068" spans="1:15">
      <c r="A2068" s="59"/>
      <c r="B2068" s="59"/>
      <c r="C2068" s="59"/>
      <c r="D2068" s="59"/>
      <c r="E2068" s="59"/>
      <c r="F2068" s="59"/>
      <c r="G2068" s="52"/>
    </row>
    <row r="2069" spans="1:15">
      <c r="A2069" s="65" t="s">
        <v>0</v>
      </c>
      <c r="B2069" s="84" t="s">
        <v>1</v>
      </c>
      <c r="C2069" s="84" t="s">
        <v>2</v>
      </c>
      <c r="D2069" s="84" t="s">
        <v>3</v>
      </c>
      <c r="E2069" s="84"/>
      <c r="F2069" s="54"/>
      <c r="G2069" s="54"/>
      <c r="I2069" s="59"/>
      <c r="J2069" s="59"/>
      <c r="K2069" s="59"/>
      <c r="L2069" s="59"/>
      <c r="M2069" s="59"/>
      <c r="N2069" s="59"/>
      <c r="O2069" s="52"/>
    </row>
    <row r="2070" spans="1:15">
      <c r="A2070" s="64" t="s">
        <v>133</v>
      </c>
      <c r="B2070" s="85">
        <v>35550</v>
      </c>
      <c r="C2070" s="85">
        <v>42846</v>
      </c>
      <c r="D2070" s="54" t="s">
        <v>18</v>
      </c>
      <c r="E2070" s="54"/>
      <c r="F2070" s="54"/>
      <c r="G2070" s="54"/>
      <c r="I2070" s="59"/>
      <c r="J2070" s="59"/>
      <c r="K2070" s="59"/>
      <c r="L2070" s="59"/>
      <c r="M2070" s="59"/>
      <c r="N2070" s="59"/>
      <c r="O2070" s="52"/>
    </row>
    <row r="2071" spans="1:15">
      <c r="A2071" s="64"/>
      <c r="B2071" s="54"/>
      <c r="C2071" s="54"/>
      <c r="D2071" s="54"/>
      <c r="E2071" s="54"/>
      <c r="F2071" s="54"/>
      <c r="G2071" s="54"/>
      <c r="I2071" s="59"/>
      <c r="J2071" s="59"/>
      <c r="K2071" s="59"/>
      <c r="L2071" s="59"/>
      <c r="M2071" s="59"/>
      <c r="N2071" s="59"/>
      <c r="O2071" s="52"/>
    </row>
    <row r="2072" spans="1:15">
      <c r="A2072" s="67" t="s">
        <v>4</v>
      </c>
      <c r="B2072" s="53" t="s">
        <v>5</v>
      </c>
      <c r="C2072" s="53" t="s">
        <v>6</v>
      </c>
      <c r="D2072" s="53" t="s">
        <v>7</v>
      </c>
      <c r="E2072" s="53" t="s">
        <v>8</v>
      </c>
      <c r="F2072" s="53" t="s">
        <v>9</v>
      </c>
      <c r="G2072" s="53" t="s">
        <v>11</v>
      </c>
      <c r="H2072" s="20" t="s">
        <v>132</v>
      </c>
      <c r="I2072" s="59"/>
      <c r="J2072" s="59"/>
      <c r="K2072" s="59"/>
      <c r="L2072" s="59"/>
      <c r="M2072" s="59"/>
      <c r="N2072" s="59"/>
      <c r="O2072" s="52"/>
    </row>
    <row r="2073" spans="1:15">
      <c r="A2073" s="64">
        <v>43709</v>
      </c>
      <c r="B2073" s="54">
        <v>0</v>
      </c>
      <c r="C2073" s="54">
        <v>0</v>
      </c>
      <c r="D2073" s="54">
        <v>0</v>
      </c>
      <c r="E2073" s="54">
        <v>0</v>
      </c>
      <c r="F2073" s="54">
        <v>0</v>
      </c>
      <c r="G2073" s="54"/>
      <c r="I2073" s="59"/>
      <c r="J2073" s="59"/>
      <c r="K2073" s="59"/>
      <c r="L2073" s="59"/>
      <c r="M2073" s="59"/>
      <c r="N2073" s="59"/>
      <c r="O2073" s="52"/>
    </row>
    <row r="2074" spans="1:15">
      <c r="A2074" s="64">
        <v>43739</v>
      </c>
      <c r="B2074" s="54">
        <v>0</v>
      </c>
      <c r="C2074" s="54">
        <v>0</v>
      </c>
      <c r="D2074" s="54">
        <v>0</v>
      </c>
      <c r="E2074" s="54">
        <v>0</v>
      </c>
      <c r="F2074" s="54">
        <v>0</v>
      </c>
      <c r="G2074" s="54"/>
      <c r="I2074" s="59"/>
      <c r="J2074" s="59"/>
      <c r="K2074" s="59"/>
      <c r="L2074" s="59"/>
      <c r="M2074" s="59"/>
      <c r="N2074" s="59"/>
      <c r="O2074" s="52"/>
    </row>
    <row r="2075" spans="1:15">
      <c r="A2075" s="64">
        <v>43770</v>
      </c>
      <c r="B2075" s="54">
        <v>0</v>
      </c>
      <c r="C2075" s="54">
        <v>0</v>
      </c>
      <c r="D2075" s="54">
        <v>0</v>
      </c>
      <c r="E2075" s="54">
        <v>0</v>
      </c>
      <c r="F2075" s="54">
        <v>0</v>
      </c>
      <c r="G2075" s="54"/>
      <c r="I2075" s="59"/>
      <c r="J2075" s="59"/>
      <c r="K2075" s="59"/>
      <c r="L2075" s="59"/>
      <c r="M2075" s="59"/>
      <c r="N2075" s="59"/>
      <c r="O2075" s="52"/>
    </row>
    <row r="2076" spans="1:15">
      <c r="A2076" s="64">
        <v>43800</v>
      </c>
      <c r="B2076" s="54">
        <v>0</v>
      </c>
      <c r="C2076" s="54">
        <v>0</v>
      </c>
      <c r="D2076" s="54">
        <v>0</v>
      </c>
      <c r="E2076" s="54">
        <v>0</v>
      </c>
      <c r="F2076" s="54">
        <v>0</v>
      </c>
      <c r="G2076" s="54"/>
      <c r="I2076" s="59"/>
      <c r="J2076" s="59"/>
      <c r="K2076" s="59"/>
      <c r="L2076" s="59"/>
      <c r="M2076" s="59"/>
      <c r="N2076" s="59"/>
      <c r="O2076" s="52"/>
    </row>
    <row r="2077" spans="1:15">
      <c r="A2077" s="64">
        <v>43831</v>
      </c>
      <c r="B2077" s="54">
        <v>0</v>
      </c>
      <c r="C2077" s="54">
        <v>0</v>
      </c>
      <c r="D2077" s="54">
        <v>0</v>
      </c>
      <c r="E2077" s="54">
        <v>0</v>
      </c>
      <c r="F2077" s="54">
        <v>0</v>
      </c>
      <c r="G2077" s="54"/>
      <c r="I2077" s="59"/>
      <c r="J2077" s="59"/>
      <c r="K2077" s="59"/>
      <c r="L2077" s="59"/>
      <c r="M2077" s="59"/>
      <c r="N2077" s="59"/>
      <c r="O2077" s="52"/>
    </row>
    <row r="2078" spans="1:15">
      <c r="A2078" s="64">
        <v>43862</v>
      </c>
      <c r="B2078" s="54">
        <v>0</v>
      </c>
      <c r="C2078" s="54">
        <v>0</v>
      </c>
      <c r="D2078" s="54">
        <v>0</v>
      </c>
      <c r="E2078" s="54">
        <v>0</v>
      </c>
      <c r="F2078" s="54">
        <v>0</v>
      </c>
      <c r="G2078" s="54"/>
      <c r="I2078" s="59"/>
      <c r="J2078" s="59"/>
      <c r="K2078" s="59"/>
      <c r="L2078" s="59"/>
      <c r="M2078" s="59"/>
      <c r="N2078" s="59"/>
      <c r="O2078" s="52"/>
    </row>
    <row r="2079" spans="1:15">
      <c r="A2079" s="64">
        <v>43891</v>
      </c>
      <c r="B2079" s="54">
        <v>0</v>
      </c>
      <c r="C2079" s="54">
        <v>0</v>
      </c>
      <c r="D2079" s="54">
        <v>0</v>
      </c>
      <c r="E2079" s="54">
        <v>0</v>
      </c>
      <c r="F2079" s="54">
        <v>0</v>
      </c>
      <c r="G2079" s="54"/>
      <c r="I2079" s="59"/>
      <c r="J2079" s="59"/>
      <c r="K2079" s="59"/>
      <c r="L2079" s="59"/>
      <c r="M2079" s="59"/>
      <c r="N2079" s="59"/>
      <c r="O2079" s="52"/>
    </row>
    <row r="2080" spans="1:15">
      <c r="A2080" s="64">
        <v>43922</v>
      </c>
      <c r="B2080" s="54">
        <v>0</v>
      </c>
      <c r="C2080" s="54">
        <v>0</v>
      </c>
      <c r="D2080" s="54">
        <v>0</v>
      </c>
      <c r="E2080" s="54">
        <v>0</v>
      </c>
      <c r="F2080" s="54">
        <v>0</v>
      </c>
      <c r="G2080" s="54"/>
      <c r="I2080" s="59"/>
      <c r="J2080" s="59"/>
      <c r="K2080" s="59"/>
      <c r="L2080" s="59"/>
      <c r="M2080" s="59"/>
      <c r="N2080" s="59"/>
      <c r="O2080" s="52"/>
    </row>
    <row r="2081" spans="1:15">
      <c r="A2081" s="64">
        <v>43952</v>
      </c>
      <c r="B2081" s="54">
        <v>0</v>
      </c>
      <c r="C2081" s="54">
        <v>0</v>
      </c>
      <c r="D2081" s="54">
        <v>0</v>
      </c>
      <c r="E2081" s="54">
        <v>0</v>
      </c>
      <c r="F2081" s="54">
        <v>0</v>
      </c>
      <c r="G2081" s="54"/>
      <c r="I2081" s="59"/>
      <c r="J2081" s="59"/>
      <c r="K2081" s="59"/>
      <c r="L2081" s="59"/>
      <c r="M2081" s="59"/>
      <c r="N2081" s="59"/>
      <c r="O2081" s="52"/>
    </row>
    <row r="2082" spans="1:15">
      <c r="A2082" s="64">
        <v>43983</v>
      </c>
      <c r="B2082" s="54">
        <v>0</v>
      </c>
      <c r="C2082" s="54">
        <v>0</v>
      </c>
      <c r="D2082" s="54">
        <v>0</v>
      </c>
      <c r="E2082" s="54">
        <v>0</v>
      </c>
      <c r="F2082" s="54">
        <v>0</v>
      </c>
      <c r="G2082" s="54"/>
      <c r="I2082" s="59"/>
      <c r="J2082" s="59"/>
      <c r="K2082" s="59"/>
      <c r="L2082" s="59"/>
      <c r="M2082" s="59"/>
      <c r="N2082" s="59"/>
      <c r="O2082" s="52"/>
    </row>
    <row r="2083" spans="1:15">
      <c r="A2083" s="64">
        <v>44013</v>
      </c>
      <c r="B2083" s="54">
        <v>0</v>
      </c>
      <c r="C2083" s="54">
        <v>0</v>
      </c>
      <c r="D2083" s="54">
        <v>0</v>
      </c>
      <c r="E2083" s="54">
        <v>0</v>
      </c>
      <c r="F2083" s="54">
        <v>0</v>
      </c>
      <c r="G2083" s="54"/>
      <c r="I2083" s="59"/>
      <c r="J2083" s="59"/>
      <c r="K2083" s="59"/>
      <c r="L2083" s="59"/>
      <c r="M2083" s="59"/>
      <c r="N2083" s="59"/>
      <c r="O2083" s="52"/>
    </row>
    <row r="2084" spans="1:15">
      <c r="A2084" s="64">
        <v>44044</v>
      </c>
      <c r="B2084" s="54">
        <v>0</v>
      </c>
      <c r="C2084" s="54">
        <v>0</v>
      </c>
      <c r="D2084" s="54">
        <v>0</v>
      </c>
      <c r="E2084" s="54">
        <v>0</v>
      </c>
      <c r="F2084" s="54">
        <v>0</v>
      </c>
      <c r="G2084" s="54"/>
      <c r="I2084" s="59"/>
      <c r="J2084" s="59"/>
      <c r="K2084" s="59"/>
      <c r="L2084" s="59"/>
      <c r="M2084" s="59"/>
      <c r="N2084" s="59"/>
      <c r="O2084" s="52"/>
    </row>
    <row r="2085" spans="1:15">
      <c r="A2085" s="68" t="s">
        <v>10</v>
      </c>
      <c r="B2085" s="68">
        <f>SUM(B2073:B2084)</f>
        <v>0</v>
      </c>
      <c r="C2085" s="68">
        <f>SUM(C2073:C2084)</f>
        <v>0</v>
      </c>
      <c r="D2085" s="68">
        <f>SUM(D2073:D2084)</f>
        <v>0</v>
      </c>
      <c r="E2085" s="68">
        <f>SUM(E2073:E2084)</f>
        <v>0</v>
      </c>
      <c r="F2085" s="68">
        <f>SUM(F2073:F2084)</f>
        <v>0</v>
      </c>
      <c r="G2085" s="60"/>
      <c r="I2085" s="59"/>
      <c r="J2085" s="59"/>
      <c r="K2085" s="59"/>
      <c r="L2085" s="59"/>
      <c r="M2085" s="59"/>
      <c r="N2085" s="59"/>
      <c r="O2085" s="52"/>
    </row>
    <row r="2086" spans="1:15">
      <c r="A2086" s="68" t="s">
        <v>12</v>
      </c>
      <c r="B2086" s="68">
        <f>B2085/12</f>
        <v>0</v>
      </c>
      <c r="C2086" s="68">
        <f>C2085/12</f>
        <v>0</v>
      </c>
      <c r="D2086" s="68">
        <f>D2085/12</f>
        <v>0</v>
      </c>
      <c r="E2086" s="68">
        <f>E2085/12</f>
        <v>0</v>
      </c>
      <c r="F2086" s="68">
        <f>F2085/12</f>
        <v>0</v>
      </c>
      <c r="G2086" s="60"/>
      <c r="I2086" s="59"/>
      <c r="J2086" s="59"/>
      <c r="K2086" s="59"/>
      <c r="L2086" s="59"/>
      <c r="M2086" s="59"/>
      <c r="N2086" s="59"/>
      <c r="O2086" s="52"/>
    </row>
    <row r="2087" spans="1:15">
      <c r="A2087" s="64">
        <v>44075</v>
      </c>
      <c r="B2087" s="54">
        <v>0</v>
      </c>
      <c r="C2087" s="54">
        <v>0</v>
      </c>
      <c r="D2087" s="54">
        <v>0</v>
      </c>
      <c r="E2087" s="54">
        <v>0</v>
      </c>
      <c r="F2087" s="54">
        <v>0</v>
      </c>
      <c r="G2087" s="54"/>
      <c r="I2087" s="59"/>
      <c r="J2087" s="59"/>
      <c r="K2087" s="59"/>
      <c r="L2087" s="59"/>
      <c r="M2087" s="59"/>
      <c r="N2087" s="59"/>
      <c r="O2087" s="52"/>
    </row>
    <row r="2088" spans="1:15">
      <c r="A2088" s="64">
        <v>44105</v>
      </c>
      <c r="B2088" s="54">
        <v>0</v>
      </c>
      <c r="C2088" s="54">
        <v>0</v>
      </c>
      <c r="D2088" s="54">
        <v>0</v>
      </c>
      <c r="E2088" s="54">
        <v>0</v>
      </c>
      <c r="F2088" s="54">
        <v>0</v>
      </c>
      <c r="G2088" s="54"/>
      <c r="I2088" s="59"/>
      <c r="J2088" s="59"/>
      <c r="K2088" s="59"/>
      <c r="L2088" s="59"/>
      <c r="M2088" s="59"/>
      <c r="N2088" s="59"/>
      <c r="O2088" s="52"/>
    </row>
    <row r="2089" spans="1:15">
      <c r="A2089" s="64">
        <v>44136</v>
      </c>
      <c r="B2089" s="54">
        <v>0</v>
      </c>
      <c r="C2089" s="54">
        <v>0</v>
      </c>
      <c r="D2089" s="54">
        <v>0</v>
      </c>
      <c r="E2089" s="54">
        <v>0</v>
      </c>
      <c r="F2089" s="54">
        <v>0</v>
      </c>
      <c r="G2089" s="54"/>
      <c r="I2089" s="59"/>
      <c r="J2089" s="59"/>
      <c r="K2089" s="59"/>
      <c r="L2089" s="59"/>
      <c r="M2089" s="59"/>
      <c r="N2089" s="59"/>
      <c r="O2089" s="52"/>
    </row>
    <row r="2090" spans="1:15">
      <c r="A2090" s="64">
        <v>44166</v>
      </c>
      <c r="B2090" s="54">
        <v>0</v>
      </c>
      <c r="C2090" s="54">
        <v>0</v>
      </c>
      <c r="D2090" s="54">
        <v>0</v>
      </c>
      <c r="E2090" s="54">
        <v>0</v>
      </c>
      <c r="F2090" s="54">
        <v>0</v>
      </c>
      <c r="G2090" s="54"/>
      <c r="I2090" s="59"/>
      <c r="J2090" s="59"/>
      <c r="K2090" s="59"/>
      <c r="L2090" s="59"/>
      <c r="M2090" s="59"/>
      <c r="N2090" s="59"/>
      <c r="O2090" s="52"/>
    </row>
    <row r="2091" spans="1:15">
      <c r="A2091" s="64">
        <v>44197</v>
      </c>
      <c r="B2091" s="54">
        <v>0</v>
      </c>
      <c r="C2091" s="54">
        <v>0</v>
      </c>
      <c r="D2091" s="54">
        <v>11</v>
      </c>
      <c r="E2091" s="54">
        <v>0</v>
      </c>
      <c r="F2091" s="54">
        <v>0</v>
      </c>
      <c r="G2091" s="54"/>
      <c r="I2091" s="59"/>
      <c r="J2091" s="59"/>
      <c r="K2091" s="59"/>
      <c r="L2091" s="59"/>
      <c r="M2091" s="59"/>
      <c r="N2091" s="59"/>
      <c r="O2091" s="52"/>
    </row>
    <row r="2092" spans="1:15">
      <c r="A2092" s="64">
        <v>44228</v>
      </c>
      <c r="B2092" s="54">
        <v>0</v>
      </c>
      <c r="C2092" s="54">
        <v>0</v>
      </c>
      <c r="D2092" s="54">
        <v>0</v>
      </c>
      <c r="E2092" s="54">
        <v>6</v>
      </c>
      <c r="F2092" s="54">
        <v>0</v>
      </c>
      <c r="G2092" s="54"/>
      <c r="I2092" s="59"/>
      <c r="J2092" s="59"/>
      <c r="K2092" s="59"/>
      <c r="L2092" s="59"/>
      <c r="M2092" s="59"/>
      <c r="N2092" s="59"/>
      <c r="O2092" s="52"/>
    </row>
    <row r="2093" spans="1:15">
      <c r="A2093" s="64">
        <v>44256</v>
      </c>
      <c r="B2093" s="54">
        <v>0</v>
      </c>
      <c r="C2093" s="54">
        <v>0</v>
      </c>
      <c r="D2093" s="54">
        <v>0</v>
      </c>
      <c r="E2093" s="54">
        <v>0</v>
      </c>
      <c r="F2093" s="54">
        <v>0</v>
      </c>
      <c r="G2093" s="54"/>
      <c r="I2093" s="59"/>
      <c r="J2093" s="59"/>
      <c r="K2093" s="59"/>
      <c r="L2093" s="59"/>
      <c r="M2093" s="59"/>
      <c r="N2093" s="59"/>
      <c r="O2093" s="52"/>
    </row>
    <row r="2094" spans="1:15">
      <c r="A2094" s="64">
        <v>44287</v>
      </c>
      <c r="B2094" s="54">
        <v>0</v>
      </c>
      <c r="C2094" s="54">
        <v>0</v>
      </c>
      <c r="D2094" s="54">
        <v>0</v>
      </c>
      <c r="E2094" s="54">
        <v>0</v>
      </c>
      <c r="F2094" s="54">
        <v>0</v>
      </c>
      <c r="G2094" s="54"/>
      <c r="I2094" s="59"/>
      <c r="J2094" s="59"/>
      <c r="K2094" s="59"/>
      <c r="L2094" s="59"/>
      <c r="M2094" s="59"/>
      <c r="N2094" s="59"/>
      <c r="O2094" s="52"/>
    </row>
    <row r="2095" spans="1:15">
      <c r="A2095" s="64">
        <v>44317</v>
      </c>
      <c r="B2095" s="54">
        <v>0</v>
      </c>
      <c r="C2095" s="54">
        <v>0</v>
      </c>
      <c r="D2095" s="54">
        <v>0</v>
      </c>
      <c r="E2095" s="54">
        <v>0</v>
      </c>
      <c r="F2095" s="54">
        <v>0</v>
      </c>
      <c r="G2095" s="54"/>
      <c r="I2095" s="59"/>
      <c r="J2095" s="59"/>
      <c r="K2095" s="59"/>
      <c r="L2095" s="59"/>
      <c r="M2095" s="59"/>
      <c r="N2095" s="59"/>
      <c r="O2095" s="52"/>
    </row>
    <row r="2096" spans="1:15">
      <c r="A2096" s="64">
        <v>44348</v>
      </c>
      <c r="B2096" s="54">
        <v>0</v>
      </c>
      <c r="C2096" s="54">
        <v>0</v>
      </c>
      <c r="D2096" s="54">
        <v>0</v>
      </c>
      <c r="E2096" s="54">
        <v>0</v>
      </c>
      <c r="F2096" s="54">
        <v>0</v>
      </c>
      <c r="G2096" s="54"/>
      <c r="I2096" s="59"/>
      <c r="J2096" s="59"/>
      <c r="K2096" s="59"/>
      <c r="L2096" s="59"/>
      <c r="M2096" s="59"/>
      <c r="N2096" s="59"/>
      <c r="O2096" s="52"/>
    </row>
    <row r="2097" spans="1:15">
      <c r="A2097" s="64">
        <v>44378</v>
      </c>
      <c r="B2097" s="54">
        <v>0</v>
      </c>
      <c r="C2097" s="54">
        <v>0</v>
      </c>
      <c r="D2097" s="54">
        <v>0</v>
      </c>
      <c r="E2097" s="54">
        <v>0</v>
      </c>
      <c r="F2097" s="54">
        <v>0</v>
      </c>
      <c r="G2097" s="54"/>
      <c r="I2097" s="59"/>
      <c r="J2097" s="59"/>
      <c r="K2097" s="59"/>
      <c r="L2097" s="59"/>
      <c r="M2097" s="59"/>
      <c r="N2097" s="59"/>
      <c r="O2097" s="52"/>
    </row>
    <row r="2098" spans="1:15">
      <c r="A2098" s="64">
        <v>44409</v>
      </c>
      <c r="B2098" s="54">
        <v>0</v>
      </c>
      <c r="C2098" s="54">
        <v>0</v>
      </c>
      <c r="D2098" s="54">
        <v>0</v>
      </c>
      <c r="E2098" s="54">
        <v>0</v>
      </c>
      <c r="F2098" s="54">
        <v>0</v>
      </c>
      <c r="G2098" s="54"/>
      <c r="I2098" s="59"/>
      <c r="J2098" s="59"/>
      <c r="K2098" s="59"/>
      <c r="L2098" s="59"/>
      <c r="M2098" s="59"/>
      <c r="N2098" s="59"/>
      <c r="O2098" s="52"/>
    </row>
    <row r="2099" spans="1:15">
      <c r="A2099" s="68" t="s">
        <v>10</v>
      </c>
      <c r="B2099" s="68">
        <f>SUM(B2087:B2098)</f>
        <v>0</v>
      </c>
      <c r="C2099" s="68">
        <f>SUM(C2087:C2098)</f>
        <v>0</v>
      </c>
      <c r="D2099" s="68">
        <f>SUM(D2087:D2098)</f>
        <v>11</v>
      </c>
      <c r="E2099" s="68">
        <f>SUM(E2087:E2098)</f>
        <v>6</v>
      </c>
      <c r="F2099" s="68">
        <f>SUM(F2087:F2098)</f>
        <v>0</v>
      </c>
      <c r="G2099" s="60"/>
      <c r="I2099" s="59"/>
      <c r="J2099" s="59"/>
      <c r="K2099" s="59"/>
      <c r="L2099" s="59"/>
      <c r="M2099" s="59"/>
      <c r="N2099" s="59"/>
      <c r="O2099" s="52"/>
    </row>
    <row r="2100" spans="1:15">
      <c r="A2100" s="69" t="s">
        <v>12</v>
      </c>
      <c r="B2100" s="69">
        <f>B2099/12</f>
        <v>0</v>
      </c>
      <c r="C2100" s="69">
        <f>C2099/12</f>
        <v>0</v>
      </c>
      <c r="D2100" s="69">
        <f>D2099/12</f>
        <v>0.91666666666666663</v>
      </c>
      <c r="E2100" s="69">
        <f>E2099/12</f>
        <v>0.5</v>
      </c>
      <c r="F2100" s="69">
        <f>F2099/12</f>
        <v>0</v>
      </c>
      <c r="G2100" s="60"/>
      <c r="I2100" s="59"/>
      <c r="J2100" s="59"/>
      <c r="K2100" s="59"/>
      <c r="L2100" s="59"/>
      <c r="M2100" s="59"/>
      <c r="N2100" s="59"/>
      <c r="O2100" s="52"/>
    </row>
    <row r="2101" spans="1:15">
      <c r="A2101" s="64">
        <v>44440</v>
      </c>
      <c r="B2101" s="54">
        <v>0</v>
      </c>
      <c r="C2101" s="54">
        <v>1</v>
      </c>
      <c r="D2101" s="54">
        <v>7</v>
      </c>
      <c r="E2101" s="54">
        <v>0</v>
      </c>
      <c r="F2101" s="54">
        <v>0</v>
      </c>
      <c r="G2101" s="54"/>
      <c r="H2101" s="3" t="s">
        <v>137</v>
      </c>
      <c r="I2101" s="59"/>
      <c r="J2101" s="59"/>
      <c r="K2101" s="59"/>
      <c r="L2101" s="59"/>
      <c r="M2101" s="59"/>
      <c r="N2101" s="59"/>
      <c r="O2101" s="52"/>
    </row>
    <row r="2102" spans="1:15">
      <c r="A2102" s="64">
        <v>44470</v>
      </c>
      <c r="B2102" s="54">
        <v>1</v>
      </c>
      <c r="C2102" s="54">
        <v>0</v>
      </c>
      <c r="D2102" s="54">
        <v>11</v>
      </c>
      <c r="E2102" s="54">
        <v>1</v>
      </c>
      <c r="F2102" s="54">
        <v>0</v>
      </c>
      <c r="G2102" s="54"/>
      <c r="I2102" s="59"/>
      <c r="J2102" s="59"/>
      <c r="K2102" s="59"/>
      <c r="L2102" s="59"/>
      <c r="M2102" s="59"/>
      <c r="N2102" s="59"/>
      <c r="O2102" s="52"/>
    </row>
    <row r="2103" spans="1:15">
      <c r="A2103" s="61">
        <v>44501</v>
      </c>
      <c r="B2103" s="51">
        <v>0</v>
      </c>
      <c r="C2103" s="51">
        <v>0</v>
      </c>
      <c r="D2103" s="51">
        <v>7</v>
      </c>
      <c r="E2103" s="51">
        <v>2</v>
      </c>
      <c r="F2103" s="51">
        <v>0</v>
      </c>
      <c r="G2103" s="51"/>
      <c r="I2103" s="59"/>
      <c r="J2103" s="59"/>
      <c r="K2103" s="59"/>
      <c r="L2103" s="59"/>
      <c r="M2103" s="59"/>
      <c r="N2103" s="59"/>
      <c r="O2103" s="52"/>
    </row>
    <row r="2104" spans="1:15">
      <c r="A2104" s="61">
        <v>44531</v>
      </c>
      <c r="B2104" s="51">
        <v>0</v>
      </c>
      <c r="C2104" s="51">
        <v>0</v>
      </c>
      <c r="D2104" s="51">
        <v>7</v>
      </c>
      <c r="E2104" s="51">
        <v>2</v>
      </c>
      <c r="F2104" s="51">
        <v>1</v>
      </c>
      <c r="G2104" s="51"/>
      <c r="I2104" s="59"/>
      <c r="J2104" s="59"/>
      <c r="K2104" s="59"/>
      <c r="L2104" s="59"/>
      <c r="M2104" s="59"/>
      <c r="N2104" s="59"/>
      <c r="O2104" s="52"/>
    </row>
    <row r="2105" spans="1:15">
      <c r="A2105" s="62"/>
      <c r="B2105" s="57"/>
      <c r="C2105" s="57"/>
      <c r="D2105" s="57"/>
      <c r="E2105" s="57"/>
      <c r="F2105" s="57"/>
      <c r="G2105" s="52"/>
      <c r="I2105" s="59"/>
      <c r="J2105" s="59"/>
      <c r="K2105" s="59"/>
      <c r="L2105" s="59"/>
      <c r="M2105" s="59"/>
      <c r="N2105" s="59"/>
      <c r="O2105" s="52"/>
    </row>
    <row r="2106" spans="1:15">
      <c r="A2106" s="59"/>
      <c r="B2106" s="59"/>
      <c r="C2106" s="59"/>
      <c r="D2106" s="59"/>
      <c r="E2106" s="59"/>
      <c r="F2106" s="59"/>
      <c r="G2106" s="52"/>
      <c r="I2106" s="59"/>
      <c r="J2106" s="59"/>
      <c r="K2106" s="59"/>
      <c r="L2106" s="59"/>
      <c r="M2106" s="59"/>
      <c r="N2106" s="59"/>
      <c r="O2106" s="52"/>
    </row>
    <row r="2107" spans="1:15">
      <c r="A2107" s="59"/>
      <c r="B2107" s="59"/>
      <c r="C2107" s="59"/>
      <c r="D2107" s="59"/>
      <c r="E2107" s="59"/>
      <c r="F2107" s="59"/>
      <c r="G2107" s="52"/>
      <c r="I2107" s="59"/>
      <c r="J2107" s="59"/>
      <c r="K2107" s="59"/>
      <c r="L2107" s="59"/>
      <c r="M2107" s="59"/>
      <c r="N2107" s="59"/>
      <c r="O2107" s="52"/>
    </row>
    <row r="2108" spans="1:15">
      <c r="A2108" s="59"/>
      <c r="B2108" s="59"/>
      <c r="C2108" s="59"/>
      <c r="D2108" s="59"/>
      <c r="E2108" s="59"/>
      <c r="F2108" s="59"/>
      <c r="G2108" s="52"/>
    </row>
    <row r="2109" spans="1:15">
      <c r="A2109" s="59"/>
      <c r="B2109" s="59"/>
      <c r="C2109" s="59"/>
      <c r="D2109" s="59"/>
      <c r="E2109" s="59"/>
      <c r="F2109" s="59"/>
      <c r="G2109" s="52"/>
    </row>
    <row r="2110" spans="1:15">
      <c r="A2110" s="59"/>
      <c r="B2110" s="59"/>
      <c r="C2110" s="59"/>
      <c r="D2110" s="59"/>
      <c r="E2110" s="59"/>
      <c r="F2110" s="59"/>
      <c r="G2110" s="52"/>
    </row>
    <row r="2111" spans="1:15">
      <c r="A2111" s="59"/>
      <c r="B2111" s="59"/>
      <c r="C2111" s="59"/>
      <c r="D2111" s="59"/>
      <c r="E2111" s="59"/>
      <c r="F2111" s="59"/>
      <c r="G2111" s="52"/>
    </row>
    <row r="2112" spans="1:15">
      <c r="A2112" s="59"/>
      <c r="B2112" s="59"/>
      <c r="C2112" s="59"/>
      <c r="D2112" s="59"/>
      <c r="E2112" s="59"/>
      <c r="F2112" s="59"/>
      <c r="G2112" s="52"/>
    </row>
    <row r="2113" spans="1:15">
      <c r="A2113" s="59"/>
      <c r="B2113" s="59"/>
      <c r="C2113" s="59"/>
      <c r="D2113" s="59"/>
      <c r="E2113" s="59"/>
      <c r="F2113" s="59"/>
      <c r="G2113" s="52"/>
    </row>
    <row r="2114" spans="1:15">
      <c r="A2114" s="59"/>
      <c r="B2114" s="59"/>
      <c r="C2114" s="59"/>
      <c r="D2114" s="59"/>
      <c r="E2114" s="59"/>
      <c r="F2114" s="59"/>
      <c r="G2114" s="52"/>
      <c r="I2114" s="59"/>
      <c r="J2114" s="59"/>
      <c r="K2114" s="59"/>
      <c r="L2114" s="59"/>
      <c r="M2114" s="59"/>
      <c r="N2114" s="59"/>
      <c r="O2114" s="52"/>
    </row>
    <row r="2115" spans="1:15">
      <c r="A2115" s="65" t="s">
        <v>0</v>
      </c>
      <c r="B2115" s="84" t="s">
        <v>1</v>
      </c>
      <c r="C2115" s="84" t="s">
        <v>2</v>
      </c>
      <c r="D2115" s="84" t="s">
        <v>3</v>
      </c>
      <c r="E2115" s="84"/>
      <c r="F2115" s="54"/>
      <c r="G2115" s="54"/>
      <c r="I2115" s="59"/>
      <c r="J2115" s="59"/>
      <c r="K2115" s="59"/>
      <c r="L2115" s="59"/>
      <c r="M2115" s="59"/>
      <c r="N2115" s="59"/>
      <c r="O2115" s="52"/>
    </row>
    <row r="2116" spans="1:15">
      <c r="A2116" s="64" t="s">
        <v>134</v>
      </c>
      <c r="B2116" s="85" t="s">
        <v>135</v>
      </c>
      <c r="C2116" s="85">
        <v>43007</v>
      </c>
      <c r="D2116" s="54" t="s">
        <v>18</v>
      </c>
      <c r="E2116" s="54"/>
      <c r="F2116" s="54"/>
      <c r="G2116" s="54"/>
      <c r="I2116" s="59"/>
      <c r="J2116" s="59"/>
      <c r="K2116" s="59"/>
      <c r="L2116" s="59"/>
      <c r="M2116" s="59"/>
      <c r="N2116" s="59"/>
      <c r="O2116" s="52"/>
    </row>
    <row r="2117" spans="1:15">
      <c r="A2117" s="64"/>
      <c r="B2117" s="54"/>
      <c r="C2117" s="54"/>
      <c r="D2117" s="54"/>
      <c r="E2117" s="54"/>
      <c r="F2117" s="54"/>
      <c r="G2117" s="54"/>
      <c r="I2117" s="59"/>
      <c r="J2117" s="59"/>
      <c r="K2117" s="59"/>
      <c r="L2117" s="59"/>
      <c r="M2117" s="59"/>
      <c r="N2117" s="59"/>
      <c r="O2117" s="52"/>
    </row>
    <row r="2118" spans="1:15">
      <c r="A2118" s="67" t="s">
        <v>4</v>
      </c>
      <c r="B2118" s="53" t="s">
        <v>5</v>
      </c>
      <c r="C2118" s="53" t="s">
        <v>6</v>
      </c>
      <c r="D2118" s="53" t="s">
        <v>7</v>
      </c>
      <c r="E2118" s="53" t="s">
        <v>8</v>
      </c>
      <c r="F2118" s="53" t="s">
        <v>9</v>
      </c>
      <c r="G2118" s="53" t="s">
        <v>11</v>
      </c>
      <c r="H2118" s="20" t="s">
        <v>132</v>
      </c>
      <c r="I2118" s="59"/>
      <c r="J2118" s="59"/>
      <c r="K2118" s="59"/>
      <c r="L2118" s="59"/>
      <c r="M2118" s="59"/>
      <c r="N2118" s="59"/>
      <c r="O2118" s="52"/>
    </row>
    <row r="2119" spans="1:15">
      <c r="A2119" s="64">
        <v>43709</v>
      </c>
      <c r="B2119" s="54">
        <v>0</v>
      </c>
      <c r="C2119" s="54">
        <v>0</v>
      </c>
      <c r="D2119" s="54">
        <v>0</v>
      </c>
      <c r="E2119" s="54">
        <v>0</v>
      </c>
      <c r="F2119" s="54">
        <v>0</v>
      </c>
      <c r="G2119" s="54"/>
      <c r="I2119" s="59"/>
      <c r="J2119" s="59"/>
      <c r="K2119" s="59"/>
      <c r="L2119" s="59"/>
      <c r="M2119" s="59"/>
      <c r="N2119" s="59"/>
      <c r="O2119" s="52"/>
    </row>
    <row r="2120" spans="1:15">
      <c r="A2120" s="64">
        <v>43739</v>
      </c>
      <c r="B2120" s="54">
        <v>0</v>
      </c>
      <c r="C2120" s="54">
        <v>0</v>
      </c>
      <c r="D2120" s="54">
        <v>0</v>
      </c>
      <c r="E2120" s="54">
        <v>0</v>
      </c>
      <c r="F2120" s="54">
        <v>0</v>
      </c>
      <c r="G2120" s="54"/>
      <c r="I2120" s="59"/>
      <c r="J2120" s="59"/>
      <c r="K2120" s="59"/>
      <c r="L2120" s="59"/>
      <c r="M2120" s="59"/>
      <c r="N2120" s="59"/>
      <c r="O2120" s="52"/>
    </row>
    <row r="2121" spans="1:15">
      <c r="A2121" s="64">
        <v>43770</v>
      </c>
      <c r="B2121" s="54">
        <v>0</v>
      </c>
      <c r="C2121" s="54">
        <v>0</v>
      </c>
      <c r="D2121" s="54">
        <v>0</v>
      </c>
      <c r="E2121" s="54">
        <v>0</v>
      </c>
      <c r="F2121" s="54">
        <v>0</v>
      </c>
      <c r="G2121" s="54"/>
      <c r="I2121" s="59"/>
      <c r="J2121" s="59"/>
      <c r="K2121" s="59"/>
      <c r="L2121" s="59"/>
      <c r="M2121" s="59"/>
      <c r="N2121" s="59"/>
      <c r="O2121" s="52"/>
    </row>
    <row r="2122" spans="1:15">
      <c r="A2122" s="64">
        <v>43800</v>
      </c>
      <c r="B2122" s="54">
        <v>0</v>
      </c>
      <c r="C2122" s="54">
        <v>0</v>
      </c>
      <c r="D2122" s="54">
        <v>0</v>
      </c>
      <c r="E2122" s="54">
        <v>0</v>
      </c>
      <c r="F2122" s="54">
        <v>0</v>
      </c>
      <c r="G2122" s="54"/>
      <c r="I2122" s="59"/>
      <c r="J2122" s="59"/>
      <c r="K2122" s="59"/>
      <c r="L2122" s="59"/>
      <c r="M2122" s="59"/>
      <c r="N2122" s="59"/>
      <c r="O2122" s="52"/>
    </row>
    <row r="2123" spans="1:15">
      <c r="A2123" s="64">
        <v>43831</v>
      </c>
      <c r="B2123" s="54">
        <v>0</v>
      </c>
      <c r="C2123" s="54">
        <v>0</v>
      </c>
      <c r="D2123" s="54">
        <v>0</v>
      </c>
      <c r="E2123" s="54">
        <v>0</v>
      </c>
      <c r="F2123" s="54">
        <v>0</v>
      </c>
      <c r="G2123" s="54"/>
      <c r="I2123" s="59"/>
      <c r="J2123" s="59"/>
      <c r="K2123" s="59"/>
      <c r="L2123" s="59"/>
      <c r="M2123" s="59"/>
      <c r="N2123" s="59"/>
      <c r="O2123" s="52"/>
    </row>
    <row r="2124" spans="1:15">
      <c r="A2124" s="64">
        <v>43862</v>
      </c>
      <c r="B2124" s="54">
        <v>0</v>
      </c>
      <c r="C2124" s="54">
        <v>0</v>
      </c>
      <c r="D2124" s="54">
        <v>0</v>
      </c>
      <c r="E2124" s="54">
        <v>0</v>
      </c>
      <c r="F2124" s="54">
        <v>0</v>
      </c>
      <c r="G2124" s="54"/>
      <c r="I2124" s="59"/>
      <c r="J2124" s="59"/>
      <c r="K2124" s="59"/>
      <c r="L2124" s="59"/>
      <c r="M2124" s="59"/>
      <c r="N2124" s="59"/>
      <c r="O2124" s="52"/>
    </row>
    <row r="2125" spans="1:15">
      <c r="A2125" s="64">
        <v>43891</v>
      </c>
      <c r="B2125" s="54">
        <v>0</v>
      </c>
      <c r="C2125" s="54">
        <v>0</v>
      </c>
      <c r="D2125" s="54">
        <v>0</v>
      </c>
      <c r="E2125" s="54">
        <v>0</v>
      </c>
      <c r="F2125" s="54">
        <v>0</v>
      </c>
      <c r="G2125" s="54"/>
      <c r="I2125" s="59"/>
      <c r="J2125" s="59"/>
      <c r="K2125" s="59"/>
      <c r="L2125" s="59"/>
      <c r="M2125" s="59"/>
      <c r="N2125" s="59"/>
      <c r="O2125" s="52"/>
    </row>
    <row r="2126" spans="1:15">
      <c r="A2126" s="64">
        <v>43922</v>
      </c>
      <c r="B2126" s="54">
        <v>0</v>
      </c>
      <c r="C2126" s="54">
        <v>0</v>
      </c>
      <c r="D2126" s="54">
        <v>0</v>
      </c>
      <c r="E2126" s="54">
        <v>0</v>
      </c>
      <c r="F2126" s="54">
        <v>0</v>
      </c>
      <c r="G2126" s="54"/>
      <c r="I2126" s="59"/>
      <c r="J2126" s="59"/>
      <c r="K2126" s="59"/>
      <c r="L2126" s="59"/>
      <c r="M2126" s="59"/>
      <c r="N2126" s="59"/>
      <c r="O2126" s="52"/>
    </row>
    <row r="2127" spans="1:15">
      <c r="A2127" s="64">
        <v>43952</v>
      </c>
      <c r="B2127" s="54">
        <v>0</v>
      </c>
      <c r="C2127" s="54">
        <v>0</v>
      </c>
      <c r="D2127" s="54">
        <v>0</v>
      </c>
      <c r="E2127" s="54">
        <v>0</v>
      </c>
      <c r="F2127" s="54">
        <v>0</v>
      </c>
      <c r="G2127" s="54"/>
      <c r="I2127" s="59"/>
      <c r="J2127" s="59"/>
      <c r="K2127" s="59"/>
      <c r="L2127" s="59"/>
      <c r="M2127" s="59"/>
      <c r="N2127" s="59"/>
      <c r="O2127" s="52"/>
    </row>
    <row r="2128" spans="1:15">
      <c r="A2128" s="64">
        <v>43983</v>
      </c>
      <c r="B2128" s="54">
        <v>0</v>
      </c>
      <c r="C2128" s="54">
        <v>0</v>
      </c>
      <c r="D2128" s="54">
        <v>0</v>
      </c>
      <c r="E2128" s="54">
        <v>0</v>
      </c>
      <c r="F2128" s="54">
        <v>0</v>
      </c>
      <c r="G2128" s="54"/>
      <c r="I2128" s="59"/>
      <c r="J2128" s="59"/>
      <c r="K2128" s="59"/>
      <c r="L2128" s="59"/>
      <c r="M2128" s="59"/>
      <c r="N2128" s="59"/>
      <c r="O2128" s="52"/>
    </row>
    <row r="2129" spans="1:15">
      <c r="A2129" s="64">
        <v>44013</v>
      </c>
      <c r="B2129" s="54">
        <v>0</v>
      </c>
      <c r="C2129" s="54">
        <v>0</v>
      </c>
      <c r="D2129" s="54">
        <v>0</v>
      </c>
      <c r="E2129" s="54">
        <v>0</v>
      </c>
      <c r="F2129" s="54">
        <v>0</v>
      </c>
      <c r="G2129" s="54"/>
      <c r="I2129" s="59"/>
      <c r="J2129" s="59"/>
      <c r="K2129" s="59"/>
      <c r="L2129" s="59"/>
      <c r="M2129" s="59"/>
      <c r="N2129" s="59"/>
      <c r="O2129" s="52"/>
    </row>
    <row r="2130" spans="1:15">
      <c r="A2130" s="64">
        <v>44044</v>
      </c>
      <c r="B2130" s="54">
        <v>0</v>
      </c>
      <c r="C2130" s="54">
        <v>0</v>
      </c>
      <c r="D2130" s="54">
        <v>0</v>
      </c>
      <c r="E2130" s="54">
        <v>0</v>
      </c>
      <c r="F2130" s="54">
        <v>0</v>
      </c>
      <c r="G2130" s="54"/>
      <c r="I2130" s="59"/>
      <c r="J2130" s="59"/>
      <c r="K2130" s="59"/>
      <c r="L2130" s="59"/>
      <c r="M2130" s="59"/>
      <c r="N2130" s="59"/>
      <c r="O2130" s="52"/>
    </row>
    <row r="2131" spans="1:15">
      <c r="A2131" s="68" t="s">
        <v>10</v>
      </c>
      <c r="B2131" s="68">
        <f>SUM(B2119:B2130)</f>
        <v>0</v>
      </c>
      <c r="C2131" s="68">
        <f>SUM(C2119:C2130)</f>
        <v>0</v>
      </c>
      <c r="D2131" s="68">
        <f>SUM(D2119:D2130)</f>
        <v>0</v>
      </c>
      <c r="E2131" s="68">
        <f>SUM(E2119:E2130)</f>
        <v>0</v>
      </c>
      <c r="F2131" s="68">
        <f>SUM(F2119:F2130)</f>
        <v>0</v>
      </c>
      <c r="G2131" s="60"/>
      <c r="I2131" s="59"/>
      <c r="J2131" s="59"/>
      <c r="K2131" s="59"/>
      <c r="L2131" s="59"/>
      <c r="M2131" s="59"/>
      <c r="N2131" s="59"/>
      <c r="O2131" s="52"/>
    </row>
    <row r="2132" spans="1:15">
      <c r="A2132" s="68" t="s">
        <v>12</v>
      </c>
      <c r="B2132" s="68">
        <f>B2131/12</f>
        <v>0</v>
      </c>
      <c r="C2132" s="68">
        <f>C2131/12</f>
        <v>0</v>
      </c>
      <c r="D2132" s="68">
        <f>D2131/12</f>
        <v>0</v>
      </c>
      <c r="E2132" s="68">
        <f>E2131/12</f>
        <v>0</v>
      </c>
      <c r="F2132" s="68">
        <f>F2131/12</f>
        <v>0</v>
      </c>
      <c r="G2132" s="60"/>
      <c r="I2132" s="59"/>
      <c r="J2132" s="59"/>
      <c r="K2132" s="59"/>
      <c r="L2132" s="59"/>
      <c r="M2132" s="59"/>
      <c r="N2132" s="59"/>
      <c r="O2132" s="52"/>
    </row>
    <row r="2133" spans="1:15">
      <c r="A2133" s="64">
        <v>44075</v>
      </c>
      <c r="B2133" s="54">
        <v>0</v>
      </c>
      <c r="C2133" s="54">
        <v>0</v>
      </c>
      <c r="D2133" s="54">
        <v>0</v>
      </c>
      <c r="E2133" s="54">
        <v>0</v>
      </c>
      <c r="F2133" s="54">
        <v>0</v>
      </c>
      <c r="G2133" s="54"/>
      <c r="I2133" s="59"/>
      <c r="J2133" s="59"/>
      <c r="K2133" s="59"/>
      <c r="L2133" s="59"/>
      <c r="M2133" s="59"/>
      <c r="N2133" s="59"/>
      <c r="O2133" s="52"/>
    </row>
    <row r="2134" spans="1:15">
      <c r="A2134" s="64">
        <v>44105</v>
      </c>
      <c r="B2134" s="54">
        <v>0</v>
      </c>
      <c r="C2134" s="54">
        <v>0</v>
      </c>
      <c r="D2134" s="54">
        <v>0</v>
      </c>
      <c r="E2134" s="54">
        <v>0</v>
      </c>
      <c r="F2134" s="54">
        <v>0</v>
      </c>
      <c r="G2134" s="54"/>
      <c r="I2134" s="59"/>
      <c r="J2134" s="59"/>
      <c r="K2134" s="59"/>
      <c r="L2134" s="59"/>
      <c r="M2134" s="59"/>
      <c r="N2134" s="59"/>
      <c r="O2134" s="52"/>
    </row>
    <row r="2135" spans="1:15">
      <c r="A2135" s="64">
        <v>44136</v>
      </c>
      <c r="B2135" s="54">
        <v>0</v>
      </c>
      <c r="C2135" s="54">
        <v>0</v>
      </c>
      <c r="D2135" s="54">
        <v>0</v>
      </c>
      <c r="E2135" s="54">
        <v>0</v>
      </c>
      <c r="F2135" s="54">
        <v>0</v>
      </c>
      <c r="G2135" s="54"/>
      <c r="I2135" s="59"/>
      <c r="J2135" s="59"/>
      <c r="K2135" s="59"/>
      <c r="L2135" s="59"/>
      <c r="M2135" s="59"/>
      <c r="N2135" s="59"/>
      <c r="O2135" s="52"/>
    </row>
    <row r="2136" spans="1:15">
      <c r="A2136" s="64">
        <v>44166</v>
      </c>
      <c r="B2136" s="54">
        <v>0</v>
      </c>
      <c r="C2136" s="54">
        <v>0</v>
      </c>
      <c r="D2136" s="54">
        <v>0</v>
      </c>
      <c r="E2136" s="54">
        <v>0</v>
      </c>
      <c r="F2136" s="54">
        <v>0</v>
      </c>
      <c r="G2136" s="54"/>
      <c r="I2136" s="59"/>
      <c r="J2136" s="59"/>
      <c r="K2136" s="59"/>
      <c r="L2136" s="59"/>
      <c r="M2136" s="59"/>
      <c r="N2136" s="59"/>
      <c r="O2136" s="52"/>
    </row>
    <row r="2137" spans="1:15">
      <c r="A2137" s="64">
        <v>44197</v>
      </c>
      <c r="B2137" s="54">
        <v>0</v>
      </c>
      <c r="C2137" s="54">
        <v>0</v>
      </c>
      <c r="D2137" s="54">
        <v>0</v>
      </c>
      <c r="E2137" s="54">
        <v>0</v>
      </c>
      <c r="F2137" s="54">
        <v>0</v>
      </c>
      <c r="G2137" s="54"/>
      <c r="I2137" s="59"/>
      <c r="J2137" s="59"/>
      <c r="K2137" s="59"/>
      <c r="L2137" s="59"/>
      <c r="M2137" s="59"/>
      <c r="N2137" s="59"/>
      <c r="O2137" s="52"/>
    </row>
    <row r="2138" spans="1:15">
      <c r="A2138" s="64">
        <v>44228</v>
      </c>
      <c r="B2138" s="54">
        <v>0</v>
      </c>
      <c r="C2138" s="54">
        <v>0</v>
      </c>
      <c r="D2138" s="54">
        <v>0</v>
      </c>
      <c r="E2138" s="54">
        <v>0</v>
      </c>
      <c r="F2138" s="54">
        <v>0</v>
      </c>
      <c r="G2138" s="54"/>
      <c r="I2138" s="59"/>
      <c r="J2138" s="59"/>
      <c r="K2138" s="59"/>
      <c r="L2138" s="59"/>
      <c r="M2138" s="59"/>
      <c r="N2138" s="59"/>
      <c r="O2138" s="52"/>
    </row>
    <row r="2139" spans="1:15">
      <c r="A2139" s="64">
        <v>44256</v>
      </c>
      <c r="B2139" s="54">
        <v>0</v>
      </c>
      <c r="C2139" s="54">
        <v>0</v>
      </c>
      <c r="D2139" s="54">
        <v>0</v>
      </c>
      <c r="E2139" s="54">
        <v>0</v>
      </c>
      <c r="F2139" s="54">
        <v>0</v>
      </c>
      <c r="G2139" s="54"/>
      <c r="I2139" s="59"/>
      <c r="J2139" s="59"/>
      <c r="K2139" s="59"/>
      <c r="L2139" s="59"/>
      <c r="M2139" s="59"/>
      <c r="N2139" s="59"/>
      <c r="O2139" s="52"/>
    </row>
    <row r="2140" spans="1:15">
      <c r="A2140" s="64">
        <v>44287</v>
      </c>
      <c r="B2140" s="54">
        <v>0</v>
      </c>
      <c r="C2140" s="54">
        <v>0</v>
      </c>
      <c r="D2140" s="54">
        <v>0</v>
      </c>
      <c r="E2140" s="54">
        <v>0</v>
      </c>
      <c r="F2140" s="54">
        <v>0</v>
      </c>
      <c r="G2140" s="54"/>
      <c r="I2140" s="59"/>
      <c r="J2140" s="59"/>
      <c r="K2140" s="59"/>
      <c r="L2140" s="59"/>
      <c r="M2140" s="59"/>
      <c r="N2140" s="59"/>
      <c r="O2140" s="52"/>
    </row>
    <row r="2141" spans="1:15">
      <c r="A2141" s="64">
        <v>44317</v>
      </c>
      <c r="B2141" s="54">
        <v>0</v>
      </c>
      <c r="C2141" s="54">
        <v>0</v>
      </c>
      <c r="D2141" s="54">
        <v>0</v>
      </c>
      <c r="E2141" s="54">
        <v>0</v>
      </c>
      <c r="F2141" s="54">
        <v>0</v>
      </c>
      <c r="G2141" s="54"/>
      <c r="I2141" s="59"/>
      <c r="J2141" s="59"/>
      <c r="K2141" s="59"/>
      <c r="L2141" s="59"/>
      <c r="M2141" s="59"/>
      <c r="N2141" s="59"/>
      <c r="O2141" s="52"/>
    </row>
    <row r="2142" spans="1:15">
      <c r="A2142" s="64">
        <v>44348</v>
      </c>
      <c r="B2142" s="54">
        <v>0</v>
      </c>
      <c r="C2142" s="54">
        <v>0</v>
      </c>
      <c r="D2142" s="54">
        <v>0</v>
      </c>
      <c r="E2142" s="54">
        <v>0</v>
      </c>
      <c r="F2142" s="54">
        <v>0</v>
      </c>
      <c r="G2142" s="54"/>
      <c r="I2142" s="59"/>
      <c r="J2142" s="59"/>
      <c r="K2142" s="59"/>
      <c r="L2142" s="59"/>
      <c r="M2142" s="59"/>
      <c r="N2142" s="59"/>
      <c r="O2142" s="52"/>
    </row>
    <row r="2143" spans="1:15">
      <c r="A2143" s="64">
        <v>44378</v>
      </c>
      <c r="B2143" s="54">
        <v>0</v>
      </c>
      <c r="C2143" s="54">
        <v>0</v>
      </c>
      <c r="D2143" s="54">
        <v>0</v>
      </c>
      <c r="E2143" s="54">
        <v>0</v>
      </c>
      <c r="F2143" s="54">
        <v>0</v>
      </c>
      <c r="G2143" s="54"/>
      <c r="I2143" s="59"/>
      <c r="J2143" s="59"/>
      <c r="K2143" s="59"/>
      <c r="L2143" s="59"/>
      <c r="M2143" s="59"/>
      <c r="N2143" s="59"/>
      <c r="O2143" s="52"/>
    </row>
    <row r="2144" spans="1:15" ht="17" customHeight="1">
      <c r="A2144" s="64">
        <v>44409</v>
      </c>
      <c r="B2144" s="54">
        <v>0</v>
      </c>
      <c r="C2144" s="54">
        <v>0</v>
      </c>
      <c r="D2144" s="54">
        <v>0</v>
      </c>
      <c r="E2144" s="54">
        <v>0</v>
      </c>
      <c r="F2144" s="54">
        <v>0</v>
      </c>
      <c r="G2144" s="54"/>
      <c r="I2144" s="59"/>
      <c r="J2144" s="59"/>
      <c r="K2144" s="59"/>
      <c r="L2144" s="59"/>
      <c r="M2144" s="59"/>
      <c r="N2144" s="59"/>
      <c r="O2144" s="52"/>
    </row>
    <row r="2145" spans="1:15">
      <c r="A2145" s="68" t="s">
        <v>10</v>
      </c>
      <c r="B2145" s="68">
        <f>SUM(B2133:B2144)</f>
        <v>0</v>
      </c>
      <c r="C2145" s="68">
        <f>SUM(C2133:C2144)</f>
        <v>0</v>
      </c>
      <c r="D2145" s="68">
        <f>SUM(D2133:D2144)</f>
        <v>0</v>
      </c>
      <c r="E2145" s="68">
        <f>SUM(E2133:E2144)</f>
        <v>0</v>
      </c>
      <c r="F2145" s="68">
        <f>SUM(F2133:F2144)</f>
        <v>0</v>
      </c>
      <c r="G2145" s="60"/>
      <c r="I2145" s="59"/>
      <c r="J2145" s="59"/>
      <c r="K2145" s="59"/>
      <c r="L2145" s="59"/>
      <c r="M2145" s="59"/>
      <c r="N2145" s="59"/>
      <c r="O2145" s="52"/>
    </row>
    <row r="2146" spans="1:15">
      <c r="A2146" s="69" t="s">
        <v>12</v>
      </c>
      <c r="B2146" s="69">
        <f>B2145/12</f>
        <v>0</v>
      </c>
      <c r="C2146" s="69">
        <f>C2145/12</f>
        <v>0</v>
      </c>
      <c r="D2146" s="69">
        <f>D2145/12</f>
        <v>0</v>
      </c>
      <c r="E2146" s="69">
        <f>E2145/12</f>
        <v>0</v>
      </c>
      <c r="F2146" s="69">
        <f>F2145/12</f>
        <v>0</v>
      </c>
      <c r="G2146" s="60"/>
      <c r="I2146" s="59"/>
      <c r="J2146" s="59"/>
      <c r="K2146" s="59"/>
      <c r="L2146" s="59"/>
      <c r="M2146" s="59"/>
      <c r="N2146" s="59"/>
      <c r="O2146" s="52"/>
    </row>
    <row r="2147" spans="1:15">
      <c r="A2147" s="64">
        <v>44440</v>
      </c>
      <c r="B2147" s="54">
        <v>0</v>
      </c>
      <c r="C2147" s="54">
        <v>0</v>
      </c>
      <c r="D2147" s="54">
        <v>0</v>
      </c>
      <c r="E2147" s="54">
        <v>0</v>
      </c>
      <c r="F2147" s="54">
        <v>0</v>
      </c>
      <c r="G2147" s="54" t="s">
        <v>136</v>
      </c>
      <c r="H2147" s="3" t="s">
        <v>137</v>
      </c>
      <c r="I2147" s="59"/>
      <c r="J2147" s="59"/>
      <c r="K2147" s="59"/>
      <c r="L2147" s="59"/>
      <c r="M2147" s="59"/>
      <c r="N2147" s="59"/>
      <c r="O2147" s="52"/>
    </row>
    <row r="2148" spans="1:15">
      <c r="A2148" s="64">
        <v>44470</v>
      </c>
      <c r="B2148" s="54">
        <v>0</v>
      </c>
      <c r="C2148" s="54">
        <v>0</v>
      </c>
      <c r="D2148" s="54">
        <v>11</v>
      </c>
      <c r="E2148" s="54">
        <v>1</v>
      </c>
      <c r="F2148" s="54">
        <v>0</v>
      </c>
      <c r="G2148" s="54"/>
      <c r="I2148" s="59"/>
      <c r="J2148" s="59"/>
      <c r="K2148" s="59"/>
      <c r="L2148" s="59"/>
      <c r="M2148" s="59"/>
      <c r="N2148" s="59"/>
      <c r="O2148" s="52"/>
    </row>
    <row r="2149" spans="1:15">
      <c r="A2149" s="61">
        <v>44501</v>
      </c>
      <c r="B2149" s="51">
        <v>2</v>
      </c>
      <c r="C2149" s="51">
        <v>1</v>
      </c>
      <c r="D2149" s="51">
        <v>7</v>
      </c>
      <c r="E2149" s="51">
        <v>4</v>
      </c>
      <c r="F2149" s="51">
        <v>1</v>
      </c>
      <c r="G2149" s="51"/>
      <c r="I2149" s="59"/>
      <c r="J2149" s="59"/>
      <c r="K2149" s="59"/>
      <c r="L2149" s="59"/>
      <c r="M2149" s="59"/>
      <c r="N2149" s="59"/>
      <c r="O2149" s="52"/>
    </row>
    <row r="2150" spans="1:15">
      <c r="A2150" s="61">
        <v>44531</v>
      </c>
      <c r="B2150" s="51">
        <v>0</v>
      </c>
      <c r="C2150" s="51">
        <v>1</v>
      </c>
      <c r="D2150" s="51">
        <v>9</v>
      </c>
      <c r="E2150" s="51">
        <v>3</v>
      </c>
      <c r="F2150" s="51">
        <v>1</v>
      </c>
      <c r="G2150" s="51"/>
      <c r="I2150" s="59"/>
      <c r="J2150" s="59"/>
      <c r="K2150" s="59"/>
      <c r="L2150" s="59"/>
      <c r="M2150" s="59"/>
      <c r="N2150" s="59"/>
      <c r="O2150" s="52"/>
    </row>
    <row r="2151" spans="1:15">
      <c r="A2151" s="62"/>
      <c r="B2151" s="57"/>
      <c r="C2151" s="57"/>
      <c r="D2151" s="57"/>
      <c r="E2151" s="57"/>
      <c r="F2151" s="57"/>
      <c r="G2151" s="52"/>
      <c r="I2151" s="59"/>
      <c r="J2151" s="59"/>
      <c r="K2151" s="59"/>
      <c r="L2151" s="59"/>
      <c r="M2151" s="59"/>
      <c r="N2151" s="59"/>
      <c r="O2151" s="52"/>
    </row>
    <row r="2152" spans="1:15">
      <c r="A2152" s="59"/>
      <c r="B2152" s="59"/>
      <c r="C2152" s="59"/>
      <c r="D2152" s="59"/>
      <c r="E2152" s="59"/>
      <c r="F2152" s="59"/>
      <c r="G2152" s="52"/>
      <c r="I2152" s="59"/>
      <c r="J2152" s="59"/>
      <c r="K2152" s="59"/>
      <c r="L2152" s="59"/>
      <c r="M2152" s="59"/>
      <c r="N2152" s="59"/>
      <c r="O2152" s="52"/>
    </row>
    <row r="2153" spans="1:15">
      <c r="A2153" s="59"/>
      <c r="B2153" s="59"/>
      <c r="C2153" s="59"/>
      <c r="D2153" s="59"/>
      <c r="E2153" s="59"/>
      <c r="F2153" s="59"/>
      <c r="G2153" s="52"/>
      <c r="I2153" s="59"/>
      <c r="J2153" s="59"/>
      <c r="K2153" s="59"/>
      <c r="L2153" s="59"/>
      <c r="M2153" s="59"/>
      <c r="N2153" s="59"/>
      <c r="O2153" s="52"/>
    </row>
    <row r="2154" spans="1:15">
      <c r="A2154" s="59"/>
      <c r="B2154" s="59"/>
      <c r="C2154" s="59"/>
      <c r="D2154" s="59"/>
      <c r="E2154" s="59"/>
      <c r="F2154" s="59"/>
      <c r="G2154" s="52"/>
      <c r="I2154" s="59"/>
      <c r="J2154" s="59"/>
      <c r="K2154" s="59"/>
      <c r="L2154" s="59"/>
      <c r="M2154" s="59"/>
      <c r="N2154" s="59"/>
      <c r="O2154" s="52"/>
    </row>
    <row r="2155" spans="1:15">
      <c r="A2155" s="59"/>
      <c r="B2155" s="59"/>
      <c r="C2155" s="59"/>
      <c r="D2155" s="59"/>
      <c r="E2155" s="59"/>
      <c r="F2155" s="59"/>
      <c r="G2155" s="52"/>
      <c r="I2155" s="59"/>
      <c r="J2155" s="59"/>
      <c r="K2155" s="59"/>
      <c r="L2155" s="59"/>
      <c r="M2155" s="59"/>
      <c r="N2155" s="59"/>
      <c r="O2155" s="52"/>
    </row>
    <row r="2156" spans="1:15">
      <c r="A2156" s="59"/>
      <c r="B2156" s="59"/>
      <c r="C2156" s="59"/>
      <c r="D2156" s="59"/>
      <c r="E2156" s="59"/>
      <c r="F2156" s="59"/>
      <c r="G2156" s="52"/>
      <c r="I2156" s="59"/>
      <c r="J2156" s="59"/>
      <c r="K2156" s="59"/>
      <c r="L2156" s="59"/>
      <c r="M2156" s="59"/>
      <c r="N2156" s="59"/>
      <c r="O2156" s="52"/>
    </row>
    <row r="2157" spans="1:15">
      <c r="A2157" s="59"/>
      <c r="B2157" s="59"/>
      <c r="C2157" s="59"/>
      <c r="D2157" s="59"/>
      <c r="E2157" s="59"/>
      <c r="F2157" s="59"/>
      <c r="G2157" s="52"/>
      <c r="I2157" s="59"/>
      <c r="J2157" s="59"/>
      <c r="K2157" s="59"/>
      <c r="L2157" s="59"/>
      <c r="M2157" s="59"/>
      <c r="N2157" s="59"/>
      <c r="O2157" s="52"/>
    </row>
    <row r="2158" spans="1:15">
      <c r="A2158" s="59"/>
      <c r="B2158" s="59"/>
      <c r="C2158" s="59"/>
      <c r="D2158" s="59"/>
      <c r="E2158" s="59"/>
      <c r="F2158" s="59"/>
      <c r="G2158" s="52"/>
      <c r="I2158" s="59"/>
      <c r="J2158" s="59"/>
      <c r="K2158" s="59"/>
      <c r="L2158" s="59"/>
      <c r="M2158" s="59"/>
      <c r="N2158" s="59"/>
      <c r="O2158" s="52"/>
    </row>
    <row r="2159" spans="1:15">
      <c r="A2159" s="59"/>
      <c r="B2159" s="59"/>
      <c r="C2159" s="59"/>
      <c r="D2159" s="59"/>
      <c r="E2159" s="59"/>
      <c r="F2159" s="59"/>
      <c r="G2159" s="52"/>
    </row>
    <row r="2160" spans="1:15">
      <c r="A2160" s="3"/>
    </row>
    <row r="2162" spans="1:10">
      <c r="A2162" s="1"/>
    </row>
    <row r="2164" spans="1:10" ht="29">
      <c r="A2164" s="108" t="s">
        <v>69</v>
      </c>
      <c r="B2164" s="108"/>
      <c r="C2164" s="108"/>
      <c r="D2164" s="108"/>
      <c r="E2164" s="108"/>
      <c r="F2164" s="108"/>
      <c r="G2164" s="108"/>
      <c r="H2164" s="108"/>
      <c r="I2164" s="54"/>
      <c r="J2164" s="54"/>
    </row>
    <row r="2165" spans="1:10">
      <c r="A2165" s="54"/>
      <c r="B2165" s="54"/>
      <c r="C2165" s="54"/>
      <c r="D2165" s="54"/>
      <c r="E2165" s="54"/>
      <c r="F2165" s="54"/>
      <c r="G2165" s="54"/>
      <c r="H2165" s="54"/>
      <c r="I2165" s="54"/>
      <c r="J2165" s="54"/>
    </row>
    <row r="2166" spans="1:10">
      <c r="A2166" s="54"/>
      <c r="B2166" s="65"/>
      <c r="C2166" s="65"/>
      <c r="D2166" s="65"/>
      <c r="E2166" s="65"/>
      <c r="F2166" s="54"/>
      <c r="G2166" s="54"/>
      <c r="H2166" s="54"/>
      <c r="I2166" s="54"/>
      <c r="J2166" s="54"/>
    </row>
    <row r="2167" spans="1:10" ht="24">
      <c r="A2167" s="54"/>
      <c r="B2167" s="109" t="s">
        <v>83</v>
      </c>
      <c r="C2167" s="109"/>
      <c r="D2167" s="109"/>
      <c r="E2167" s="109"/>
      <c r="F2167" s="109"/>
      <c r="G2167" s="54"/>
      <c r="H2167" s="54"/>
      <c r="I2167" s="54"/>
      <c r="J2167" s="54"/>
    </row>
    <row r="2168" spans="1:10">
      <c r="A2168" s="54"/>
      <c r="B2168" s="64"/>
      <c r="C2168" s="66"/>
      <c r="D2168" s="66" t="s">
        <v>111</v>
      </c>
      <c r="E2168" s="66">
        <f>COUNTA(A2116,A2028,G2168,F2168,F2168,A2070,A2116,A2028,A1989,A1950,A1908,A1868,A1829,A1790,A1750,A1711,A1672,A1631,A1591,A1549,A1509,A1460,A1421,A1380,A1341,A1301,A1262,A1221,A1182,A1143,A1104,A1062,A1022,A983,A944,A902,A862,A818,A779,A740,A698,A658,A619,A580,A538,A498,A457,A413,A373,A333,A293,A253,A213,A173,A133,A93,A51,A10)</f>
        <v>55</v>
      </c>
      <c r="F2168" s="54"/>
      <c r="G2168" s="54"/>
      <c r="H2168" s="54"/>
      <c r="I2168" s="54"/>
      <c r="J2168" s="54"/>
    </row>
    <row r="2169" spans="1:10">
      <c r="A2169" s="54"/>
      <c r="B2169" s="64"/>
      <c r="C2169" s="54"/>
      <c r="D2169" s="54"/>
      <c r="E2169" s="54"/>
      <c r="F2169" s="54"/>
      <c r="G2169" s="54"/>
      <c r="H2169" s="54"/>
      <c r="I2169" s="54"/>
      <c r="J2169" s="54"/>
    </row>
    <row r="2170" spans="1:10">
      <c r="A2170" s="54"/>
      <c r="B2170" s="67" t="s">
        <v>4</v>
      </c>
      <c r="C2170" s="53" t="s">
        <v>5</v>
      </c>
      <c r="D2170" s="53" t="s">
        <v>6</v>
      </c>
      <c r="E2170" s="53" t="s">
        <v>7</v>
      </c>
      <c r="F2170" s="53" t="s">
        <v>8</v>
      </c>
      <c r="G2170" s="53" t="s">
        <v>9</v>
      </c>
      <c r="H2170" s="53" t="s">
        <v>109</v>
      </c>
      <c r="I2170" s="53" t="s">
        <v>110</v>
      </c>
      <c r="J2170" s="53" t="s">
        <v>115</v>
      </c>
    </row>
    <row r="2171" spans="1:10">
      <c r="A2171" s="54"/>
      <c r="B2171" s="64">
        <v>43709</v>
      </c>
      <c r="C2171" s="54">
        <f t="shared" ref="C2171:G2182" si="0">SUM(B2031,B1992,B1953,B1911,B1871,B1832,B1793,B1753,B1714,B1675,B1634,B1594,B1552,B1512,B1463,B1424,B1383,B1344,B1304,B1265,B1224,B1185,B1146,B1107,B1065,B1025,B986,B947,B905,B865,B821,B782,B743,B701,B661,B622,B583,B541,B501,B460,B416,B376,B336,B296,B256,B216,B176,B136,B96,B54,B13)</f>
        <v>370</v>
      </c>
      <c r="D2171" s="54">
        <f t="shared" si="0"/>
        <v>105</v>
      </c>
      <c r="E2171" s="54">
        <f t="shared" si="0"/>
        <v>573</v>
      </c>
      <c r="F2171" s="54">
        <f t="shared" si="0"/>
        <v>262</v>
      </c>
      <c r="G2171" s="54">
        <f t="shared" si="0"/>
        <v>90</v>
      </c>
      <c r="H2171" s="54">
        <f>COUNTA(G2031,G1911,G1871,G1832,G1793,G1753,G1714,G1675,G1634,G1594,G1552,G1512,G1463,G1424,#REF!,G1344,G1304,G1265,G1224,G1185,G1146,G1107,G1065,G1025,G986,G947,G905,G865,G821,G782,G743,G701,G661,G622,G583,G541,G501,G460,G416,G376,G336,G296,G256,G216,G176,G136,G96,G54,G13,G1992,G1953)</f>
        <v>7</v>
      </c>
      <c r="I2171" s="54">
        <f>E2168 - Table3726[[#This Row],[ INACTIVE PUBLISHERS]]</f>
        <v>48</v>
      </c>
      <c r="J2171" s="54">
        <f>SUM(Table3726[[#This Row],[ INACTIVE PUBLISHERS]:[ACTIVE PUBLISHERS]])</f>
        <v>55</v>
      </c>
    </row>
    <row r="2172" spans="1:10">
      <c r="A2172" s="54"/>
      <c r="B2172" s="64">
        <v>43739</v>
      </c>
      <c r="C2172" s="54">
        <f t="shared" si="0"/>
        <v>405</v>
      </c>
      <c r="D2172" s="54">
        <f t="shared" si="0"/>
        <v>106</v>
      </c>
      <c r="E2172" s="54">
        <f t="shared" si="0"/>
        <v>621</v>
      </c>
      <c r="F2172" s="54">
        <f t="shared" si="0"/>
        <v>280</v>
      </c>
      <c r="G2172" s="54">
        <f t="shared" si="0"/>
        <v>96</v>
      </c>
      <c r="H2172" s="54">
        <f>COUNTA(G2032,G1912,G1872,G1833,G1794,G1754,G1715,G1676,G1635,G1595,G1553,G1513,G1464,G1425,G1383,G1345,G1305,G1266,G1225,G1186,G1147,G1108,G1066,G1026,G987,G948,G906,G866,G822,G783,G744,G702,G662,G623,G584,G542,G502,G461,G417,G377,G337,G297,G257,G217,G177,G137,G97,G55,G14,G1993,G1954)</f>
        <v>5</v>
      </c>
      <c r="I2172" s="54">
        <f>E2168 - Table3726[[#This Row],[ INACTIVE PUBLISHERS]]</f>
        <v>50</v>
      </c>
      <c r="J2172" s="54">
        <f>SUM(Table3726[[#This Row],[ INACTIVE PUBLISHERS]:[ACTIVE PUBLISHERS]])</f>
        <v>55</v>
      </c>
    </row>
    <row r="2173" spans="1:10">
      <c r="A2173" s="54"/>
      <c r="B2173" s="64">
        <v>43770</v>
      </c>
      <c r="C2173" s="54">
        <f t="shared" si="0"/>
        <v>313</v>
      </c>
      <c r="D2173" s="54">
        <f t="shared" si="0"/>
        <v>83</v>
      </c>
      <c r="E2173" s="54">
        <f t="shared" si="0"/>
        <v>594</v>
      </c>
      <c r="F2173" s="54">
        <f t="shared" si="0"/>
        <v>258</v>
      </c>
      <c r="G2173" s="54">
        <f t="shared" si="0"/>
        <v>90</v>
      </c>
      <c r="H2173" s="54">
        <f>COUNTA(G2033,G1913,G1873,G1834,G1795,G1755,G1716,G1677,G1636,G1596,G1554,G1514,G1465,G1426,#REF!,G1346,G1306,G1267,G1226,G1187,G1148,G1109,G1067,G1027,G988,G949,G907,G867,G823,G784,G745,G703,G663,G624,G585,G543,G503,G462,G418,G378,G338,G298,G258,G218,G178,G138,G98,G56,G15,G1994,G1955)</f>
        <v>4</v>
      </c>
      <c r="I2173" s="54">
        <f>E2168 - Table3726[[#This Row],[ INACTIVE PUBLISHERS]]</f>
        <v>51</v>
      </c>
      <c r="J2173" s="54">
        <f>SUM(Table3726[[#This Row],[ INACTIVE PUBLISHERS]:[ACTIVE PUBLISHERS]])</f>
        <v>55</v>
      </c>
    </row>
    <row r="2174" spans="1:10">
      <c r="A2174" s="64"/>
      <c r="B2174" s="64">
        <v>43800</v>
      </c>
      <c r="C2174" s="54">
        <f t="shared" si="0"/>
        <v>371</v>
      </c>
      <c r="D2174" s="54">
        <f t="shared" si="0"/>
        <v>110</v>
      </c>
      <c r="E2174" s="54">
        <f t="shared" si="0"/>
        <v>607</v>
      </c>
      <c r="F2174" s="54">
        <f t="shared" si="0"/>
        <v>260</v>
      </c>
      <c r="G2174" s="54">
        <f t="shared" si="0"/>
        <v>93</v>
      </c>
      <c r="H2174" s="54">
        <f>COUNTA(G2034,G1914,G1874,G1835,G1796,G1756,G1717,G1678,G1637,G1597,G1555,G1515,G1466,G1427,G1385,G1347,G1307,G1268,G1227,G1188,G1149,G1110,G1068,G1028,G989,G950,G908,G868,G824,G785,G746,G704,G664,G625,G586,G544,G504,G463,G419,G379,G339,G299,G259,G219,G179,G139,G99,G57,G16,G1995,G1956)</f>
        <v>4</v>
      </c>
      <c r="I2174" s="54">
        <f>E2168 - Table3726[[#This Row],[ INACTIVE PUBLISHERS]]</f>
        <v>51</v>
      </c>
      <c r="J2174" s="54">
        <f>SUM(Table3726[[#This Row],[ INACTIVE PUBLISHERS]:[ACTIVE PUBLISHERS]])</f>
        <v>55</v>
      </c>
    </row>
    <row r="2175" spans="1:10">
      <c r="A2175" s="64"/>
      <c r="B2175" s="64">
        <v>43831</v>
      </c>
      <c r="C2175" s="54">
        <f t="shared" si="0"/>
        <v>396</v>
      </c>
      <c r="D2175" s="54">
        <f t="shared" si="0"/>
        <v>130</v>
      </c>
      <c r="E2175" s="54">
        <f t="shared" si="0"/>
        <v>650</v>
      </c>
      <c r="F2175" s="54">
        <f t="shared" si="0"/>
        <v>318</v>
      </c>
      <c r="G2175" s="54">
        <f t="shared" si="0"/>
        <v>107</v>
      </c>
      <c r="H2175" s="54">
        <f>COUNTA(G2035,G1915,G1875,G1836,G1797,G1757,G1718,G1679,G1638,G1598,G1556,G1516,G1467,G1428,G1387,G1348,G1308,G1269,G1228,G1189,G1150,G1111,G1069,G1029,G990,G951,G909,G869,G825,G786,G747,G705,G665,G626,G587,G545,G505,G464,G420,G380,G340,G300,G260,G220,G180,G140,G100,G58,G17,G1996,G1957)</f>
        <v>2</v>
      </c>
      <c r="I2175" s="54">
        <f>E2168 - Table3726[[#This Row],[ INACTIVE PUBLISHERS]]</f>
        <v>53</v>
      </c>
      <c r="J2175" s="54">
        <f>SUM(Table3726[[#This Row],[ INACTIVE PUBLISHERS]:[ACTIVE PUBLISHERS]])</f>
        <v>55</v>
      </c>
    </row>
    <row r="2176" spans="1:10">
      <c r="A2176" s="64"/>
      <c r="B2176" s="64">
        <v>43862</v>
      </c>
      <c r="C2176" s="54">
        <f t="shared" si="0"/>
        <v>352</v>
      </c>
      <c r="D2176" s="54">
        <f t="shared" si="0"/>
        <v>113</v>
      </c>
      <c r="E2176" s="54">
        <f t="shared" si="0"/>
        <v>670</v>
      </c>
      <c r="F2176" s="54">
        <f t="shared" si="0"/>
        <v>260</v>
      </c>
      <c r="G2176" s="54">
        <f t="shared" si="0"/>
        <v>106</v>
      </c>
      <c r="H2176" s="54">
        <f>COUNTA(G2036,G1916,G1876,G1837,G1798,G1758,G1719,G1680,G1639,G1599,G1557,G1517,G1468,G1429,G1388,G1349,G1309,G1270,G1229,G1190,G1151,G1112,G1070,G1030,G991,G952,G910,G870,G826,G787,G748,G706,G666,G627,G588,G546,G506,G465,G421,G381,G341,G301,G261,G221,G181,G141,G101,G59,G18,G1997,G1958)</f>
        <v>2</v>
      </c>
      <c r="I2176" s="54">
        <f>E2168 - Table3726[[#This Row],[ INACTIVE PUBLISHERS]]</f>
        <v>53</v>
      </c>
      <c r="J2176" s="54">
        <f>SUM(Table3726[[#This Row],[ INACTIVE PUBLISHERS]:[ACTIVE PUBLISHERS]])</f>
        <v>55</v>
      </c>
    </row>
    <row r="2177" spans="1:10">
      <c r="A2177" s="64"/>
      <c r="B2177" s="64">
        <v>43891</v>
      </c>
      <c r="C2177" s="54">
        <f t="shared" si="0"/>
        <v>149</v>
      </c>
      <c r="D2177" s="54">
        <f t="shared" si="0"/>
        <v>89</v>
      </c>
      <c r="E2177" s="54">
        <f t="shared" si="0"/>
        <v>407</v>
      </c>
      <c r="F2177" s="54">
        <f t="shared" si="0"/>
        <v>198</v>
      </c>
      <c r="G2177" s="54">
        <f t="shared" si="0"/>
        <v>90</v>
      </c>
      <c r="H2177" s="54">
        <f>COUNTA(G2037,G1917,G1877,G1838,G1799,G1759,G1720,G1681,G1640,G1600,G1558,G1518,G1469,G1430,G1389,G1350,G1310,G1271,G1230,G1191,G1152,G1113,G1071,G1031,G992,G953,G911,G871,G827,G788,G749,G707,G667,G628,G589,G547,G507,G466,G422,G382,G342,G302,G262,G222,G182,G142,G102,G60,G19,G1998,G1959)</f>
        <v>3</v>
      </c>
      <c r="I2177" s="54">
        <f>E2168 - Table3726[[#This Row],[ INACTIVE PUBLISHERS]]</f>
        <v>52</v>
      </c>
      <c r="J2177" s="54">
        <f>SUM(Table3726[[#This Row],[ INACTIVE PUBLISHERS]:[ACTIVE PUBLISHERS]])</f>
        <v>55</v>
      </c>
    </row>
    <row r="2178" spans="1:10">
      <c r="A2178" s="64"/>
      <c r="B2178" s="64">
        <v>43922</v>
      </c>
      <c r="C2178" s="54">
        <f t="shared" si="0"/>
        <v>45</v>
      </c>
      <c r="D2178" s="54">
        <f t="shared" si="0"/>
        <v>36</v>
      </c>
      <c r="E2178" s="54">
        <f t="shared" si="0"/>
        <v>296</v>
      </c>
      <c r="F2178" s="54">
        <f t="shared" si="0"/>
        <v>186</v>
      </c>
      <c r="G2178" s="54">
        <f t="shared" si="0"/>
        <v>66</v>
      </c>
      <c r="H2178" s="54">
        <f>COUNTA(G2038,G1918,G1878,G1839,G1800,G1760,G1721,G1682,G1641,G1601,G1559,G1519,G1470,G1431,G1390,G1351,G1311,G1272,G1231,G1192,G1153,G1114,G1072,G1032,G993,G954,G912,G872,G828,G789,G750,G708,G668,G629,G590,G548,G508,G467,G423,G383,G343,G303,G263,G223,G183,G143,G103,G61,G20,G2001,G1960)</f>
        <v>4</v>
      </c>
      <c r="I2178" s="54">
        <f>E2168 - Table3726[[#This Row],[ INACTIVE PUBLISHERS]]</f>
        <v>51</v>
      </c>
      <c r="J2178" s="54">
        <f>SUM(Table3726[[#This Row],[ INACTIVE PUBLISHERS]:[ACTIVE PUBLISHERS]])</f>
        <v>55</v>
      </c>
    </row>
    <row r="2179" spans="1:10">
      <c r="A2179" s="64"/>
      <c r="B2179" s="64">
        <v>43952</v>
      </c>
      <c r="C2179" s="54">
        <f t="shared" si="0"/>
        <v>23</v>
      </c>
      <c r="D2179" s="54">
        <f t="shared" si="0"/>
        <v>67</v>
      </c>
      <c r="E2179" s="54">
        <f t="shared" si="0"/>
        <v>258.5</v>
      </c>
      <c r="F2179" s="54">
        <f t="shared" si="0"/>
        <v>168</v>
      </c>
      <c r="G2179" s="54">
        <f t="shared" si="0"/>
        <v>71</v>
      </c>
      <c r="H2179" s="54">
        <f>COUNTA(G2039,G1919,G1879,G1840,G1801,G1761,G1722,G1683,G1642,G1602,G1560,G1520,G1471,G1432,G1391,G1352,G1312,G1273,G1232,G1193,G1154,G1115,G1073,G1033,G994,G955,G913,G873,G829,G790,G751,G709,G669,G630,G591,G549,G509,G468,G424,G384,G344,G304,G264,G224,G184,G144,G104,G62,G21,G2000,G1961)</f>
        <v>5</v>
      </c>
      <c r="I2179" s="54">
        <f>E2168 - Table3726[[#This Row],[ INACTIVE PUBLISHERS]]</f>
        <v>50</v>
      </c>
      <c r="J2179" s="54">
        <f>SUM(Table3726[[#This Row],[ INACTIVE PUBLISHERS]:[ACTIVE PUBLISHERS]])</f>
        <v>55</v>
      </c>
    </row>
    <row r="2180" spans="1:10">
      <c r="A2180" s="64"/>
      <c r="B2180" s="64">
        <v>43983</v>
      </c>
      <c r="C2180" s="54">
        <f t="shared" si="0"/>
        <v>21</v>
      </c>
      <c r="D2180" s="54">
        <f t="shared" si="0"/>
        <v>73</v>
      </c>
      <c r="E2180" s="54">
        <f t="shared" si="0"/>
        <v>270</v>
      </c>
      <c r="F2180" s="54">
        <f t="shared" si="0"/>
        <v>170</v>
      </c>
      <c r="G2180" s="54">
        <f t="shared" si="0"/>
        <v>66</v>
      </c>
      <c r="H2180" s="54">
        <f>COUNTA(G2040,G1920,G1880,G1841,G1802,G1762,G1723,G1684,G1643,G1603,G1561,G1521,G1472,G1433,G1392,G1353,G1313,G1274,G1233,G1194,G1155,G1116,G1074,G1034,G995,G956,G914,G874,G830,G791,G752,G710,G670,G631,G592,G550,G510,G469,G425,G385,G345,G305,G265,G225,G185,G145,G105,G63,G22,#REF!,G1962)</f>
        <v>5</v>
      </c>
      <c r="I2180" s="54">
        <f>E2168 - Table3726[[#This Row],[ INACTIVE PUBLISHERS]]</f>
        <v>50</v>
      </c>
      <c r="J2180" s="54">
        <f>SUM(Table3726[[#This Row],[ INACTIVE PUBLISHERS]:[ACTIVE PUBLISHERS]])</f>
        <v>55</v>
      </c>
    </row>
    <row r="2181" spans="1:10">
      <c r="A2181" s="64"/>
      <c r="B2181" s="64">
        <v>44013</v>
      </c>
      <c r="C2181" s="54">
        <f t="shared" si="0"/>
        <v>7</v>
      </c>
      <c r="D2181" s="54">
        <f t="shared" si="0"/>
        <v>68</v>
      </c>
      <c r="E2181" s="54">
        <f t="shared" si="0"/>
        <v>222</v>
      </c>
      <c r="F2181" s="54">
        <f t="shared" si="0"/>
        <v>137</v>
      </c>
      <c r="G2181" s="54">
        <f t="shared" si="0"/>
        <v>64</v>
      </c>
      <c r="H2181" s="54">
        <f>COUNTA(G2041,G1921,G1881,G1842,G1803,G1763,G1724,G1685,G1644,G1604,G1562,G1522,G1473,G1434,G1393,G1354,G1314,G1275,G1234,G1195,G1156,G1117,G1075,G1035,G996,G957,G915,G875,G831,G792,G753,G711,G671,G632,G593,G551,G511,G470,G426,G386,G346,G306,G266,G226,G186,G146,G106,G64,G23,G2002,G1963)</f>
        <v>7</v>
      </c>
      <c r="I2181" s="54">
        <f>E2168 - Table3726[[#This Row],[ INACTIVE PUBLISHERS]]</f>
        <v>48</v>
      </c>
      <c r="J2181" s="54">
        <f>SUM(Table3726[[#This Row],[ INACTIVE PUBLISHERS]:[ACTIVE PUBLISHERS]])</f>
        <v>55</v>
      </c>
    </row>
    <row r="2182" spans="1:10">
      <c r="A2182" s="64"/>
      <c r="B2182" s="64">
        <v>44044</v>
      </c>
      <c r="C2182" s="54">
        <f t="shared" si="0"/>
        <v>12</v>
      </c>
      <c r="D2182" s="54">
        <f t="shared" si="0"/>
        <v>67.5</v>
      </c>
      <c r="E2182" s="54">
        <f t="shared" si="0"/>
        <v>237.45</v>
      </c>
      <c r="F2182" s="54">
        <f t="shared" si="0"/>
        <v>160</v>
      </c>
      <c r="G2182" s="54">
        <f t="shared" si="0"/>
        <v>65</v>
      </c>
      <c r="H2182" s="54">
        <f>COUNTA(G2042,G1922,G1882,G1843,G1804,G1764,G1725,G1686,G1645,G1605,G1563,G1523,G1474,G1435,G1394,G1355,G1315,G1276,G1235,G1196,G1157,G1118,G1076,G1036,G997,G958,G916,G876,G832,G793,G754,G712,G672,G633,G594,G552,G512,G471,G427,G387,G347,G307,G267,G227,G187,G147,G107,G65,G24,G2003,G1964)</f>
        <v>5</v>
      </c>
      <c r="I2182" s="54">
        <f>E2168 - Table3726[[#This Row],[ INACTIVE PUBLISHERS]]</f>
        <v>50</v>
      </c>
      <c r="J2182" s="54">
        <f>SUM(Table3726[[#This Row],[ INACTIVE PUBLISHERS]:[ACTIVE PUBLISHERS]])</f>
        <v>55</v>
      </c>
    </row>
    <row r="2183" spans="1:10">
      <c r="A2183" s="64"/>
      <c r="B2183" s="68" t="s">
        <v>10</v>
      </c>
      <c r="C2183" s="56">
        <f>SUM(C2171:C2182)</f>
        <v>2464</v>
      </c>
      <c r="D2183" s="56">
        <f>SUM(D2171:D2182)</f>
        <v>1047.5</v>
      </c>
      <c r="E2183" s="56">
        <f>SUM(E2171:E2182)</f>
        <v>5405.95</v>
      </c>
      <c r="F2183" s="56">
        <f>SUM(F2171:F2182)</f>
        <v>2657</v>
      </c>
      <c r="G2183" s="56">
        <f>SUM(G2171:G2182)</f>
        <v>1004</v>
      </c>
      <c r="H2183" s="56">
        <f>H2171+H2172+H2176+H2173+H2174+H2175+H2177+H2178+H2179+H2180+H2181+H2182</f>
        <v>53</v>
      </c>
      <c r="I2183" s="56">
        <f t="shared" ref="I2183:J2183" si="1">I2171+I2172+I2176+I2173+I2174+I2175+I2177+I2178+I2179+I2180+I2181+I2182</f>
        <v>607</v>
      </c>
      <c r="J2183" s="56">
        <f t="shared" si="1"/>
        <v>660</v>
      </c>
    </row>
    <row r="2184" spans="1:10">
      <c r="A2184" s="64"/>
      <c r="B2184" s="68" t="s">
        <v>12</v>
      </c>
      <c r="C2184" s="56">
        <f t="shared" ref="C2184:C2202" si="2">SUM(B2044,B2005,B1966,B1924,B1884,B1845,B1806,B1766,B1727,B1688,B1647,B1607,B1565,B1525,B1476,B1437,B1396,B1357,B1317,B1278,B1237,B1198,B1159,B1120,B1078,B1038,B999,B960,B918,B878,B834,B795,B756,B714,B674,B635,B596,B554,B514,B473,B429,B389,B349,B309,B269,B229,B189,B149,B109,B67,B26)</f>
        <v>204.6666666666666</v>
      </c>
      <c r="D2184" s="56">
        <f t="shared" ref="D2184:I2184" si="3">D2183/12</f>
        <v>87.291666666666671</v>
      </c>
      <c r="E2184" s="56">
        <f t="shared" si="3"/>
        <v>450.49583333333334</v>
      </c>
      <c r="F2184" s="56">
        <f t="shared" si="3"/>
        <v>221.41666666666666</v>
      </c>
      <c r="G2184" s="56">
        <f t="shared" si="3"/>
        <v>83.666666666666671</v>
      </c>
      <c r="H2184" s="56">
        <f t="shared" si="3"/>
        <v>4.416666666666667</v>
      </c>
      <c r="I2184" s="56">
        <f t="shared" si="3"/>
        <v>50.583333333333336</v>
      </c>
      <c r="J2184" s="56">
        <f t="shared" ref="J2184" si="4">J2183/12</f>
        <v>55</v>
      </c>
    </row>
    <row r="2185" spans="1:10">
      <c r="A2185" s="64"/>
      <c r="B2185" s="64">
        <v>44075</v>
      </c>
      <c r="C2185" s="54">
        <f t="shared" si="2"/>
        <v>28</v>
      </c>
      <c r="D2185" s="54">
        <f t="shared" ref="D2185:G2202" si="5">SUM(C2045,C2006,C1967,C1925,C1885,C1846,C1807,C1767,C1728,C1689,C1648,C1608,C1566,C1526,C1477,C1438,C1397,C1358,C1318,C1279,C1238,C1199,C1160,C1121,C1079,C1039,C1000,C961,C919,C879,C835,C796,C757,C715,C675,C636,C597,C555,C515,C474,C430,C390,C350,C310,C270,C230,C190,C150,C110,C68,C27)</f>
        <v>85</v>
      </c>
      <c r="E2185" s="54">
        <f t="shared" si="5"/>
        <v>270</v>
      </c>
      <c r="F2185" s="54">
        <f t="shared" si="5"/>
        <v>174</v>
      </c>
      <c r="G2185" s="54">
        <f t="shared" si="5"/>
        <v>76</v>
      </c>
      <c r="H2185" s="54">
        <f t="shared" ref="H2185:H2196" si="6">COUNTA(G2045,G1925,G1885,G1846,G1807,G1767,G1728,G1689,G1648,G1608,G1566,G1526,G1477,G1438,G1397,G1358,G1318,G1279,G1238,G1199,G1160,G1121,G1079,G1039,G1000,G961,G919,G879,G835,G796,G757,G715,G675,G636,G597,G555,G515,G474,G430,G390,G350,G310,G270,G230,G190,G150,G110,G68,G27,G2006,G1967)</f>
        <v>4</v>
      </c>
      <c r="I2185" s="54">
        <f>E2168 - Table3726[[#This Row],[ INACTIVE PUBLISHERS]]</f>
        <v>51</v>
      </c>
      <c r="J2185" s="54">
        <f>SUM(Table3726[[#This Row],[ INACTIVE PUBLISHERS]:[ACTIVE PUBLISHERS]])</f>
        <v>55</v>
      </c>
    </row>
    <row r="2186" spans="1:10">
      <c r="A2186" s="64"/>
      <c r="B2186" s="64">
        <v>44105</v>
      </c>
      <c r="C2186" s="54">
        <f t="shared" si="2"/>
        <v>23</v>
      </c>
      <c r="D2186" s="54">
        <f t="shared" si="5"/>
        <v>68</v>
      </c>
      <c r="E2186" s="54">
        <f t="shared" si="5"/>
        <v>243.5</v>
      </c>
      <c r="F2186" s="54">
        <f t="shared" si="5"/>
        <v>159</v>
      </c>
      <c r="G2186" s="54">
        <f t="shared" si="5"/>
        <v>67</v>
      </c>
      <c r="H2186" s="54">
        <f t="shared" si="6"/>
        <v>5</v>
      </c>
      <c r="I2186" s="54">
        <f>E2168 - Table3726[[#This Row],[ INACTIVE PUBLISHERS]]</f>
        <v>50</v>
      </c>
      <c r="J2186" s="54">
        <f>SUM(Table3726[[#This Row],[ INACTIVE PUBLISHERS]:[ACTIVE PUBLISHERS]])</f>
        <v>55</v>
      </c>
    </row>
    <row r="2187" spans="1:10">
      <c r="A2187" s="64"/>
      <c r="B2187" s="64">
        <v>44136</v>
      </c>
      <c r="C2187" s="54">
        <f t="shared" si="2"/>
        <v>40</v>
      </c>
      <c r="D2187" s="54">
        <f t="shared" si="5"/>
        <v>78</v>
      </c>
      <c r="E2187" s="54">
        <f t="shared" si="5"/>
        <v>284</v>
      </c>
      <c r="F2187" s="54">
        <f t="shared" si="5"/>
        <v>160</v>
      </c>
      <c r="G2187" s="54">
        <f t="shared" si="5"/>
        <v>75</v>
      </c>
      <c r="H2187" s="54">
        <f t="shared" si="6"/>
        <v>5</v>
      </c>
      <c r="I2187" s="54">
        <f>E2168 - Table3726[[#This Row],[ INACTIVE PUBLISHERS]]</f>
        <v>50</v>
      </c>
      <c r="J2187" s="54">
        <f>SUM(Table3726[[#This Row],[ INACTIVE PUBLISHERS]:[ACTIVE PUBLISHERS]])</f>
        <v>55</v>
      </c>
    </row>
    <row r="2188" spans="1:10">
      <c r="A2188" s="64"/>
      <c r="B2188" s="64">
        <v>44166</v>
      </c>
      <c r="C2188" s="54">
        <f t="shared" si="2"/>
        <v>66</v>
      </c>
      <c r="D2188" s="54">
        <f t="shared" si="5"/>
        <v>28</v>
      </c>
      <c r="E2188" s="54">
        <f t="shared" si="5"/>
        <v>294</v>
      </c>
      <c r="F2188" s="54">
        <f t="shared" si="5"/>
        <v>169</v>
      </c>
      <c r="G2188" s="54">
        <f t="shared" si="5"/>
        <v>72</v>
      </c>
      <c r="H2188" s="54">
        <f t="shared" si="6"/>
        <v>5</v>
      </c>
      <c r="I2188" s="54">
        <f>E2168 - Table3726[[#This Row],[ INACTIVE PUBLISHERS]]</f>
        <v>50</v>
      </c>
      <c r="J2188" s="54">
        <f>SUM(Table3726[[#This Row],[ INACTIVE PUBLISHERS]:[ACTIVE PUBLISHERS]])</f>
        <v>55</v>
      </c>
    </row>
    <row r="2189" spans="1:10">
      <c r="A2189" s="64"/>
      <c r="B2189" s="64">
        <v>44197</v>
      </c>
      <c r="C2189" s="54">
        <f t="shared" si="2"/>
        <v>48</v>
      </c>
      <c r="D2189" s="54">
        <f t="shared" si="5"/>
        <v>48</v>
      </c>
      <c r="E2189" s="54">
        <f t="shared" si="5"/>
        <v>267.5</v>
      </c>
      <c r="F2189" s="54">
        <f t="shared" si="5"/>
        <v>149</v>
      </c>
      <c r="G2189" s="54">
        <f t="shared" si="5"/>
        <v>50</v>
      </c>
      <c r="H2189" s="54">
        <f t="shared" si="6"/>
        <v>5</v>
      </c>
      <c r="I2189" s="54">
        <f>E2168 - Table3726[[#This Row],[ INACTIVE PUBLISHERS]]</f>
        <v>50</v>
      </c>
      <c r="J2189" s="54">
        <f>SUM(Table3726[[#This Row],[ INACTIVE PUBLISHERS]:[ACTIVE PUBLISHERS]])</f>
        <v>55</v>
      </c>
    </row>
    <row r="2190" spans="1:10">
      <c r="A2190" s="64"/>
      <c r="B2190" s="64">
        <v>44228</v>
      </c>
      <c r="C2190" s="54">
        <f t="shared" si="2"/>
        <v>75</v>
      </c>
      <c r="D2190" s="54">
        <f t="shared" si="5"/>
        <v>26</v>
      </c>
      <c r="E2190" s="54">
        <f t="shared" si="5"/>
        <v>259</v>
      </c>
      <c r="F2190" s="54">
        <f t="shared" si="5"/>
        <v>179</v>
      </c>
      <c r="G2190" s="54">
        <f t="shared" si="5"/>
        <v>65</v>
      </c>
      <c r="H2190" s="54">
        <f t="shared" si="6"/>
        <v>6</v>
      </c>
      <c r="I2190" s="54">
        <f>E2168 - Table3726[[#This Row],[ INACTIVE PUBLISHERS]]</f>
        <v>49</v>
      </c>
      <c r="J2190" s="54">
        <f>SUM(Table3726[[#This Row],[ INACTIVE PUBLISHERS]:[ACTIVE PUBLISHERS]])</f>
        <v>55</v>
      </c>
    </row>
    <row r="2191" spans="1:10">
      <c r="A2191" s="64"/>
      <c r="B2191" s="64">
        <v>44256</v>
      </c>
      <c r="C2191" s="54">
        <f t="shared" si="2"/>
        <v>312</v>
      </c>
      <c r="D2191" s="54">
        <f t="shared" si="5"/>
        <v>89</v>
      </c>
      <c r="E2191" s="54">
        <f t="shared" si="5"/>
        <v>317</v>
      </c>
      <c r="F2191" s="54">
        <f t="shared" si="5"/>
        <v>198</v>
      </c>
      <c r="G2191" s="54">
        <f t="shared" si="5"/>
        <v>76</v>
      </c>
      <c r="H2191" s="54">
        <f t="shared" si="6"/>
        <v>6</v>
      </c>
      <c r="I2191" s="54">
        <f>E2168 - Table3726[[#This Row],[ INACTIVE PUBLISHERS]]</f>
        <v>49</v>
      </c>
      <c r="J2191" s="54">
        <f>SUM(Table3726[[#This Row],[ INACTIVE PUBLISHERS]:[ACTIVE PUBLISHERS]])</f>
        <v>55</v>
      </c>
    </row>
    <row r="2192" spans="1:10">
      <c r="A2192" s="64"/>
      <c r="B2192" s="64">
        <v>44287</v>
      </c>
      <c r="C2192" s="54">
        <f t="shared" si="2"/>
        <v>73</v>
      </c>
      <c r="D2192" s="54">
        <f t="shared" si="5"/>
        <v>34</v>
      </c>
      <c r="E2192" s="54">
        <f t="shared" si="5"/>
        <v>352</v>
      </c>
      <c r="F2192" s="54">
        <f t="shared" si="5"/>
        <v>169</v>
      </c>
      <c r="G2192" s="54">
        <f t="shared" si="5"/>
        <v>59</v>
      </c>
      <c r="H2192" s="54">
        <f t="shared" si="6"/>
        <v>6</v>
      </c>
      <c r="I2192" s="54">
        <f>E2168 - Table3726[[#This Row],[ INACTIVE PUBLISHERS]]</f>
        <v>49</v>
      </c>
      <c r="J2192" s="54">
        <f>SUM(Table3726[[#This Row],[ INACTIVE PUBLISHERS]:[ACTIVE PUBLISHERS]])</f>
        <v>55</v>
      </c>
    </row>
    <row r="2193" spans="1:10">
      <c r="A2193" s="64"/>
      <c r="B2193" s="64">
        <v>44317</v>
      </c>
      <c r="C2193" s="54">
        <f t="shared" si="2"/>
        <v>58</v>
      </c>
      <c r="D2193" s="54">
        <f t="shared" si="5"/>
        <v>50</v>
      </c>
      <c r="E2193" s="54">
        <f t="shared" si="5"/>
        <v>310</v>
      </c>
      <c r="F2193" s="54">
        <f t="shared" si="5"/>
        <v>177</v>
      </c>
      <c r="G2193" s="54">
        <f t="shared" si="5"/>
        <v>67</v>
      </c>
      <c r="H2193" s="54">
        <f t="shared" si="6"/>
        <v>4</v>
      </c>
      <c r="I2193" s="54">
        <f>E2168 - Table3726[[#This Row],[ INACTIVE PUBLISHERS]]</f>
        <v>51</v>
      </c>
      <c r="J2193" s="54">
        <f>SUM(Table3726[[#This Row],[ INACTIVE PUBLISHERS]:[ACTIVE PUBLISHERS]])</f>
        <v>55</v>
      </c>
    </row>
    <row r="2194" spans="1:10">
      <c r="A2194" s="64"/>
      <c r="B2194" s="64">
        <v>44348</v>
      </c>
      <c r="C2194" s="54">
        <f t="shared" si="2"/>
        <v>30</v>
      </c>
      <c r="D2194" s="54">
        <f t="shared" si="5"/>
        <v>53</v>
      </c>
      <c r="E2194" s="54">
        <f t="shared" si="5"/>
        <v>268</v>
      </c>
      <c r="F2194" s="54">
        <f t="shared" si="5"/>
        <v>150</v>
      </c>
      <c r="G2194" s="54">
        <f t="shared" si="5"/>
        <v>51</v>
      </c>
      <c r="H2194" s="54">
        <f t="shared" si="6"/>
        <v>7</v>
      </c>
      <c r="I2194" s="54">
        <f>E2168 - Table3726[[#This Row],[ INACTIVE PUBLISHERS]]</f>
        <v>48</v>
      </c>
      <c r="J2194" s="54">
        <f>SUM(Table3726[[#This Row],[ INACTIVE PUBLISHERS]:[ACTIVE PUBLISHERS]])</f>
        <v>55</v>
      </c>
    </row>
    <row r="2195" spans="1:10">
      <c r="A2195" s="64"/>
      <c r="B2195" s="64">
        <v>44378</v>
      </c>
      <c r="C2195" s="54">
        <f t="shared" si="2"/>
        <v>24</v>
      </c>
      <c r="D2195" s="54">
        <f t="shared" si="5"/>
        <v>70</v>
      </c>
      <c r="E2195" s="54">
        <f t="shared" si="5"/>
        <v>245</v>
      </c>
      <c r="F2195" s="54">
        <f t="shared" si="5"/>
        <v>152</v>
      </c>
      <c r="G2195" s="54">
        <f t="shared" si="5"/>
        <v>57</v>
      </c>
      <c r="H2195" s="54">
        <f t="shared" si="6"/>
        <v>6</v>
      </c>
      <c r="I2195" s="54">
        <f>E2168 - Table3726[[#This Row],[ INACTIVE PUBLISHERS]]</f>
        <v>49</v>
      </c>
      <c r="J2195" s="54">
        <f>SUM(Table3726[[#This Row],[ INACTIVE PUBLISHERS]:[ACTIVE PUBLISHERS]])</f>
        <v>55</v>
      </c>
    </row>
    <row r="2196" spans="1:10">
      <c r="A2196" s="64"/>
      <c r="B2196" s="64">
        <v>44409</v>
      </c>
      <c r="C2196" s="54">
        <f t="shared" si="2"/>
        <v>27</v>
      </c>
      <c r="D2196" s="54">
        <f t="shared" si="5"/>
        <v>28</v>
      </c>
      <c r="E2196" s="54">
        <f t="shared" si="5"/>
        <v>244</v>
      </c>
      <c r="F2196" s="54">
        <f t="shared" si="5"/>
        <v>149</v>
      </c>
      <c r="G2196" s="54">
        <f t="shared" si="5"/>
        <v>58</v>
      </c>
      <c r="H2196" s="54">
        <f t="shared" si="6"/>
        <v>8</v>
      </c>
      <c r="I2196" s="54">
        <f>E2168 - Table3726[[#This Row],[ INACTIVE PUBLISHERS]]</f>
        <v>47</v>
      </c>
      <c r="J2196" s="54">
        <f>SUM(Table3726[[#This Row],[ INACTIVE PUBLISHERS]:[ACTIVE PUBLISHERS]])</f>
        <v>55</v>
      </c>
    </row>
    <row r="2197" spans="1:10">
      <c r="A2197" s="64"/>
      <c r="B2197" s="68" t="s">
        <v>10</v>
      </c>
      <c r="C2197" s="56">
        <f t="shared" si="2"/>
        <v>804</v>
      </c>
      <c r="D2197" s="56">
        <f t="shared" si="5"/>
        <v>657</v>
      </c>
      <c r="E2197" s="56">
        <f t="shared" si="5"/>
        <v>3354</v>
      </c>
      <c r="F2197" s="56">
        <f t="shared" si="5"/>
        <v>1985</v>
      </c>
      <c r="G2197" s="56">
        <f t="shared" si="5"/>
        <v>773</v>
      </c>
      <c r="H2197" s="56">
        <f>H2185+H2186+H2187+H2188+H2189+H2190+H2191+H2192+H2193+H2194+H2195+H2196</f>
        <v>67</v>
      </c>
      <c r="I2197" s="56">
        <f t="shared" ref="I2197:J2197" si="7">I2185+I2186+I2187+I2188+I2189+I2190+I2191+I2192+I2193+I2194+I2195+I2196</f>
        <v>593</v>
      </c>
      <c r="J2197" s="56">
        <f t="shared" si="7"/>
        <v>660</v>
      </c>
    </row>
    <row r="2198" spans="1:10">
      <c r="A2198" s="64"/>
      <c r="B2198" s="69" t="s">
        <v>12</v>
      </c>
      <c r="C2198" s="56">
        <f t="shared" si="2"/>
        <v>67</v>
      </c>
      <c r="D2198" s="56">
        <f t="shared" si="5"/>
        <v>54.749999999999993</v>
      </c>
      <c r="E2198" s="56">
        <f t="shared" si="5"/>
        <v>279.5</v>
      </c>
      <c r="F2198" s="56">
        <f t="shared" si="5"/>
        <v>165.41666666666663</v>
      </c>
      <c r="G2198" s="56">
        <f t="shared" si="5"/>
        <v>64.416666666666671</v>
      </c>
      <c r="H2198" s="56">
        <f>H2197/12</f>
        <v>5.583333333333333</v>
      </c>
      <c r="I2198" s="56">
        <f t="shared" ref="I2198:J2198" si="8">I2197/12</f>
        <v>49.416666666666664</v>
      </c>
      <c r="J2198" s="56">
        <f t="shared" si="8"/>
        <v>55</v>
      </c>
    </row>
    <row r="2199" spans="1:10">
      <c r="A2199" s="64"/>
      <c r="B2199" s="64">
        <v>44440</v>
      </c>
      <c r="C2199" s="54">
        <f t="shared" si="2"/>
        <v>32</v>
      </c>
      <c r="D2199" s="54">
        <f t="shared" si="5"/>
        <v>63</v>
      </c>
      <c r="E2199" s="54">
        <f t="shared" si="5"/>
        <v>251</v>
      </c>
      <c r="F2199" s="54">
        <f t="shared" si="5"/>
        <v>165</v>
      </c>
      <c r="G2199" s="54">
        <f t="shared" si="5"/>
        <v>65</v>
      </c>
      <c r="H2199" s="54">
        <f>COUNTA(G2059,G1939,G1899,G1860,G1821,G1781,G1742,G1703,G1662,G1622,G1580,G1540,G1491,G1452,G1411,G1372,G1332,G1293,G1252,G1213,G1174,G1135,G1093,G1053,G1014,G975,G933,G893,G849,G810,G771,G729,G689,G650,G611,G569,G529,G488,G444,G404,G364,G324,G284,G244,G204,G164,G124,G82,G41,G1981,G2101,G2147,G2020)</f>
        <v>10</v>
      </c>
      <c r="I2199" s="54">
        <f>E2168 - Table3726[[#This Row],[ INACTIVE PUBLISHERS]]</f>
        <v>45</v>
      </c>
      <c r="J2199" s="54">
        <f>SUM(Table3726[[#This Row],[ INACTIVE PUBLISHERS]:[ACTIVE PUBLISHERS]])</f>
        <v>55</v>
      </c>
    </row>
    <row r="2200" spans="1:10">
      <c r="A2200" s="64"/>
      <c r="B2200" s="64">
        <v>44470</v>
      </c>
      <c r="C2200" s="54">
        <f t="shared" si="2"/>
        <v>130</v>
      </c>
      <c r="D2200" s="54">
        <f t="shared" si="5"/>
        <v>74</v>
      </c>
      <c r="E2200" s="54">
        <f t="shared" si="5"/>
        <v>295.45</v>
      </c>
      <c r="F2200" s="54">
        <f t="shared" si="5"/>
        <v>191</v>
      </c>
      <c r="G2200" s="54">
        <f t="shared" si="5"/>
        <v>73</v>
      </c>
      <c r="H2200" s="54">
        <f>COUNTA(G2060,G1940,G1900,G1861,G1822,G1782,G1743,G1704,G1663,G1623,G1581,G1541,G1492,G1453,G1412,G1373,G1333,G1294,G1253,G1214,G1175,G1136,G1094,G1054,G1015,G976,G934,G894,G850,G811,G772,G730,G690,G651,G612,G570,G530,G489,G445,G405,G365,G325,G285,G245,G205,G165,G125,G83,G42,G1982,G2102,G2148,G2021)</f>
        <v>3</v>
      </c>
      <c r="I2200" s="54">
        <f>E2168 - Table3726[[#This Row],[ INACTIVE PUBLISHERS]]</f>
        <v>52</v>
      </c>
      <c r="J2200" s="54">
        <f>SUM(Table3726[[#This Row],[ INACTIVE PUBLISHERS]:[ACTIVE PUBLISHERS]])</f>
        <v>55</v>
      </c>
    </row>
    <row r="2201" spans="1:10">
      <c r="A2201" s="64"/>
      <c r="B2201" s="64">
        <v>44501</v>
      </c>
      <c r="C2201" s="54">
        <f t="shared" si="2"/>
        <v>81</v>
      </c>
      <c r="D2201" s="54">
        <f t="shared" si="5"/>
        <v>57</v>
      </c>
      <c r="E2201" s="54">
        <f t="shared" si="5"/>
        <v>216</v>
      </c>
      <c r="F2201" s="54">
        <f t="shared" si="5"/>
        <v>141</v>
      </c>
      <c r="G2201" s="54">
        <f t="shared" si="5"/>
        <v>54</v>
      </c>
      <c r="H2201" s="54">
        <f>COUNTA(G2061,G1941,G1901,G1862,G1823,G1783,G1744,G1705,G1664,G1624,G1582,G1542,G1493,G1454,G1413,G1374,G1334,G1295,G1254,G1215,G1176,G1137,G1095,G1055,G1016,G977,G935,G895,G851,G812,G773,G731,G691,G652,G613,G571,G531,G490,G446,G406,G366,G326,G286,G246,G206,G166,G126,G84,G43,G1983,G2103,G2149,G2022)</f>
        <v>12</v>
      </c>
      <c r="I2201" s="54">
        <f>E2168 - Table3726[[#This Row],[ INACTIVE PUBLISHERS]]</f>
        <v>43</v>
      </c>
      <c r="J2201" s="54">
        <f>SUM(Table3726[[#This Row],[ INACTIVE PUBLISHERS]:[ACTIVE PUBLISHERS]])</f>
        <v>55</v>
      </c>
    </row>
    <row r="2202" spans="1:10">
      <c r="A2202" s="64"/>
      <c r="B2202" s="64">
        <v>44531</v>
      </c>
      <c r="C2202" s="54">
        <f t="shared" si="2"/>
        <v>38</v>
      </c>
      <c r="D2202" s="54">
        <f t="shared" si="5"/>
        <v>61</v>
      </c>
      <c r="E2202" s="54">
        <f t="shared" si="5"/>
        <v>99.399999999999991</v>
      </c>
      <c r="F2202" s="54">
        <f t="shared" si="5"/>
        <v>71</v>
      </c>
      <c r="G2202" s="54">
        <f t="shared" si="5"/>
        <v>27</v>
      </c>
      <c r="H2202" s="54">
        <f>COUNTA(G2062,G1942,G1902,G1863,G1824,G1784,G1745,G1706,G1665,G1625,G1583,G1543,G1494,G1455,G1414,G1375,G1335,G1296,G1255,G1216,G1177,G1138,G1096,G1056,G1017,G978,G936,G896,G852,G813,G774,G732,G692,G653,G614,G572,G532,G491,G447,G407,G367,G327,G287,G247,G207,G167,G127,G85,G44,G1984,G2104,G2150,G2023)</f>
        <v>0</v>
      </c>
      <c r="I2202" s="54">
        <f>E2168 - Table3726[[#This Row],[ INACTIVE PUBLISHERS]]</f>
        <v>55</v>
      </c>
      <c r="J2202" s="54">
        <f>SUM(Table3726[[#This Row],[ INACTIVE PUBLISHERS]:[ACTIVE PUBLISHERS]])</f>
        <v>55</v>
      </c>
    </row>
    <row r="2203" spans="1:10">
      <c r="A2203" s="64"/>
      <c r="B2203" s="62"/>
      <c r="C2203" s="57"/>
      <c r="D2203" s="57"/>
      <c r="E2203" s="57"/>
      <c r="F2203" s="57"/>
      <c r="G2203" s="57"/>
      <c r="H2203" s="52"/>
      <c r="I2203" s="51"/>
      <c r="J2203" s="51"/>
    </row>
    <row r="2204" spans="1:10">
      <c r="A2204" s="64"/>
      <c r="B2204" s="59"/>
      <c r="C2204" s="59"/>
      <c r="D2204" s="59"/>
      <c r="E2204" s="59"/>
      <c r="F2204" s="59"/>
      <c r="G2204" s="59"/>
      <c r="H2204" s="52"/>
      <c r="I2204" s="51"/>
      <c r="J2204" s="51"/>
    </row>
    <row r="2205" spans="1:10">
      <c r="A2205" s="64"/>
      <c r="B2205" s="64"/>
      <c r="C2205" s="54"/>
      <c r="D2205" s="54"/>
      <c r="E2205" s="54"/>
      <c r="F2205" s="54"/>
      <c r="G2205" s="54"/>
      <c r="H2205" s="54"/>
      <c r="I2205" s="54"/>
      <c r="J2205" s="54"/>
    </row>
    <row r="2206" spans="1:10">
      <c r="A2206" s="64"/>
      <c r="B2206" s="73"/>
      <c r="C2206" s="74"/>
      <c r="D2206" s="74"/>
      <c r="E2206" s="74"/>
      <c r="F2206" s="74"/>
      <c r="G2206" s="74"/>
      <c r="H2206" s="75"/>
      <c r="I2206" s="54"/>
      <c r="J2206" s="54"/>
    </row>
    <row r="2207" spans="1:10">
      <c r="A2207" s="64"/>
      <c r="B2207" s="63"/>
      <c r="C2207" s="63"/>
      <c r="D2207" s="63"/>
      <c r="E2207" s="63"/>
      <c r="F2207" s="63"/>
      <c r="G2207" s="63"/>
      <c r="H2207" s="63"/>
      <c r="I2207" s="54"/>
      <c r="J2207" s="54"/>
    </row>
    <row r="2208" spans="1:10" ht="29">
      <c r="A2208" s="76"/>
      <c r="B2208" s="107" t="s">
        <v>68</v>
      </c>
      <c r="C2208" s="107"/>
      <c r="D2208" s="107"/>
      <c r="E2208" s="107"/>
      <c r="F2208" s="107"/>
      <c r="G2208" s="54"/>
      <c r="H2208" s="54"/>
      <c r="I2208" s="54"/>
      <c r="J2208" s="54"/>
    </row>
    <row r="2209" spans="1:10">
      <c r="A2209" s="76"/>
      <c r="B2209" s="54"/>
      <c r="C2209" s="54"/>
      <c r="D2209" s="66" t="s">
        <v>118</v>
      </c>
      <c r="E2209" s="66">
        <f>COUNTA(A2354,A2396,A2438,A2480,A2522,A2564,A2606,A2648,A2690)</f>
        <v>9</v>
      </c>
      <c r="F2209" s="54"/>
      <c r="G2209" s="54"/>
      <c r="H2209" s="54"/>
      <c r="I2209" s="54"/>
      <c r="J2209" s="54"/>
    </row>
    <row r="2210" spans="1:10">
      <c r="A2210" s="64"/>
      <c r="B2210" s="64"/>
      <c r="C2210" s="54"/>
      <c r="D2210" s="54"/>
      <c r="E2210" s="54"/>
      <c r="F2210" s="54"/>
      <c r="G2210" s="54"/>
      <c r="H2210" s="54"/>
      <c r="I2210" s="54"/>
      <c r="J2210" s="54"/>
    </row>
    <row r="2211" spans="1:10" ht="20">
      <c r="A2211" s="64"/>
      <c r="B2211" s="67" t="s">
        <v>4</v>
      </c>
      <c r="C2211" s="53" t="s">
        <v>5</v>
      </c>
      <c r="D2211" s="53" t="s">
        <v>6</v>
      </c>
      <c r="E2211" s="53" t="s">
        <v>7</v>
      </c>
      <c r="F2211" s="53" t="s">
        <v>8</v>
      </c>
      <c r="G2211" s="77" t="s">
        <v>9</v>
      </c>
      <c r="H2211" s="53" t="s">
        <v>116</v>
      </c>
      <c r="I2211" s="53" t="s">
        <v>117</v>
      </c>
      <c r="J2211" s="53" t="s">
        <v>10</v>
      </c>
    </row>
    <row r="2212" spans="1:10">
      <c r="A2212" s="64"/>
      <c r="B2212" s="64">
        <v>43709</v>
      </c>
      <c r="C2212" s="54">
        <f t="shared" ref="C2212:G2221" si="9">SUM(B2357,B2399,B2441,B2483,B2525,B2567,B2609,B2651,B2693)</f>
        <v>401</v>
      </c>
      <c r="D2212" s="54">
        <f t="shared" si="9"/>
        <v>34</v>
      </c>
      <c r="E2212" s="54">
        <f t="shared" si="9"/>
        <v>514</v>
      </c>
      <c r="F2212" s="54">
        <f t="shared" si="9"/>
        <v>318</v>
      </c>
      <c r="G2212" s="54">
        <f t="shared" si="9"/>
        <v>65</v>
      </c>
      <c r="H2212" s="54">
        <f>COUNTA(G2357,G2399,G2441,G2483,G2525,G2567,G2609,G2651,G2693)</f>
        <v>0</v>
      </c>
      <c r="I2212" s="54">
        <f>Table372647[[#This Row],[TOTAL]] - Table372647[[#This Row],[INACTIVE]]</f>
        <v>9</v>
      </c>
      <c r="J2212" s="54">
        <f>COUNTA(A2354,A2396,A2438,A2480,A2522,A2564,A2606,A2648,A2690)</f>
        <v>9</v>
      </c>
    </row>
    <row r="2213" spans="1:10">
      <c r="A2213" s="64"/>
      <c r="B2213" s="64">
        <v>43739</v>
      </c>
      <c r="C2213" s="54">
        <f t="shared" si="9"/>
        <v>348</v>
      </c>
      <c r="D2213" s="54">
        <f t="shared" si="9"/>
        <v>20</v>
      </c>
      <c r="E2213" s="54">
        <f t="shared" si="9"/>
        <v>524</v>
      </c>
      <c r="F2213" s="54">
        <f t="shared" si="9"/>
        <v>284</v>
      </c>
      <c r="G2213" s="54">
        <f t="shared" si="9"/>
        <v>55</v>
      </c>
      <c r="H2213" s="54">
        <f>COUNTA(G2358,G2400,G2442,G2484,G2526,G2568,G2610,G2652,G2694)</f>
        <v>0</v>
      </c>
      <c r="I2213" s="54">
        <f>Table372647[[#This Row],[TOTAL]] - Table372647[[#This Row],[INACTIVE]]</f>
        <v>9</v>
      </c>
      <c r="J2213" s="54">
        <f>COUNTA(A2354,A2396,A2438,A2480,A2522,A2564,A2606,A2648,A2690)</f>
        <v>9</v>
      </c>
    </row>
    <row r="2214" spans="1:10">
      <c r="A2214" s="64"/>
      <c r="B2214" s="64">
        <v>43770</v>
      </c>
      <c r="C2214" s="54">
        <f t="shared" si="9"/>
        <v>275</v>
      </c>
      <c r="D2214" s="54">
        <f t="shared" si="9"/>
        <v>32</v>
      </c>
      <c r="E2214" s="54">
        <f t="shared" si="9"/>
        <v>447</v>
      </c>
      <c r="F2214" s="54">
        <f t="shared" si="9"/>
        <v>202</v>
      </c>
      <c r="G2214" s="54">
        <f t="shared" si="9"/>
        <v>58</v>
      </c>
      <c r="H2214" s="54">
        <f t="shared" ref="H2214:H2243" si="10">COUNTA(G2359,G2401,G2443,G2485,G2527,G2569,G2611,G2653,G2695)</f>
        <v>0</v>
      </c>
      <c r="I2214" s="54">
        <f>Table372647[[#This Row],[TOTAL]] - Table372647[[#This Row],[INACTIVE]]</f>
        <v>9</v>
      </c>
      <c r="J2214" s="54">
        <f>COUNTA(A2354,A2396,A2438,A2480,A2522,A2564,A2606,A2648,A2690)</f>
        <v>9</v>
      </c>
    </row>
    <row r="2215" spans="1:10">
      <c r="A2215" s="64"/>
      <c r="B2215" s="64">
        <v>43800</v>
      </c>
      <c r="C2215" s="54">
        <f t="shared" si="9"/>
        <v>467</v>
      </c>
      <c r="D2215" s="54">
        <f t="shared" si="9"/>
        <v>97</v>
      </c>
      <c r="E2215" s="54">
        <f t="shared" si="9"/>
        <v>570</v>
      </c>
      <c r="F2215" s="54">
        <f t="shared" si="9"/>
        <v>306</v>
      </c>
      <c r="G2215" s="54">
        <f t="shared" si="9"/>
        <v>80</v>
      </c>
      <c r="H2215" s="54">
        <f t="shared" si="10"/>
        <v>0</v>
      </c>
      <c r="I2215" s="54">
        <f>Table372647[[#This Row],[TOTAL]] - Table372647[[#This Row],[INACTIVE]]</f>
        <v>9</v>
      </c>
      <c r="J2215" s="54">
        <f>COUNTA(A2354,A2396,A2438,A2480,A2522,A2564,A2606,A2648,A2690)</f>
        <v>9</v>
      </c>
    </row>
    <row r="2216" spans="1:10">
      <c r="A2216" s="64"/>
      <c r="B2216" s="64">
        <v>43831</v>
      </c>
      <c r="C2216" s="54">
        <f t="shared" si="9"/>
        <v>380</v>
      </c>
      <c r="D2216" s="54">
        <f t="shared" si="9"/>
        <v>60</v>
      </c>
      <c r="E2216" s="54">
        <f t="shared" si="9"/>
        <v>558</v>
      </c>
      <c r="F2216" s="54">
        <f t="shared" si="9"/>
        <v>318</v>
      </c>
      <c r="G2216" s="54">
        <f t="shared" si="9"/>
        <v>64</v>
      </c>
      <c r="H2216" s="54">
        <f t="shared" si="10"/>
        <v>0</v>
      </c>
      <c r="I2216" s="54">
        <f>Table372647[[#This Row],[TOTAL]] - Table372647[[#This Row],[INACTIVE]]</f>
        <v>9</v>
      </c>
      <c r="J2216" s="54">
        <f>COUNTA(A2354,A2396,A2438,A2480,A2522,A2564,A2606,A2648,A2690)</f>
        <v>9</v>
      </c>
    </row>
    <row r="2217" spans="1:10">
      <c r="A2217" s="64"/>
      <c r="B2217" s="64">
        <v>43862</v>
      </c>
      <c r="C2217" s="54">
        <f t="shared" si="9"/>
        <v>305</v>
      </c>
      <c r="D2217" s="54">
        <f t="shared" si="9"/>
        <v>57</v>
      </c>
      <c r="E2217" s="54">
        <f t="shared" si="9"/>
        <v>549</v>
      </c>
      <c r="F2217" s="54">
        <f t="shared" si="9"/>
        <v>267</v>
      </c>
      <c r="G2217" s="54">
        <f t="shared" si="9"/>
        <v>68</v>
      </c>
      <c r="H2217" s="54">
        <f t="shared" si="10"/>
        <v>0</v>
      </c>
      <c r="I2217" s="54">
        <f>Table372647[[#This Row],[TOTAL]] - Table372647[[#This Row],[INACTIVE]]</f>
        <v>9</v>
      </c>
      <c r="J2217" s="54">
        <f>COUNTA(A2354,A2396,A2438,A2480,A2522,A2564,A2606,A2648,A2690)</f>
        <v>9</v>
      </c>
    </row>
    <row r="2218" spans="1:10">
      <c r="A2218" s="64"/>
      <c r="B2218" s="64">
        <v>43891</v>
      </c>
      <c r="C2218" s="54">
        <f t="shared" si="9"/>
        <v>138</v>
      </c>
      <c r="D2218" s="54">
        <f t="shared" si="9"/>
        <v>46</v>
      </c>
      <c r="E2218" s="54">
        <f t="shared" si="9"/>
        <v>314</v>
      </c>
      <c r="F2218" s="54">
        <f t="shared" si="9"/>
        <v>179</v>
      </c>
      <c r="G2218" s="54">
        <f t="shared" si="9"/>
        <v>47</v>
      </c>
      <c r="H2218" s="54">
        <f t="shared" si="10"/>
        <v>0</v>
      </c>
      <c r="I2218" s="54">
        <f>Table372647[[#This Row],[TOTAL]] - Table372647[[#This Row],[INACTIVE]]</f>
        <v>9</v>
      </c>
      <c r="J2218" s="54">
        <f>COUNTA(A2354,A2396,A2438,A2480,A2522,A2564,A2606,A2648,A2690)</f>
        <v>9</v>
      </c>
    </row>
    <row r="2219" spans="1:10">
      <c r="A2219" s="64"/>
      <c r="B2219" s="64">
        <v>43922</v>
      </c>
      <c r="C2219" s="54">
        <f t="shared" si="9"/>
        <v>64</v>
      </c>
      <c r="D2219" s="54">
        <f t="shared" si="9"/>
        <v>17</v>
      </c>
      <c r="E2219" s="54">
        <f t="shared" si="9"/>
        <v>264</v>
      </c>
      <c r="F2219" s="54">
        <f t="shared" si="9"/>
        <v>220</v>
      </c>
      <c r="G2219" s="54">
        <f t="shared" si="9"/>
        <v>40</v>
      </c>
      <c r="H2219" s="54">
        <f t="shared" si="10"/>
        <v>0</v>
      </c>
      <c r="I2219" s="54">
        <f>Table372647[[#This Row],[TOTAL]] - Table372647[[#This Row],[INACTIVE]]</f>
        <v>9</v>
      </c>
      <c r="J2219" s="54">
        <f>COUNTA(A2354,A2396,A2438,A2480,A2522,A2564,A2606,A2648,A2690)</f>
        <v>9</v>
      </c>
    </row>
    <row r="2220" spans="1:10">
      <c r="A2220" s="64"/>
      <c r="B2220" s="64">
        <v>43952</v>
      </c>
      <c r="C2220" s="54">
        <f t="shared" si="9"/>
        <v>35</v>
      </c>
      <c r="D2220" s="54">
        <f t="shared" si="9"/>
        <v>50</v>
      </c>
      <c r="E2220" s="54">
        <f t="shared" si="9"/>
        <v>230</v>
      </c>
      <c r="F2220" s="54">
        <f t="shared" si="9"/>
        <v>163</v>
      </c>
      <c r="G2220" s="54">
        <f t="shared" si="9"/>
        <v>24</v>
      </c>
      <c r="H2220" s="54">
        <f t="shared" si="10"/>
        <v>0</v>
      </c>
      <c r="I2220" s="54">
        <f>Table372647[[#This Row],[TOTAL]] - Table372647[[#This Row],[INACTIVE]]</f>
        <v>9</v>
      </c>
      <c r="J2220" s="54">
        <f>COUNTA(A2354,A2396,A2438,A2480,A2522,A2564,A2606,A2648,A2690)</f>
        <v>9</v>
      </c>
    </row>
    <row r="2221" spans="1:10">
      <c r="A2221" s="64"/>
      <c r="B2221" s="64">
        <v>43983</v>
      </c>
      <c r="C2221" s="54">
        <f t="shared" si="9"/>
        <v>12</v>
      </c>
      <c r="D2221" s="54">
        <f t="shared" si="9"/>
        <v>33</v>
      </c>
      <c r="E2221" s="54">
        <f t="shared" si="9"/>
        <v>192</v>
      </c>
      <c r="F2221" s="54">
        <f t="shared" si="9"/>
        <v>120</v>
      </c>
      <c r="G2221" s="54">
        <f t="shared" si="9"/>
        <v>23</v>
      </c>
      <c r="H2221" s="54">
        <f t="shared" si="10"/>
        <v>0</v>
      </c>
      <c r="I2221" s="54">
        <f>Table372647[[#This Row],[TOTAL]] - Table372647[[#This Row],[INACTIVE]]</f>
        <v>9</v>
      </c>
      <c r="J2221" s="54">
        <f>COUNTA(A2354,A2396,A2438,A2480,A2522,A2564,A2606,A2648,A2690)</f>
        <v>9</v>
      </c>
    </row>
    <row r="2222" spans="1:10">
      <c r="A2222" s="64"/>
      <c r="B2222" s="64">
        <v>44013</v>
      </c>
      <c r="C2222" s="54">
        <f t="shared" ref="C2222:G2231" si="11">SUM(B2367,B2409,B2451,B2493,B2535,B2577,B2619,B2661,B2703)</f>
        <v>60</v>
      </c>
      <c r="D2222" s="54">
        <f t="shared" si="11"/>
        <v>23</v>
      </c>
      <c r="E2222" s="54">
        <f t="shared" si="11"/>
        <v>197</v>
      </c>
      <c r="F2222" s="54">
        <f t="shared" si="11"/>
        <v>127</v>
      </c>
      <c r="G2222" s="54">
        <f t="shared" si="11"/>
        <v>23</v>
      </c>
      <c r="H2222" s="54">
        <f t="shared" si="10"/>
        <v>0</v>
      </c>
      <c r="I2222" s="54">
        <f>Table372647[[#This Row],[TOTAL]] - Table372647[[#This Row],[INACTIVE]]</f>
        <v>9</v>
      </c>
      <c r="J2222" s="54">
        <f t="shared" ref="J2222:J2223" si="12">COUNTA(A2353,A2395,A2437,A2479,A2521,A2563,A2605,A2647,A2689)</f>
        <v>9</v>
      </c>
    </row>
    <row r="2223" spans="1:10">
      <c r="A2223" s="64"/>
      <c r="B2223" s="64">
        <v>44044</v>
      </c>
      <c r="C2223" s="54">
        <f t="shared" si="11"/>
        <v>55</v>
      </c>
      <c r="D2223" s="54">
        <f t="shared" si="11"/>
        <v>37</v>
      </c>
      <c r="E2223" s="54">
        <f t="shared" si="11"/>
        <v>170</v>
      </c>
      <c r="F2223" s="54">
        <f t="shared" si="11"/>
        <v>131</v>
      </c>
      <c r="G2223" s="54">
        <f t="shared" si="11"/>
        <v>33</v>
      </c>
      <c r="H2223" s="54">
        <f t="shared" si="10"/>
        <v>0</v>
      </c>
      <c r="I2223" s="54">
        <f>Table372647[[#This Row],[TOTAL]] - Table372647[[#This Row],[INACTIVE]]</f>
        <v>9</v>
      </c>
      <c r="J2223" s="54">
        <f t="shared" si="12"/>
        <v>9</v>
      </c>
    </row>
    <row r="2224" spans="1:10">
      <c r="A2224" s="64"/>
      <c r="B2224" s="68" t="s">
        <v>10</v>
      </c>
      <c r="C2224" s="56">
        <f>SUM(B2369,B2411,B2453,B2495,B2537,B2579,B2621,B2663,B2705)</f>
        <v>2540</v>
      </c>
      <c r="D2224" s="56">
        <f t="shared" si="11"/>
        <v>506</v>
      </c>
      <c r="E2224" s="56">
        <f t="shared" si="11"/>
        <v>4529</v>
      </c>
      <c r="F2224" s="56">
        <f>SUM(E2369,E2411,E2453,E2495,E2537,E2579,E2621,E2663,E2705)</f>
        <v>2635</v>
      </c>
      <c r="G2224" s="56">
        <f t="shared" si="11"/>
        <v>580</v>
      </c>
      <c r="H2224" s="56">
        <f>H2212 +H2213+H2214+H2215+H2216+H2217+H2218+H2219+H2220+H2221+H2222+H2223</f>
        <v>0</v>
      </c>
      <c r="I2224" s="56">
        <f t="shared" ref="I2224:J2224" si="13">I2212 +I2213+I2214+I2215+I2216+I2217+I2218+I2219+I2220+I2221+I2222+I2223</f>
        <v>108</v>
      </c>
      <c r="J2224" s="56">
        <f t="shared" si="13"/>
        <v>108</v>
      </c>
    </row>
    <row r="2225" spans="1:10">
      <c r="A2225" s="64"/>
      <c r="B2225" s="68" t="s">
        <v>12</v>
      </c>
      <c r="C2225" s="56">
        <f t="shared" si="11"/>
        <v>211.66666666666666</v>
      </c>
      <c r="D2225" s="56">
        <f t="shared" si="11"/>
        <v>42.166666666666671</v>
      </c>
      <c r="E2225" s="56">
        <f t="shared" si="11"/>
        <v>377.41666666666669</v>
      </c>
      <c r="F2225" s="56">
        <f>SUM(E2370,E2412,E2454,E2496,E2538,E2580,E2622,E2664,E2706)</f>
        <v>219.58333333333334</v>
      </c>
      <c r="G2225" s="56">
        <f t="shared" si="11"/>
        <v>48.333333333333336</v>
      </c>
      <c r="H2225" s="56">
        <f>H2224/12</f>
        <v>0</v>
      </c>
      <c r="I2225" s="56">
        <f>I2224/12</f>
        <v>9</v>
      </c>
      <c r="J2225" s="56">
        <f t="shared" ref="J2225" si="14">J2224/12</f>
        <v>9</v>
      </c>
    </row>
    <row r="2226" spans="1:10">
      <c r="A2226" s="64"/>
      <c r="B2226" s="64">
        <v>44075</v>
      </c>
      <c r="C2226" s="54">
        <f t="shared" si="11"/>
        <v>75</v>
      </c>
      <c r="D2226" s="54">
        <f t="shared" si="11"/>
        <v>30</v>
      </c>
      <c r="E2226" s="54">
        <f t="shared" si="11"/>
        <v>190</v>
      </c>
      <c r="F2226" s="54">
        <f t="shared" si="11"/>
        <v>160</v>
      </c>
      <c r="G2226" s="54">
        <f t="shared" si="11"/>
        <v>28</v>
      </c>
      <c r="H2226" s="54">
        <f t="shared" si="10"/>
        <v>0</v>
      </c>
      <c r="I2226" s="54">
        <f>Table372647[[#This Row],[TOTAL]] - Table372647[[#This Row],[INACTIVE]]</f>
        <v>9</v>
      </c>
      <c r="J2226" s="54">
        <f>COUNTA(A2354,A2396,A2438,A2480,A2522,A2564,A2606,A2648,A2690)</f>
        <v>9</v>
      </c>
    </row>
    <row r="2227" spans="1:10">
      <c r="A2227" s="64"/>
      <c r="B2227" s="64">
        <v>44105</v>
      </c>
      <c r="C2227" s="54">
        <f t="shared" si="11"/>
        <v>50</v>
      </c>
      <c r="D2227" s="54">
        <f t="shared" si="11"/>
        <v>32</v>
      </c>
      <c r="E2227" s="54">
        <f t="shared" si="11"/>
        <v>210</v>
      </c>
      <c r="F2227" s="54">
        <f t="shared" si="11"/>
        <v>151</v>
      </c>
      <c r="G2227" s="54">
        <f t="shared" si="11"/>
        <v>26</v>
      </c>
      <c r="H2227" s="54">
        <f t="shared" si="10"/>
        <v>0</v>
      </c>
      <c r="I2227" s="54">
        <f>Table372647[[#This Row],[TOTAL]] - Table372647[[#This Row],[INACTIVE]]</f>
        <v>9</v>
      </c>
      <c r="J2227" s="54">
        <f>COUNTA(A2354,A2396,A2438,A2480,A2522,A2564,A2606,A2648,A2690)</f>
        <v>9</v>
      </c>
    </row>
    <row r="2228" spans="1:10">
      <c r="A2228" s="64"/>
      <c r="B2228" s="64">
        <v>44136</v>
      </c>
      <c r="C2228" s="54">
        <f t="shared" si="11"/>
        <v>180</v>
      </c>
      <c r="D2228" s="54">
        <f t="shared" si="11"/>
        <v>26</v>
      </c>
      <c r="E2228" s="54">
        <f t="shared" si="11"/>
        <v>222</v>
      </c>
      <c r="F2228" s="54">
        <f t="shared" si="11"/>
        <v>165</v>
      </c>
      <c r="G2228" s="54">
        <f t="shared" si="11"/>
        <v>39</v>
      </c>
      <c r="H2228" s="54">
        <f t="shared" si="10"/>
        <v>0</v>
      </c>
      <c r="I2228" s="54">
        <f>Table372647[[#This Row],[TOTAL]] - Table372647[[#This Row],[INACTIVE]]</f>
        <v>9</v>
      </c>
      <c r="J2228" s="54">
        <f>COUNTA(A2354,A2396,A2438,A2480,A2522,A2564,A2606,A2648,A2690)</f>
        <v>9</v>
      </c>
    </row>
    <row r="2229" spans="1:10">
      <c r="A2229" s="64"/>
      <c r="B2229" s="64">
        <v>44166</v>
      </c>
      <c r="C2229" s="54">
        <f t="shared" si="11"/>
        <v>64</v>
      </c>
      <c r="D2229" s="54">
        <f t="shared" si="11"/>
        <v>11</v>
      </c>
      <c r="E2229" s="54">
        <f t="shared" si="11"/>
        <v>187</v>
      </c>
      <c r="F2229" s="54">
        <f t="shared" si="11"/>
        <v>137</v>
      </c>
      <c r="G2229" s="54">
        <f t="shared" si="11"/>
        <v>31</v>
      </c>
      <c r="H2229" s="54">
        <f t="shared" si="10"/>
        <v>0</v>
      </c>
      <c r="I2229" s="54">
        <f>Table372647[[#This Row],[TOTAL]] - Table372647[[#This Row],[INACTIVE]]</f>
        <v>9</v>
      </c>
      <c r="J2229" s="54">
        <f>COUNTA(A2354,A2396,A2438,A2480,A2522,A2564,A2606,A2648,A2690)</f>
        <v>9</v>
      </c>
    </row>
    <row r="2230" spans="1:10">
      <c r="A2230" s="64"/>
      <c r="B2230" s="64">
        <v>44197</v>
      </c>
      <c r="C2230" s="54">
        <f t="shared" si="11"/>
        <v>54</v>
      </c>
      <c r="D2230" s="54">
        <f t="shared" si="11"/>
        <v>21</v>
      </c>
      <c r="E2230" s="54">
        <f t="shared" si="11"/>
        <v>173</v>
      </c>
      <c r="F2230" s="54">
        <f t="shared" si="11"/>
        <v>129</v>
      </c>
      <c r="G2230" s="54">
        <f t="shared" si="11"/>
        <v>23</v>
      </c>
      <c r="H2230" s="54">
        <f t="shared" si="10"/>
        <v>0</v>
      </c>
      <c r="I2230" s="54">
        <f>Table372647[[#This Row],[TOTAL]] - Table372647[[#This Row],[INACTIVE]]</f>
        <v>9</v>
      </c>
      <c r="J2230" s="54">
        <f>COUNTA(A2354,A2396,A2438,A2480,A2522,A2564,A2606,A2648,A2690)</f>
        <v>9</v>
      </c>
    </row>
    <row r="2231" spans="1:10">
      <c r="A2231" s="64"/>
      <c r="B2231" s="64">
        <v>44228</v>
      </c>
      <c r="C2231" s="54">
        <f t="shared" si="11"/>
        <v>75</v>
      </c>
      <c r="D2231" s="54">
        <f t="shared" si="11"/>
        <v>19</v>
      </c>
      <c r="E2231" s="54">
        <f t="shared" si="11"/>
        <v>166</v>
      </c>
      <c r="F2231" s="54">
        <f t="shared" si="11"/>
        <v>123</v>
      </c>
      <c r="G2231" s="54">
        <f t="shared" si="11"/>
        <v>26</v>
      </c>
      <c r="H2231" s="54">
        <f t="shared" si="10"/>
        <v>0</v>
      </c>
      <c r="I2231" s="54">
        <f>Table372647[[#This Row],[TOTAL]] - Table372647[[#This Row],[INACTIVE]]</f>
        <v>9</v>
      </c>
      <c r="J2231" s="54">
        <f>COUNTA(A2354,A2396,A2438,A2480,A2522,A2564,A2606,A2648,A2690)</f>
        <v>9</v>
      </c>
    </row>
    <row r="2232" spans="1:10">
      <c r="A2232" s="64"/>
      <c r="B2232" s="64">
        <v>44256</v>
      </c>
      <c r="C2232" s="54">
        <f t="shared" ref="C2232:G2241" si="15">SUM(B2377,B2419,B2461,B2503,B2545,B2587,B2629,B2671,B2713)</f>
        <v>128</v>
      </c>
      <c r="D2232" s="54">
        <f t="shared" si="15"/>
        <v>90</v>
      </c>
      <c r="E2232" s="54">
        <f t="shared" si="15"/>
        <v>206</v>
      </c>
      <c r="F2232" s="54">
        <f t="shared" si="15"/>
        <v>139</v>
      </c>
      <c r="G2232" s="54">
        <f t="shared" si="15"/>
        <v>25</v>
      </c>
      <c r="H2232" s="54">
        <f t="shared" si="10"/>
        <v>0</v>
      </c>
      <c r="I2232" s="54">
        <f>Table372647[[#This Row],[TOTAL]] - Table372647[[#This Row],[INACTIVE]]</f>
        <v>9</v>
      </c>
      <c r="J2232" s="54">
        <f>COUNTA(A2354,A2396,A2438,A2480,A2522,A2564,A2606,A2648,A2690)</f>
        <v>9</v>
      </c>
    </row>
    <row r="2233" spans="1:10">
      <c r="A2233" s="64"/>
      <c r="B2233" s="64">
        <v>44287</v>
      </c>
      <c r="C2233" s="54">
        <f t="shared" si="15"/>
        <v>52</v>
      </c>
      <c r="D2233" s="54">
        <f t="shared" si="15"/>
        <v>38</v>
      </c>
      <c r="E2233" s="54">
        <f t="shared" si="15"/>
        <v>218</v>
      </c>
      <c r="F2233" s="54">
        <f t="shared" si="15"/>
        <v>142</v>
      </c>
      <c r="G2233" s="54">
        <f t="shared" si="15"/>
        <v>24</v>
      </c>
      <c r="H2233" s="54">
        <f t="shared" si="10"/>
        <v>0</v>
      </c>
      <c r="I2233" s="54">
        <f>Table372647[[#This Row],[TOTAL]] - Table372647[[#This Row],[INACTIVE]]</f>
        <v>9</v>
      </c>
      <c r="J2233" s="54">
        <f>COUNTA(A2354,A2396,A2438,A2480,A2522,A2564,A2606,A2648,A2690)</f>
        <v>9</v>
      </c>
    </row>
    <row r="2234" spans="1:10">
      <c r="A2234" s="64"/>
      <c r="B2234" s="64">
        <v>44317</v>
      </c>
      <c r="C2234" s="54">
        <f t="shared" si="15"/>
        <v>16</v>
      </c>
      <c r="D2234" s="54">
        <f t="shared" si="15"/>
        <v>26</v>
      </c>
      <c r="E2234" s="54">
        <f t="shared" si="15"/>
        <v>172</v>
      </c>
      <c r="F2234" s="54">
        <f t="shared" si="15"/>
        <v>112</v>
      </c>
      <c r="G2234" s="54">
        <f t="shared" si="15"/>
        <v>23</v>
      </c>
      <c r="H2234" s="54">
        <f t="shared" si="10"/>
        <v>0</v>
      </c>
      <c r="I2234" s="54">
        <f>Table372647[[#This Row],[TOTAL]] - Table372647[[#This Row],[INACTIVE]]</f>
        <v>9</v>
      </c>
      <c r="J2234" s="54">
        <f>COUNTA(A2354,A2396,A2438,A2480,A2522,A2564,A2606,A2648,A2690)</f>
        <v>9</v>
      </c>
    </row>
    <row r="2235" spans="1:10">
      <c r="A2235" s="64"/>
      <c r="B2235" s="64">
        <v>44348</v>
      </c>
      <c r="C2235" s="54">
        <f t="shared" si="15"/>
        <v>34</v>
      </c>
      <c r="D2235" s="54">
        <f t="shared" si="15"/>
        <v>25</v>
      </c>
      <c r="E2235" s="54">
        <f t="shared" si="15"/>
        <v>146</v>
      </c>
      <c r="F2235" s="54">
        <f t="shared" si="15"/>
        <v>98</v>
      </c>
      <c r="G2235" s="54">
        <f t="shared" si="15"/>
        <v>20</v>
      </c>
      <c r="H2235" s="54">
        <f t="shared" si="10"/>
        <v>0</v>
      </c>
      <c r="I2235" s="54">
        <f>Table372647[[#This Row],[TOTAL]] - Table372647[[#This Row],[INACTIVE]]</f>
        <v>9</v>
      </c>
      <c r="J2235" s="54">
        <f>COUNTA(A2354,A2396,A2438,A2480,A2522,A2564,A2606,A2648,A2690)</f>
        <v>9</v>
      </c>
    </row>
    <row r="2236" spans="1:10">
      <c r="A2236" s="64"/>
      <c r="B2236" s="64">
        <v>44378</v>
      </c>
      <c r="C2236" s="54">
        <f t="shared" si="15"/>
        <v>29</v>
      </c>
      <c r="D2236" s="54">
        <f t="shared" si="15"/>
        <v>27</v>
      </c>
      <c r="E2236" s="54">
        <f t="shared" si="15"/>
        <v>159</v>
      </c>
      <c r="F2236" s="54">
        <f t="shared" si="15"/>
        <v>149</v>
      </c>
      <c r="G2236" s="54">
        <f t="shared" si="15"/>
        <v>23</v>
      </c>
      <c r="H2236" s="54">
        <f t="shared" si="10"/>
        <v>0</v>
      </c>
      <c r="I2236" s="54">
        <f>Table372647[[#This Row],[TOTAL]] - Table372647[[#This Row],[INACTIVE]]</f>
        <v>9</v>
      </c>
      <c r="J2236" s="54">
        <f>COUNTA(A2354,A2396,A2438,A2480,A2522,A2564,A2606,A2648,A2690)</f>
        <v>9</v>
      </c>
    </row>
    <row r="2237" spans="1:10">
      <c r="A2237" s="64"/>
      <c r="B2237" s="64">
        <v>44409</v>
      </c>
      <c r="C2237" s="54">
        <f t="shared" si="15"/>
        <v>93</v>
      </c>
      <c r="D2237" s="54">
        <f t="shared" si="15"/>
        <v>39</v>
      </c>
      <c r="E2237" s="54">
        <f t="shared" si="15"/>
        <v>200</v>
      </c>
      <c r="F2237" s="54">
        <f t="shared" si="15"/>
        <v>148</v>
      </c>
      <c r="G2237" s="54">
        <f t="shared" si="15"/>
        <v>28</v>
      </c>
      <c r="H2237" s="54">
        <f t="shared" si="10"/>
        <v>0</v>
      </c>
      <c r="I2237" s="54">
        <f>Table372647[[#This Row],[TOTAL]] - Table372647[[#This Row],[INACTIVE]]</f>
        <v>9</v>
      </c>
      <c r="J2237" s="54">
        <f>COUNTA(A2354,A2396,A2438,A2480,A2522,A2564,A2606,A2648,A2690)</f>
        <v>9</v>
      </c>
    </row>
    <row r="2238" spans="1:10">
      <c r="A2238" s="64"/>
      <c r="B2238" s="68" t="s">
        <v>10</v>
      </c>
      <c r="C2238" s="56">
        <f t="shared" si="15"/>
        <v>850</v>
      </c>
      <c r="D2238" s="56">
        <f t="shared" si="15"/>
        <v>384</v>
      </c>
      <c r="E2238" s="56">
        <f t="shared" si="15"/>
        <v>2249</v>
      </c>
      <c r="F2238" s="56">
        <f t="shared" si="15"/>
        <v>1653</v>
      </c>
      <c r="G2238" s="56">
        <f>SUM(F2383,F2425,F2467,F2509,F2551,F2593,F2635,F2677,F2719)</f>
        <v>316</v>
      </c>
      <c r="H2238" s="56">
        <f>H2226+H2227+H2228+H2229+H2230+H2231+H2232+H2233+H2234+H2235+H2236+H2237</f>
        <v>0</v>
      </c>
      <c r="I2238" s="56">
        <f t="shared" ref="I2238:J2238" si="16">I2226+I2227+I2228+I2229+I2230+I2231+I2232+I2233+I2234+I2235+I2236+I2237</f>
        <v>108</v>
      </c>
      <c r="J2238" s="56">
        <f t="shared" si="16"/>
        <v>108</v>
      </c>
    </row>
    <row r="2239" spans="1:10">
      <c r="A2239" s="64"/>
      <c r="B2239" s="69" t="s">
        <v>12</v>
      </c>
      <c r="C2239" s="56">
        <f t="shared" si="15"/>
        <v>70.833333333333343</v>
      </c>
      <c r="D2239" s="56">
        <f t="shared" si="15"/>
        <v>32</v>
      </c>
      <c r="E2239" s="56">
        <f t="shared" si="15"/>
        <v>187.41666666666666</v>
      </c>
      <c r="F2239" s="56">
        <f t="shared" si="15"/>
        <v>137.75</v>
      </c>
      <c r="G2239" s="56">
        <f t="shared" si="15"/>
        <v>26.333333333333332</v>
      </c>
      <c r="H2239" s="56">
        <f>H2238/12</f>
        <v>0</v>
      </c>
      <c r="I2239" s="56">
        <f t="shared" ref="I2239:J2239" si="17">I2238/12</f>
        <v>9</v>
      </c>
      <c r="J2239" s="56">
        <f t="shared" si="17"/>
        <v>9</v>
      </c>
    </row>
    <row r="2240" spans="1:10">
      <c r="A2240" s="64"/>
      <c r="B2240" s="64">
        <v>44440</v>
      </c>
      <c r="C2240" s="54">
        <f t="shared" si="15"/>
        <v>52</v>
      </c>
      <c r="D2240" s="54">
        <f t="shared" si="15"/>
        <v>35</v>
      </c>
      <c r="E2240" s="54">
        <f t="shared" si="15"/>
        <v>212</v>
      </c>
      <c r="F2240" s="54">
        <f t="shared" si="15"/>
        <v>153</v>
      </c>
      <c r="G2240" s="54">
        <f t="shared" si="15"/>
        <v>29</v>
      </c>
      <c r="H2240" s="54">
        <f t="shared" si="10"/>
        <v>0</v>
      </c>
      <c r="I2240" s="54">
        <f>Table372647[[#This Row],[TOTAL]] - Table372647[[#This Row],[INACTIVE]]</f>
        <v>9</v>
      </c>
      <c r="J2240" s="54">
        <f>COUNTA(A2354,A2396,A2438,A2480,A2522,A2564,A2606,A2648,A2690)</f>
        <v>9</v>
      </c>
    </row>
    <row r="2241" spans="1:10">
      <c r="A2241" s="64"/>
      <c r="B2241" s="64">
        <v>44470</v>
      </c>
      <c r="C2241" s="54">
        <f t="shared" si="15"/>
        <v>112</v>
      </c>
      <c r="D2241" s="54">
        <f t="shared" si="15"/>
        <v>44</v>
      </c>
      <c r="E2241" s="54">
        <f t="shared" si="15"/>
        <v>241</v>
      </c>
      <c r="F2241" s="54">
        <f t="shared" si="15"/>
        <v>144</v>
      </c>
      <c r="G2241" s="54">
        <f t="shared" si="15"/>
        <v>33</v>
      </c>
      <c r="H2241" s="54">
        <f t="shared" si="10"/>
        <v>0</v>
      </c>
      <c r="I2241" s="54">
        <f>Table372647[[#This Row],[TOTAL]] - Table372647[[#This Row],[INACTIVE]]</f>
        <v>9</v>
      </c>
      <c r="J2241" s="54">
        <f>COUNTA(A2354,A2396,A2438,A2480,A2522,A2564,A2606,A2648,A2690)</f>
        <v>9</v>
      </c>
    </row>
    <row r="2242" spans="1:10">
      <c r="A2242" s="64"/>
      <c r="B2242" s="64">
        <v>44501</v>
      </c>
      <c r="C2242" s="54">
        <f t="shared" ref="C2242:G2243" si="18">SUM(B2387,B2429,B2471,B2513,B2555,B2597,B2639,B2681,B2723)</f>
        <v>108</v>
      </c>
      <c r="D2242" s="54">
        <f t="shared" si="18"/>
        <v>27</v>
      </c>
      <c r="E2242" s="54">
        <f t="shared" si="18"/>
        <v>209</v>
      </c>
      <c r="F2242" s="54">
        <f t="shared" si="18"/>
        <v>135</v>
      </c>
      <c r="G2242" s="54">
        <f t="shared" si="18"/>
        <v>35</v>
      </c>
      <c r="H2242" s="54">
        <f t="shared" si="10"/>
        <v>0</v>
      </c>
      <c r="I2242" s="54">
        <f>Table372647[[#This Row],[TOTAL]] - Table372647[[#This Row],[INACTIVE]]</f>
        <v>9</v>
      </c>
      <c r="J2242" s="54">
        <f>COUNTA(A2354,A2396,A2438,A2480,A2522,A2564,A2606,A2648,A2690)</f>
        <v>9</v>
      </c>
    </row>
    <row r="2243" spans="1:10">
      <c r="A2243" s="64"/>
      <c r="B2243" s="64">
        <v>44531</v>
      </c>
      <c r="C2243" s="54">
        <f>SUM(B2388,B2430,B2472,B2514,B2556,B2598,B2640,B2682)</f>
        <v>84</v>
      </c>
      <c r="D2243" s="54">
        <f t="shared" si="18"/>
        <v>29</v>
      </c>
      <c r="E2243" s="54">
        <f t="shared" si="18"/>
        <v>104</v>
      </c>
      <c r="F2243" s="54">
        <f t="shared" si="18"/>
        <v>75</v>
      </c>
      <c r="G2243" s="54">
        <f t="shared" si="18"/>
        <v>22</v>
      </c>
      <c r="H2243" s="54">
        <f t="shared" si="10"/>
        <v>0</v>
      </c>
      <c r="I2243" s="54">
        <f>Table372647[[#This Row],[TOTAL]] - Table372647[[#This Row],[INACTIVE]]</f>
        <v>9</v>
      </c>
      <c r="J2243" s="54">
        <f>COUNTA(A2354,A2396,A2438,A2480,A2522,A2564,A2606,A2648,A2690)</f>
        <v>9</v>
      </c>
    </row>
    <row r="2244" spans="1:10">
      <c r="A2244" s="64"/>
      <c r="B2244" s="70"/>
      <c r="C2244" s="71"/>
      <c r="D2244" s="71"/>
      <c r="E2244" s="71"/>
      <c r="F2244" s="71"/>
      <c r="G2244" s="71"/>
      <c r="H2244" s="63"/>
      <c r="I2244" s="54"/>
      <c r="J2244" s="54"/>
    </row>
    <row r="2245" spans="1:10">
      <c r="A2245" s="64"/>
      <c r="B2245" s="72"/>
      <c r="C2245" s="72"/>
      <c r="D2245" s="72"/>
      <c r="E2245" s="72"/>
      <c r="F2245" s="72"/>
      <c r="G2245" s="72"/>
      <c r="H2245" s="63"/>
      <c r="I2245" s="54"/>
      <c r="J2245" s="54"/>
    </row>
    <row r="2246" spans="1:10">
      <c r="A2246" s="64"/>
      <c r="B2246" s="64"/>
      <c r="C2246" s="54"/>
      <c r="D2246" s="54"/>
      <c r="E2246" s="54"/>
      <c r="F2246" s="54"/>
      <c r="G2246" s="54"/>
      <c r="H2246" s="54"/>
      <c r="I2246" s="54"/>
      <c r="J2246" s="54"/>
    </row>
    <row r="2247" spans="1:10">
      <c r="A2247" s="64"/>
      <c r="B2247" s="67"/>
      <c r="C2247" s="53"/>
      <c r="D2247" s="53"/>
      <c r="E2247" s="53"/>
      <c r="F2247" s="53"/>
      <c r="G2247" s="53"/>
      <c r="H2247" s="78"/>
      <c r="I2247" s="54"/>
      <c r="J2247" s="54"/>
    </row>
    <row r="2248" spans="1:10">
      <c r="A2248" s="64"/>
      <c r="B2248" s="54"/>
      <c r="C2248" s="54"/>
      <c r="D2248" s="54"/>
      <c r="E2248" s="54"/>
      <c r="F2248" s="54"/>
      <c r="G2248" s="54"/>
      <c r="H2248" s="54"/>
      <c r="I2248" s="54"/>
      <c r="J2248" s="54"/>
    </row>
    <row r="2249" spans="1:10">
      <c r="A2249" s="64"/>
      <c r="B2249" s="54"/>
      <c r="C2249" s="54"/>
      <c r="D2249" s="54"/>
      <c r="E2249" s="54"/>
      <c r="F2249" s="54"/>
      <c r="G2249" s="54"/>
      <c r="H2249" s="54"/>
      <c r="I2249" s="54"/>
      <c r="J2249" s="54"/>
    </row>
    <row r="2250" spans="1:10" ht="29">
      <c r="A2250" s="64"/>
      <c r="B2250" s="107" t="s">
        <v>81</v>
      </c>
      <c r="C2250" s="107"/>
      <c r="D2250" s="107"/>
      <c r="E2250" s="107"/>
      <c r="F2250" s="107"/>
      <c r="G2250" s="54"/>
      <c r="H2250" s="54"/>
      <c r="I2250" s="54"/>
      <c r="J2250" s="54"/>
    </row>
    <row r="2251" spans="1:10">
      <c r="A2251" s="64"/>
      <c r="B2251" s="54"/>
      <c r="C2251" s="54"/>
      <c r="D2251" s="66" t="s">
        <v>119</v>
      </c>
      <c r="E2251" s="66">
        <v>0</v>
      </c>
      <c r="F2251" s="54"/>
      <c r="G2251" s="54"/>
      <c r="H2251" s="54"/>
      <c r="I2251" s="54"/>
      <c r="J2251" s="54"/>
    </row>
    <row r="2252" spans="1:10">
      <c r="A2252" s="64"/>
      <c r="B2252" s="64"/>
      <c r="C2252" s="54"/>
      <c r="D2252" s="54"/>
      <c r="E2252" s="54"/>
      <c r="F2252" s="54"/>
      <c r="G2252" s="54"/>
      <c r="H2252" s="54"/>
      <c r="I2252" s="54"/>
      <c r="J2252" s="54"/>
    </row>
    <row r="2253" spans="1:10" ht="20">
      <c r="A2253" s="64"/>
      <c r="B2253" s="67" t="s">
        <v>4</v>
      </c>
      <c r="C2253" s="53" t="s">
        <v>5</v>
      </c>
      <c r="D2253" s="53" t="s">
        <v>6</v>
      </c>
      <c r="E2253" s="53" t="s">
        <v>7</v>
      </c>
      <c r="F2253" s="53" t="s">
        <v>8</v>
      </c>
      <c r="G2253" s="77" t="s">
        <v>9</v>
      </c>
      <c r="H2253" s="53" t="s">
        <v>10</v>
      </c>
      <c r="I2253" s="54"/>
      <c r="J2253" s="54"/>
    </row>
    <row r="2254" spans="1:10">
      <c r="A2254" s="64"/>
      <c r="B2254" s="64">
        <v>43709</v>
      </c>
      <c r="C2254" s="54">
        <v>0</v>
      </c>
      <c r="D2254" s="54">
        <v>0</v>
      </c>
      <c r="E2254" s="54">
        <v>0</v>
      </c>
      <c r="F2254" s="54">
        <v>0</v>
      </c>
      <c r="G2254" s="54">
        <v>0</v>
      </c>
      <c r="H2254" s="54">
        <f>COUNTBLANK(E2254:E2265)</f>
        <v>0</v>
      </c>
      <c r="I2254" s="54"/>
      <c r="J2254" s="54"/>
    </row>
    <row r="2255" spans="1:10">
      <c r="A2255" s="64"/>
      <c r="B2255" s="64">
        <v>43739</v>
      </c>
      <c r="C2255" s="54">
        <v>0</v>
      </c>
      <c r="D2255" s="54">
        <v>0</v>
      </c>
      <c r="E2255" s="54">
        <v>0</v>
      </c>
      <c r="F2255" s="54">
        <v>0</v>
      </c>
      <c r="G2255" s="54">
        <v>0</v>
      </c>
      <c r="H2255" s="54">
        <f>COUNTBLANK(E2254:E2265)</f>
        <v>0</v>
      </c>
      <c r="I2255" s="54"/>
      <c r="J2255" s="54"/>
    </row>
    <row r="2256" spans="1:10">
      <c r="A2256" s="64"/>
      <c r="B2256" s="64">
        <v>43770</v>
      </c>
      <c r="C2256" s="54">
        <v>0</v>
      </c>
      <c r="D2256" s="54">
        <v>0</v>
      </c>
      <c r="E2256" s="54">
        <v>0</v>
      </c>
      <c r="F2256" s="54">
        <v>0</v>
      </c>
      <c r="G2256" s="54">
        <v>0</v>
      </c>
      <c r="H2256" s="54">
        <f>COUNTBLANK(E2254:E2265)</f>
        <v>0</v>
      </c>
      <c r="I2256" s="54"/>
      <c r="J2256" s="54"/>
    </row>
    <row r="2257" spans="1:10">
      <c r="A2257" s="64"/>
      <c r="B2257" s="64">
        <v>43800</v>
      </c>
      <c r="C2257" s="54">
        <v>0</v>
      </c>
      <c r="D2257" s="54">
        <v>0</v>
      </c>
      <c r="E2257" s="54">
        <v>0</v>
      </c>
      <c r="F2257" s="54">
        <v>0</v>
      </c>
      <c r="G2257" s="54">
        <v>0</v>
      </c>
      <c r="H2257" s="54">
        <f>COUNTBLANK(E2254:E2265)</f>
        <v>0</v>
      </c>
      <c r="I2257" s="54"/>
      <c r="J2257" s="54"/>
    </row>
    <row r="2258" spans="1:10">
      <c r="A2258" s="64"/>
      <c r="B2258" s="64">
        <v>43831</v>
      </c>
      <c r="C2258" s="54">
        <v>0</v>
      </c>
      <c r="D2258" s="54">
        <v>0</v>
      </c>
      <c r="E2258" s="54">
        <v>0</v>
      </c>
      <c r="F2258" s="54">
        <v>0</v>
      </c>
      <c r="G2258" s="54">
        <v>0</v>
      </c>
      <c r="H2258" s="54">
        <f>COUNTBLANK(E2254:E2265)</f>
        <v>0</v>
      </c>
      <c r="I2258" s="54"/>
      <c r="J2258" s="54"/>
    </row>
    <row r="2259" spans="1:10">
      <c r="A2259" s="64"/>
      <c r="B2259" s="64">
        <v>43862</v>
      </c>
      <c r="C2259" s="54">
        <v>0</v>
      </c>
      <c r="D2259" s="54">
        <v>0</v>
      </c>
      <c r="E2259" s="54">
        <v>0</v>
      </c>
      <c r="F2259" s="54">
        <v>0</v>
      </c>
      <c r="G2259" s="54">
        <v>0</v>
      </c>
      <c r="H2259" s="54">
        <f>COUNTBLANK(E2254:E2265)</f>
        <v>0</v>
      </c>
      <c r="I2259" s="54"/>
      <c r="J2259" s="54"/>
    </row>
    <row r="2260" spans="1:10">
      <c r="A2260" s="64"/>
      <c r="B2260" s="64">
        <v>43891</v>
      </c>
      <c r="C2260" s="54">
        <v>0</v>
      </c>
      <c r="D2260" s="54">
        <v>0</v>
      </c>
      <c r="E2260" s="54">
        <v>0</v>
      </c>
      <c r="F2260" s="54">
        <v>0</v>
      </c>
      <c r="G2260" s="54">
        <v>0</v>
      </c>
      <c r="H2260" s="54">
        <f>COUNTBLANK(E2254:E2265)</f>
        <v>0</v>
      </c>
      <c r="I2260" s="54"/>
      <c r="J2260" s="54"/>
    </row>
    <row r="2261" spans="1:10">
      <c r="A2261" s="64"/>
      <c r="B2261" s="64">
        <v>43922</v>
      </c>
      <c r="C2261" s="54">
        <v>0</v>
      </c>
      <c r="D2261" s="54">
        <v>0</v>
      </c>
      <c r="E2261" s="54">
        <v>0</v>
      </c>
      <c r="F2261" s="54">
        <v>0</v>
      </c>
      <c r="G2261" s="54">
        <v>0</v>
      </c>
      <c r="H2261" s="54">
        <f>COUNTBLANK(E2254:E2265)</f>
        <v>0</v>
      </c>
      <c r="I2261" s="54"/>
      <c r="J2261" s="54"/>
    </row>
    <row r="2262" spans="1:10">
      <c r="A2262" s="64"/>
      <c r="B2262" s="64">
        <v>43952</v>
      </c>
      <c r="C2262" s="54">
        <v>0</v>
      </c>
      <c r="D2262" s="54">
        <v>0</v>
      </c>
      <c r="E2262" s="54">
        <v>0</v>
      </c>
      <c r="F2262" s="54">
        <v>0</v>
      </c>
      <c r="G2262" s="54">
        <v>0</v>
      </c>
      <c r="H2262" s="54">
        <f>COUNTBLANK(E2254:E2265)</f>
        <v>0</v>
      </c>
      <c r="I2262" s="54"/>
      <c r="J2262" s="54"/>
    </row>
    <row r="2263" spans="1:10">
      <c r="A2263" s="64"/>
      <c r="B2263" s="64">
        <v>43983</v>
      </c>
      <c r="C2263" s="54">
        <v>0</v>
      </c>
      <c r="D2263" s="54">
        <v>0</v>
      </c>
      <c r="E2263" s="54">
        <v>0</v>
      </c>
      <c r="F2263" s="54">
        <v>0</v>
      </c>
      <c r="G2263" s="54">
        <v>0</v>
      </c>
      <c r="H2263" s="54">
        <f>COUNTBLANK(E2254:E2265)</f>
        <v>0</v>
      </c>
      <c r="I2263" s="54"/>
      <c r="J2263" s="54"/>
    </row>
    <row r="2264" spans="1:10">
      <c r="A2264" s="64"/>
      <c r="B2264" s="64">
        <v>44013</v>
      </c>
      <c r="C2264" s="54">
        <v>0</v>
      </c>
      <c r="D2264" s="54">
        <v>0</v>
      </c>
      <c r="E2264" s="54">
        <v>0</v>
      </c>
      <c r="F2264" s="54">
        <v>0</v>
      </c>
      <c r="G2264" s="54">
        <v>0</v>
      </c>
      <c r="H2264" s="54">
        <f>COUNTBLANK(E2254:E2265)</f>
        <v>0</v>
      </c>
      <c r="I2264" s="54"/>
      <c r="J2264" s="54"/>
    </row>
    <row r="2265" spans="1:10">
      <c r="A2265" s="64"/>
      <c r="B2265" s="64">
        <v>44044</v>
      </c>
      <c r="C2265" s="54">
        <v>0</v>
      </c>
      <c r="D2265" s="54">
        <v>0</v>
      </c>
      <c r="E2265" s="54">
        <v>0</v>
      </c>
      <c r="F2265" s="54">
        <v>0</v>
      </c>
      <c r="G2265" s="54">
        <v>0</v>
      </c>
      <c r="H2265" s="54">
        <f>COUNTBLANK(E2254:E2265)</f>
        <v>0</v>
      </c>
      <c r="I2265" s="54"/>
      <c r="J2265" s="54"/>
    </row>
    <row r="2266" spans="1:10">
      <c r="A2266" s="64"/>
      <c r="B2266" s="68" t="s">
        <v>10</v>
      </c>
      <c r="C2266" s="68">
        <f>SUM(C2254:C2265)</f>
        <v>0</v>
      </c>
      <c r="D2266" s="68">
        <f>SUM(D2254:D2265)</f>
        <v>0</v>
      </c>
      <c r="E2266" s="68">
        <f>SUM(E2254:E2265)</f>
        <v>0</v>
      </c>
      <c r="F2266" s="68">
        <f>SUM(F2254:F2265)</f>
        <v>0</v>
      </c>
      <c r="G2266" s="68">
        <f>SUM(G2254:G2265)</f>
        <v>0</v>
      </c>
      <c r="H2266" s="55"/>
      <c r="I2266" s="54"/>
      <c r="J2266" s="54"/>
    </row>
    <row r="2267" spans="1:10">
      <c r="A2267" s="64"/>
      <c r="B2267" s="68" t="s">
        <v>12</v>
      </c>
      <c r="C2267" s="68">
        <f>C2266/12</f>
        <v>0</v>
      </c>
      <c r="D2267" s="68">
        <f>D2266/12</f>
        <v>0</v>
      </c>
      <c r="E2267" s="68">
        <f>E2266/12</f>
        <v>0</v>
      </c>
      <c r="F2267" s="68">
        <f>F2266/12</f>
        <v>0</v>
      </c>
      <c r="G2267" s="68">
        <f>G2266/12</f>
        <v>0</v>
      </c>
      <c r="H2267" s="55"/>
      <c r="I2267" s="54"/>
      <c r="J2267" s="54"/>
    </row>
    <row r="2268" spans="1:10">
      <c r="A2268" s="64"/>
      <c r="B2268" s="64">
        <v>44075</v>
      </c>
      <c r="C2268" s="54">
        <v>0</v>
      </c>
      <c r="D2268" s="54">
        <v>0</v>
      </c>
      <c r="E2268" s="54">
        <v>0</v>
      </c>
      <c r="F2268" s="54">
        <v>0</v>
      </c>
      <c r="G2268" s="54">
        <v>0</v>
      </c>
      <c r="H2268" s="54">
        <f>COUNTBLANK(E2268:E2279)</f>
        <v>0</v>
      </c>
      <c r="I2268" s="54"/>
      <c r="J2268" s="54"/>
    </row>
    <row r="2269" spans="1:10">
      <c r="A2269" s="64"/>
      <c r="B2269" s="64">
        <v>44105</v>
      </c>
      <c r="C2269" s="54">
        <v>0</v>
      </c>
      <c r="D2269" s="54">
        <v>0</v>
      </c>
      <c r="E2269" s="54">
        <v>0</v>
      </c>
      <c r="F2269" s="54">
        <v>0</v>
      </c>
      <c r="G2269" s="54">
        <v>0</v>
      </c>
      <c r="H2269" s="54">
        <f>COUNTBLANK(E2268:E2279)</f>
        <v>0</v>
      </c>
      <c r="I2269" s="54"/>
      <c r="J2269" s="54"/>
    </row>
    <row r="2270" spans="1:10">
      <c r="A2270" s="64"/>
      <c r="B2270" s="64">
        <v>44136</v>
      </c>
      <c r="C2270" s="54">
        <v>0</v>
      </c>
      <c r="D2270" s="54">
        <v>0</v>
      </c>
      <c r="E2270" s="54">
        <v>0</v>
      </c>
      <c r="F2270" s="54">
        <v>0</v>
      </c>
      <c r="G2270" s="54">
        <v>0</v>
      </c>
      <c r="H2270" s="54">
        <f>COUNTBLANK(E2268:E2279)</f>
        <v>0</v>
      </c>
      <c r="I2270" s="54"/>
      <c r="J2270" s="54"/>
    </row>
    <row r="2271" spans="1:10">
      <c r="A2271" s="64"/>
      <c r="B2271" s="64">
        <v>44166</v>
      </c>
      <c r="C2271" s="54">
        <v>0</v>
      </c>
      <c r="D2271" s="54">
        <v>0</v>
      </c>
      <c r="E2271" s="54">
        <v>0</v>
      </c>
      <c r="F2271" s="54">
        <v>0</v>
      </c>
      <c r="G2271" s="54">
        <v>0</v>
      </c>
      <c r="H2271" s="54">
        <f>COUNTBLANK(E2268:E2279)</f>
        <v>0</v>
      </c>
      <c r="I2271" s="54"/>
      <c r="J2271" s="54"/>
    </row>
    <row r="2272" spans="1:10">
      <c r="A2272" s="64"/>
      <c r="B2272" s="64">
        <v>44197</v>
      </c>
      <c r="C2272" s="54">
        <v>0</v>
      </c>
      <c r="D2272" s="54">
        <v>0</v>
      </c>
      <c r="E2272" s="54">
        <v>0</v>
      </c>
      <c r="F2272" s="54">
        <v>0</v>
      </c>
      <c r="G2272" s="54">
        <v>0</v>
      </c>
      <c r="H2272" s="54">
        <f>COUNTBLANK(E2268:E2279)</f>
        <v>0</v>
      </c>
      <c r="I2272" s="54"/>
      <c r="J2272" s="54"/>
    </row>
    <row r="2273" spans="1:10">
      <c r="A2273" s="64"/>
      <c r="B2273" s="64">
        <v>44228</v>
      </c>
      <c r="C2273" s="54">
        <v>0</v>
      </c>
      <c r="D2273" s="54">
        <v>0</v>
      </c>
      <c r="E2273" s="54">
        <v>0</v>
      </c>
      <c r="F2273" s="54">
        <v>0</v>
      </c>
      <c r="G2273" s="54">
        <v>0</v>
      </c>
      <c r="H2273" s="54">
        <f>COUNTBLANK(E2268:E2279)</f>
        <v>0</v>
      </c>
      <c r="I2273" s="54"/>
      <c r="J2273" s="54"/>
    </row>
    <row r="2274" spans="1:10">
      <c r="A2274" s="64"/>
      <c r="B2274" s="64">
        <v>44256</v>
      </c>
      <c r="C2274" s="54">
        <v>0</v>
      </c>
      <c r="D2274" s="54">
        <v>0</v>
      </c>
      <c r="E2274" s="54">
        <v>0</v>
      </c>
      <c r="F2274" s="54">
        <v>0</v>
      </c>
      <c r="G2274" s="54">
        <v>0</v>
      </c>
      <c r="H2274" s="54">
        <f>COUNTBLANK(E2268:E2279)</f>
        <v>0</v>
      </c>
      <c r="I2274" s="54"/>
      <c r="J2274" s="54"/>
    </row>
    <row r="2275" spans="1:10">
      <c r="A2275" s="64"/>
      <c r="B2275" s="64">
        <v>44287</v>
      </c>
      <c r="C2275" s="54">
        <v>0</v>
      </c>
      <c r="D2275" s="54">
        <v>0</v>
      </c>
      <c r="E2275" s="54">
        <v>0</v>
      </c>
      <c r="F2275" s="54">
        <v>0</v>
      </c>
      <c r="G2275" s="54">
        <v>0</v>
      </c>
      <c r="H2275" s="54">
        <f>COUNTBLANK(E2268:E2279)</f>
        <v>0</v>
      </c>
      <c r="I2275" s="54"/>
      <c r="J2275" s="54"/>
    </row>
    <row r="2276" spans="1:10">
      <c r="A2276" s="64"/>
      <c r="B2276" s="64">
        <v>44317</v>
      </c>
      <c r="C2276" s="54">
        <v>0</v>
      </c>
      <c r="D2276" s="54">
        <v>0</v>
      </c>
      <c r="E2276" s="54">
        <v>0</v>
      </c>
      <c r="F2276" s="54">
        <v>0</v>
      </c>
      <c r="G2276" s="54">
        <v>0</v>
      </c>
      <c r="H2276" s="54">
        <f>COUNTBLANK(E2268:E2279)</f>
        <v>0</v>
      </c>
      <c r="I2276" s="54"/>
      <c r="J2276" s="54"/>
    </row>
    <row r="2277" spans="1:10">
      <c r="A2277" s="64"/>
      <c r="B2277" s="64">
        <v>44348</v>
      </c>
      <c r="C2277" s="54">
        <v>0</v>
      </c>
      <c r="D2277" s="54">
        <v>0</v>
      </c>
      <c r="E2277" s="54">
        <v>0</v>
      </c>
      <c r="F2277" s="54">
        <v>0</v>
      </c>
      <c r="G2277" s="54">
        <v>0</v>
      </c>
      <c r="H2277" s="54">
        <f>COUNTBLANK(E2268:E2279)</f>
        <v>0</v>
      </c>
      <c r="I2277" s="54"/>
      <c r="J2277" s="54"/>
    </row>
    <row r="2278" spans="1:10">
      <c r="A2278" s="64"/>
      <c r="B2278" s="64">
        <v>44378</v>
      </c>
      <c r="C2278" s="54">
        <v>0</v>
      </c>
      <c r="D2278" s="54">
        <v>0</v>
      </c>
      <c r="E2278" s="54">
        <v>0</v>
      </c>
      <c r="F2278" s="54">
        <v>0</v>
      </c>
      <c r="G2278" s="54">
        <v>0</v>
      </c>
      <c r="H2278" s="54">
        <f>COUNTBLANK(E2268:E2279)</f>
        <v>0</v>
      </c>
      <c r="I2278" s="54"/>
      <c r="J2278" s="54"/>
    </row>
    <row r="2279" spans="1:10">
      <c r="A2279" s="64"/>
      <c r="B2279" s="64">
        <v>44409</v>
      </c>
      <c r="C2279" s="54">
        <v>0</v>
      </c>
      <c r="D2279" s="54">
        <v>0</v>
      </c>
      <c r="E2279" s="54">
        <v>0</v>
      </c>
      <c r="F2279" s="54">
        <v>0</v>
      </c>
      <c r="G2279" s="54">
        <v>0</v>
      </c>
      <c r="H2279" s="54">
        <f>COUNTBLANK(E2268:E2279)</f>
        <v>0</v>
      </c>
      <c r="I2279" s="54"/>
      <c r="J2279" s="54"/>
    </row>
    <row r="2280" spans="1:10">
      <c r="A2280" s="64"/>
      <c r="B2280" s="68" t="s">
        <v>10</v>
      </c>
      <c r="C2280" s="68">
        <f>SUM(C2268:C2279)</f>
        <v>0</v>
      </c>
      <c r="D2280" s="68">
        <f>SUM(D2268:D2279)</f>
        <v>0</v>
      </c>
      <c r="E2280" s="68">
        <f>SUM(E2268:E2279)</f>
        <v>0</v>
      </c>
      <c r="F2280" s="68">
        <f>SUM(F2268:F2279)</f>
        <v>0</v>
      </c>
      <c r="G2280" s="68">
        <f>SUM(G2268:G2279)</f>
        <v>0</v>
      </c>
      <c r="H2280" s="56"/>
      <c r="I2280" s="54"/>
      <c r="J2280" s="54"/>
    </row>
    <row r="2281" spans="1:10">
      <c r="A2281" s="64"/>
      <c r="B2281" s="69" t="s">
        <v>12</v>
      </c>
      <c r="C2281" s="69">
        <f>C2280/12</f>
        <v>0</v>
      </c>
      <c r="D2281" s="69">
        <f>D2280/12</f>
        <v>0</v>
      </c>
      <c r="E2281" s="69">
        <f>E2280/12</f>
        <v>0</v>
      </c>
      <c r="F2281" s="69">
        <f>F2280/12</f>
        <v>0</v>
      </c>
      <c r="G2281" s="69">
        <f>G2280/12</f>
        <v>0</v>
      </c>
      <c r="H2281" s="56"/>
      <c r="I2281" s="54"/>
      <c r="J2281" s="54"/>
    </row>
    <row r="2282" spans="1:10">
      <c r="A2282" s="64"/>
      <c r="B2282" s="64">
        <v>44440</v>
      </c>
      <c r="C2282" s="54">
        <v>0</v>
      </c>
      <c r="D2282" s="54">
        <v>0</v>
      </c>
      <c r="E2282" s="54">
        <v>0</v>
      </c>
      <c r="F2282" s="54">
        <v>0</v>
      </c>
      <c r="G2282" s="54">
        <v>0</v>
      </c>
      <c r="H2282" s="54"/>
      <c r="I2282" s="54"/>
      <c r="J2282" s="54"/>
    </row>
    <row r="2283" spans="1:10">
      <c r="A2283" s="64"/>
      <c r="B2283" s="64">
        <v>44470</v>
      </c>
      <c r="C2283" s="54">
        <v>0</v>
      </c>
      <c r="D2283" s="54">
        <v>0</v>
      </c>
      <c r="E2283" s="54">
        <v>0</v>
      </c>
      <c r="F2283" s="54">
        <v>0</v>
      </c>
      <c r="G2283" s="54">
        <v>0</v>
      </c>
      <c r="H2283" s="54"/>
      <c r="I2283" s="54"/>
      <c r="J2283" s="54"/>
    </row>
    <row r="2284" spans="1:10">
      <c r="A2284" s="64"/>
      <c r="B2284" s="61">
        <v>44501</v>
      </c>
      <c r="C2284" s="51"/>
      <c r="D2284" s="51"/>
      <c r="E2284" s="51"/>
      <c r="F2284" s="51"/>
      <c r="G2284" s="51"/>
      <c r="H2284" s="51"/>
      <c r="I2284" s="54"/>
      <c r="J2284" s="54"/>
    </row>
    <row r="2285" spans="1:10">
      <c r="A2285" s="64"/>
      <c r="B2285" s="61">
        <v>44531</v>
      </c>
      <c r="C2285" s="51"/>
      <c r="D2285" s="51"/>
      <c r="E2285" s="51"/>
      <c r="F2285" s="51"/>
      <c r="G2285" s="51"/>
      <c r="H2285" s="51"/>
      <c r="I2285" s="54"/>
      <c r="J2285" s="54"/>
    </row>
    <row r="2286" spans="1:10">
      <c r="A2286" s="64"/>
      <c r="B2286" s="62"/>
      <c r="C2286" s="57"/>
      <c r="D2286" s="57"/>
      <c r="E2286" s="57"/>
      <c r="F2286" s="57"/>
      <c r="G2286" s="57"/>
      <c r="H2286" s="52"/>
      <c r="I2286" s="54"/>
      <c r="J2286" s="54"/>
    </row>
    <row r="2287" spans="1:10" ht="24" customHeight="1">
      <c r="A2287" s="64"/>
      <c r="B2287" s="59"/>
      <c r="C2287" s="59"/>
      <c r="D2287" s="59"/>
      <c r="E2287" s="59"/>
      <c r="F2287" s="59"/>
      <c r="G2287" s="59"/>
      <c r="H2287" s="52"/>
      <c r="I2287" s="54"/>
      <c r="J2287" s="54"/>
    </row>
    <row r="2288" spans="1:10">
      <c r="A2288" s="64"/>
      <c r="B2288" s="64"/>
      <c r="C2288" s="54"/>
      <c r="D2288" s="54"/>
      <c r="E2288" s="54"/>
      <c r="F2288" s="54"/>
      <c r="G2288" s="54"/>
      <c r="H2288" s="54"/>
      <c r="I2288" s="54"/>
      <c r="J2288" s="54"/>
    </row>
    <row r="2289" spans="1:11">
      <c r="A2289" s="64"/>
      <c r="B2289" s="54"/>
      <c r="C2289" s="54"/>
      <c r="D2289" s="54"/>
      <c r="E2289" s="54"/>
      <c r="F2289" s="54"/>
      <c r="G2289" s="54"/>
      <c r="H2289" s="54"/>
      <c r="I2289" s="54"/>
      <c r="J2289" s="54"/>
    </row>
    <row r="2290" spans="1:11" ht="44" customHeight="1">
      <c r="A2290" s="64"/>
      <c r="B2290" s="107" t="s">
        <v>82</v>
      </c>
      <c r="C2290" s="107"/>
      <c r="D2290" s="107"/>
      <c r="E2290" s="107"/>
      <c r="F2290" s="107"/>
      <c r="G2290" s="54"/>
      <c r="H2290" s="54"/>
      <c r="I2290" s="54"/>
      <c r="J2290" s="54"/>
    </row>
    <row r="2291" spans="1:11" ht="26" customHeight="1">
      <c r="A2291" s="76"/>
      <c r="B2291" s="79"/>
      <c r="C2291" s="79"/>
      <c r="D2291" s="79"/>
      <c r="E2291" s="79"/>
      <c r="F2291" s="79"/>
      <c r="G2291" s="54"/>
      <c r="H2291" s="54"/>
      <c r="I2291" s="54"/>
      <c r="J2291" s="54"/>
    </row>
    <row r="2292" spans="1:11" ht="24" customHeight="1">
      <c r="A2292" s="64"/>
      <c r="B2292" s="54"/>
      <c r="C2292" s="110" t="s">
        <v>106</v>
      </c>
      <c r="D2292" s="110"/>
      <c r="E2292" s="110"/>
      <c r="F2292" s="54"/>
      <c r="G2292" s="54"/>
      <c r="H2292" s="54"/>
      <c r="I2292" s="54"/>
      <c r="J2292" s="54"/>
    </row>
    <row r="2293" spans="1:11">
      <c r="A2293" s="64"/>
      <c r="B2293" s="54"/>
      <c r="C2293" s="54"/>
      <c r="D2293" s="54"/>
      <c r="E2293" s="54"/>
      <c r="F2293" s="54"/>
      <c r="G2293" s="54"/>
      <c r="H2293" s="54"/>
      <c r="I2293" s="54"/>
      <c r="J2293" s="54"/>
    </row>
    <row r="2294" spans="1:11" ht="60">
      <c r="A2294" s="80" t="s">
        <v>4</v>
      </c>
      <c r="B2294" s="53" t="s">
        <v>98</v>
      </c>
      <c r="C2294" s="53" t="s">
        <v>99</v>
      </c>
      <c r="D2294" s="53" t="s">
        <v>100</v>
      </c>
      <c r="E2294" s="53" t="s">
        <v>101</v>
      </c>
      <c r="F2294" s="53" t="s">
        <v>102</v>
      </c>
      <c r="G2294" s="53" t="s">
        <v>103</v>
      </c>
      <c r="H2294" s="77" t="s">
        <v>104</v>
      </c>
      <c r="I2294" s="77" t="s">
        <v>97</v>
      </c>
      <c r="J2294" s="77" t="s">
        <v>105</v>
      </c>
      <c r="K2294" s="38"/>
    </row>
    <row r="2295" spans="1:11">
      <c r="A2295" s="8">
        <v>44075</v>
      </c>
      <c r="B2295" s="51"/>
      <c r="C2295" s="51"/>
      <c r="D2295" s="51"/>
      <c r="E2295" s="51"/>
      <c r="F2295" s="51"/>
      <c r="G2295" s="58"/>
      <c r="H2295" s="41">
        <f>COUNT(Table37264750[[#This Row],[WEEK 1]:[WEEK 5]])</f>
        <v>0</v>
      </c>
      <c r="I2295" s="3">
        <f>SUM(Table37264750[[#This Row],[WEEK 1]:[WEEK 5]])</f>
        <v>0</v>
      </c>
      <c r="J2295" s="3" t="e">
        <f>Table37264750[[#This Row],[TOTAL ATTENDANCE]] / Table37264750[[#This Row],[NUMBER OF WEEKS]]</f>
        <v>#DIV/0!</v>
      </c>
      <c r="K2295" s="29"/>
    </row>
    <row r="2296" spans="1:11">
      <c r="A2296" s="8">
        <v>44105</v>
      </c>
      <c r="B2296" s="51"/>
      <c r="C2296" s="51"/>
      <c r="D2296" s="51"/>
      <c r="E2296" s="51"/>
      <c r="F2296" s="51"/>
      <c r="G2296" s="58"/>
      <c r="H2296" s="41">
        <f>COUNT(Table37264750[[#This Row],[WEEK 1]:[WEEK 5]])</f>
        <v>0</v>
      </c>
      <c r="I2296" s="3">
        <f>SUM(Table37264750[[#This Row],[WEEK 1]:[WEEK 5]])</f>
        <v>0</v>
      </c>
      <c r="J2296" s="3" t="e">
        <f>Table37264750[[#This Row],[TOTAL ATTENDANCE]] / Table37264750[[#This Row],[NUMBER OF WEEKS]]</f>
        <v>#DIV/0!</v>
      </c>
      <c r="K2296" s="29"/>
    </row>
    <row r="2297" spans="1:11">
      <c r="A2297" s="8">
        <v>44136</v>
      </c>
      <c r="B2297" s="51"/>
      <c r="C2297" s="51"/>
      <c r="D2297" s="51"/>
      <c r="E2297" s="51"/>
      <c r="F2297" s="51"/>
      <c r="G2297" s="58"/>
      <c r="H2297" s="41">
        <f>COUNT(Table37264750[[#This Row],[WEEK 1]:[WEEK 5]])</f>
        <v>0</v>
      </c>
      <c r="I2297" s="3">
        <f>SUM(Table37264750[[#This Row],[WEEK 1]:[WEEK 5]])</f>
        <v>0</v>
      </c>
      <c r="J2297" s="3" t="e">
        <f>Table37264750[[#This Row],[TOTAL ATTENDANCE]] / Table37264750[[#This Row],[NUMBER OF WEEKS]]</f>
        <v>#DIV/0!</v>
      </c>
      <c r="K2297" s="7"/>
    </row>
    <row r="2298" spans="1:11">
      <c r="A2298" s="8">
        <v>44166</v>
      </c>
      <c r="B2298" s="51"/>
      <c r="C2298" s="51"/>
      <c r="D2298" s="51"/>
      <c r="E2298" s="51"/>
      <c r="F2298" s="51"/>
      <c r="G2298" s="58"/>
      <c r="H2298" s="41">
        <f>COUNT(Table37264750[[#This Row],[WEEK 1]:[WEEK 5]])</f>
        <v>0</v>
      </c>
      <c r="I2298" s="3">
        <f>SUM(Table37264750[[#This Row],[WEEK 1]:[WEEK 5]])</f>
        <v>0</v>
      </c>
      <c r="J2298" s="3" t="e">
        <f>Table37264750[[#This Row],[TOTAL ATTENDANCE]] / Table37264750[[#This Row],[NUMBER OF WEEKS]]</f>
        <v>#DIV/0!</v>
      </c>
      <c r="K2298" s="7"/>
    </row>
    <row r="2299" spans="1:11">
      <c r="A2299" s="8">
        <v>44197</v>
      </c>
      <c r="B2299" s="51"/>
      <c r="C2299" s="51"/>
      <c r="D2299" s="51"/>
      <c r="E2299" s="51"/>
      <c r="F2299" s="51"/>
      <c r="G2299" s="58"/>
      <c r="H2299" s="41">
        <f>COUNT(Table37264750[[#This Row],[WEEK 1]:[WEEK 5]])</f>
        <v>0</v>
      </c>
      <c r="I2299" s="3">
        <f>SUM(Table37264750[[#This Row],[WEEK 1]:[WEEK 5]])</f>
        <v>0</v>
      </c>
      <c r="J2299" s="3" t="e">
        <f>Table37264750[[#This Row],[TOTAL ATTENDANCE]] / Table37264750[[#This Row],[NUMBER OF WEEKS]]</f>
        <v>#DIV/0!</v>
      </c>
      <c r="K2299" s="7"/>
    </row>
    <row r="2300" spans="1:11">
      <c r="A2300" s="8">
        <v>44228</v>
      </c>
      <c r="B2300" s="51"/>
      <c r="C2300" s="51"/>
      <c r="D2300" s="51"/>
      <c r="E2300" s="51"/>
      <c r="F2300" s="51"/>
      <c r="G2300" s="58"/>
      <c r="H2300" s="41">
        <f>COUNT(Table37264750[[#This Row],[WEEK 1]:[WEEK 5]])</f>
        <v>0</v>
      </c>
      <c r="I2300" s="3">
        <f>SUM(Table37264750[[#This Row],[WEEK 1]:[WEEK 5]])</f>
        <v>0</v>
      </c>
      <c r="J2300" s="3" t="e">
        <f>Table37264750[[#This Row],[TOTAL ATTENDANCE]] / Table37264750[[#This Row],[NUMBER OF WEEKS]]</f>
        <v>#DIV/0!</v>
      </c>
      <c r="K2300" s="7"/>
    </row>
    <row r="2301" spans="1:11">
      <c r="A2301" s="8">
        <v>44256</v>
      </c>
      <c r="B2301" s="51"/>
      <c r="C2301" s="51"/>
      <c r="D2301" s="51"/>
      <c r="E2301" s="51"/>
      <c r="F2301" s="51"/>
      <c r="G2301" s="58"/>
      <c r="H2301" s="41">
        <f>COUNT(Table37264750[[#This Row],[WEEK 1]:[WEEK 5]])</f>
        <v>0</v>
      </c>
      <c r="I2301" s="3">
        <f>SUM(Table37264750[[#This Row],[WEEK 1]:[WEEK 5]])</f>
        <v>0</v>
      </c>
      <c r="J2301" s="3" t="e">
        <f>Table37264750[[#This Row],[TOTAL ATTENDANCE]] / Table37264750[[#This Row],[NUMBER OF WEEKS]]</f>
        <v>#DIV/0!</v>
      </c>
      <c r="K2301" s="7"/>
    </row>
    <row r="2302" spans="1:11">
      <c r="A2302" s="8">
        <v>44287</v>
      </c>
      <c r="B2302" s="51"/>
      <c r="C2302" s="51"/>
      <c r="D2302" s="51"/>
      <c r="E2302" s="51"/>
      <c r="F2302" s="51"/>
      <c r="G2302" s="58"/>
      <c r="H2302" s="41">
        <f>COUNT(Table37264750[[#This Row],[WEEK 1]:[WEEK 5]])</f>
        <v>0</v>
      </c>
      <c r="I2302" s="3">
        <f>SUM(Table37264750[[#This Row],[WEEK 1]:[WEEK 5]])</f>
        <v>0</v>
      </c>
      <c r="J2302" s="3" t="e">
        <f>Table37264750[[#This Row],[TOTAL ATTENDANCE]] / Table37264750[[#This Row],[NUMBER OF WEEKS]]</f>
        <v>#DIV/0!</v>
      </c>
      <c r="K2302" s="7"/>
    </row>
    <row r="2303" spans="1:11">
      <c r="A2303" s="8">
        <v>44317</v>
      </c>
      <c r="B2303" s="51"/>
      <c r="C2303" s="51"/>
      <c r="D2303" s="51"/>
      <c r="E2303" s="51"/>
      <c r="F2303" s="51"/>
      <c r="G2303" s="58"/>
      <c r="H2303" s="41">
        <f>COUNT(Table37264750[[#This Row],[WEEK 1]:[WEEK 5]])</f>
        <v>0</v>
      </c>
      <c r="I2303" s="3">
        <f>SUM(Table37264750[[#This Row],[WEEK 1]:[WEEK 5]])</f>
        <v>0</v>
      </c>
      <c r="J2303" s="3" t="e">
        <f>Table37264750[[#This Row],[TOTAL ATTENDANCE]] / Table37264750[[#This Row],[NUMBER OF WEEKS]]</f>
        <v>#DIV/0!</v>
      </c>
      <c r="K2303" s="7"/>
    </row>
    <row r="2304" spans="1:11">
      <c r="A2304" s="8">
        <v>44348</v>
      </c>
      <c r="B2304" s="51"/>
      <c r="C2304" s="51"/>
      <c r="D2304" s="51"/>
      <c r="E2304" s="51"/>
      <c r="F2304" s="51"/>
      <c r="G2304" s="58"/>
      <c r="H2304" s="41">
        <f>COUNT(Table37264750[[#This Row],[WEEK 1]:[WEEK 5]])</f>
        <v>0</v>
      </c>
      <c r="I2304" s="3">
        <f>SUM(Table37264750[[#This Row],[WEEK 1]:[WEEK 5]])</f>
        <v>0</v>
      </c>
      <c r="J2304" s="3" t="e">
        <f>Table37264750[[#This Row],[TOTAL ATTENDANCE]] / Table37264750[[#This Row],[NUMBER OF WEEKS]]</f>
        <v>#DIV/0!</v>
      </c>
      <c r="K2304" s="7"/>
    </row>
    <row r="2305" spans="1:11">
      <c r="A2305" s="8">
        <v>44378</v>
      </c>
      <c r="B2305" s="51"/>
      <c r="C2305" s="51"/>
      <c r="D2305" s="51"/>
      <c r="E2305" s="51"/>
      <c r="F2305" s="51"/>
      <c r="G2305" s="58"/>
      <c r="H2305" s="41">
        <f>COUNT(Table37264750[[#This Row],[WEEK 1]:[WEEK 5]])</f>
        <v>0</v>
      </c>
      <c r="I2305" s="3">
        <f>SUM(Table37264750[[#This Row],[WEEK 1]:[WEEK 5]])</f>
        <v>0</v>
      </c>
      <c r="J2305" s="3" t="e">
        <f>Table37264750[[#This Row],[TOTAL ATTENDANCE]] / Table37264750[[#This Row],[NUMBER OF WEEKS]]</f>
        <v>#DIV/0!</v>
      </c>
      <c r="K2305" s="7"/>
    </row>
    <row r="2306" spans="1:11">
      <c r="A2306" s="8">
        <v>44409</v>
      </c>
      <c r="B2306" s="51"/>
      <c r="C2306" s="51"/>
      <c r="D2306" s="51"/>
      <c r="E2306" s="51"/>
      <c r="F2306" s="51"/>
      <c r="G2306" s="58"/>
      <c r="H2306" s="41">
        <f>COUNT(Table37264750[[#This Row],[WEEK 1]:[WEEK 5]])</f>
        <v>0</v>
      </c>
      <c r="I2306" s="3">
        <f>SUM(Table37264750[[#This Row],[WEEK 1]:[WEEK 5]])</f>
        <v>0</v>
      </c>
      <c r="J2306" s="3" t="e">
        <f>Table37264750[[#This Row],[TOTAL ATTENDANCE]] / Table37264750[[#This Row],[NUMBER OF WEEKS]]</f>
        <v>#DIV/0!</v>
      </c>
      <c r="K2306" s="7"/>
    </row>
    <row r="2307" spans="1:11" ht="24">
      <c r="A2307" s="43" t="s">
        <v>108</v>
      </c>
      <c r="B2307" s="44"/>
      <c r="C2307" s="44"/>
      <c r="D2307" s="44"/>
      <c r="E2307" s="44"/>
      <c r="F2307" s="44"/>
      <c r="G2307" s="44">
        <f t="shared" ref="G2307" si="19">AVERAGE(I2295:I2306)</f>
        <v>0</v>
      </c>
      <c r="H2307" s="45"/>
      <c r="I2307" s="46"/>
      <c r="J2307" s="46"/>
      <c r="K2307" s="7"/>
    </row>
    <row r="2308" spans="1:11">
      <c r="A2308" s="8">
        <v>44440</v>
      </c>
      <c r="B2308" s="51"/>
      <c r="C2308" s="51"/>
      <c r="D2308" s="51"/>
      <c r="E2308" s="51"/>
      <c r="F2308" s="51"/>
      <c r="G2308" s="51"/>
      <c r="H2308" s="41">
        <f>COUNT(Table37264750[[#This Row],[WEEK 1]:[WEEK 5]])</f>
        <v>0</v>
      </c>
      <c r="I2308" s="3">
        <f>SUM(Table37264750[[#This Row],[WEEK 1]:[WEEK 5]])</f>
        <v>0</v>
      </c>
      <c r="J2308" s="3" t="e">
        <f>Table37264750[[#This Row],[TOTAL ATTENDANCE]] / Table37264750[[#This Row],[NUMBER OF WEEKS]]</f>
        <v>#DIV/0!</v>
      </c>
      <c r="K2308" s="7"/>
    </row>
    <row r="2309" spans="1:11">
      <c r="A2309" s="8">
        <v>44470</v>
      </c>
      <c r="B2309" s="51"/>
      <c r="C2309" s="51"/>
      <c r="D2309" s="51"/>
      <c r="E2309" s="51"/>
      <c r="F2309" s="51"/>
      <c r="G2309" s="51"/>
      <c r="H2309" s="41">
        <f>COUNT(Table37264750[[#This Row],[WEEK 1]:[WEEK 5]])</f>
        <v>0</v>
      </c>
      <c r="I2309" s="3">
        <f>SUM(Table37264750[[#This Row],[WEEK 1]:[WEEK 5]])</f>
        <v>0</v>
      </c>
      <c r="J2309" s="3" t="e">
        <f>Table37264750[[#This Row],[TOTAL ATTENDANCE]] / Table37264750[[#This Row],[NUMBER OF WEEKS]]</f>
        <v>#DIV/0!</v>
      </c>
      <c r="K2309" s="7"/>
    </row>
    <row r="2310" spans="1:11">
      <c r="A2310" s="8">
        <v>44501</v>
      </c>
      <c r="B2310" s="51"/>
      <c r="C2310" s="51"/>
      <c r="D2310" s="51"/>
      <c r="E2310" s="51"/>
      <c r="F2310" s="51"/>
      <c r="G2310" s="51"/>
      <c r="H2310" s="41">
        <f>COUNT(Table37264750[[#This Row],[WEEK 1]:[WEEK 5]])</f>
        <v>0</v>
      </c>
      <c r="I2310" s="3">
        <f>SUM(Table37264750[[#This Row],[WEEK 1]:[WEEK 5]])</f>
        <v>0</v>
      </c>
      <c r="J2310" s="3" t="e">
        <f>Table37264750[[#This Row],[TOTAL ATTENDANCE]] / Table37264750[[#This Row],[NUMBER OF WEEKS]]</f>
        <v>#DIV/0!</v>
      </c>
      <c r="K2310" s="29"/>
    </row>
    <row r="2311" spans="1:11">
      <c r="A2311" s="8">
        <v>44531</v>
      </c>
      <c r="B2311" s="51"/>
      <c r="C2311" s="51"/>
      <c r="D2311" s="51"/>
      <c r="E2311" s="51"/>
      <c r="F2311" s="51"/>
      <c r="G2311" s="51"/>
      <c r="H2311" s="41">
        <f>COUNT(Table37264750[[#This Row],[WEEK 1]:[WEEK 5]])</f>
        <v>0</v>
      </c>
      <c r="I2311" s="3">
        <f>SUM(Table37264750[[#This Row],[WEEK 1]:[WEEK 5]])</f>
        <v>0</v>
      </c>
      <c r="J2311" s="3" t="e">
        <f>Table37264750[[#This Row],[TOTAL ATTENDANCE]] / Table37264750[[#This Row],[NUMBER OF WEEKS]]</f>
        <v>#DIV/0!</v>
      </c>
      <c r="K2311" s="29"/>
    </row>
    <row r="2312" spans="1:11">
      <c r="A2312" s="62"/>
      <c r="B2312" s="57"/>
      <c r="C2312" s="57"/>
      <c r="D2312" s="57"/>
      <c r="E2312" s="57"/>
      <c r="F2312" s="57"/>
      <c r="G2312" s="51"/>
      <c r="H2312" s="42">
        <f>COUNT(Table37264750[[#This Row],[WEEK 1]:[WEEK 5]])</f>
        <v>0</v>
      </c>
      <c r="I2312" s="7">
        <f>SUM(Table37264750[[#This Row],[WEEK 1]:[WEEK 5]])</f>
        <v>0</v>
      </c>
      <c r="J2312" s="3" t="e">
        <f>Table37264750[[#This Row],[TOTAL ATTENDANCE]] / Table37264750[[#This Row],[NUMBER OF WEEKS]]</f>
        <v>#DIV/0!</v>
      </c>
      <c r="K2312" s="7"/>
    </row>
    <row r="2313" spans="1:11">
      <c r="A2313" s="59"/>
      <c r="B2313" s="59"/>
      <c r="C2313" s="59"/>
      <c r="D2313" s="59"/>
      <c r="E2313" s="59"/>
      <c r="F2313" s="59"/>
      <c r="G2313" s="51"/>
      <c r="H2313" s="42">
        <f>COUNT(Table37264750[[#This Row],[WEEK 1]:[WEEK 5]])</f>
        <v>0</v>
      </c>
      <c r="I2313" s="7">
        <f>SUM(Table37264750[[#This Row],[WEEK 1]:[WEEK 5]])</f>
        <v>0</v>
      </c>
      <c r="J2313" s="3" t="e">
        <f>Table37264750[[#This Row],[TOTAL ATTENDANCE]] / Table37264750[[#This Row],[NUMBER OF WEEKS]]</f>
        <v>#DIV/0!</v>
      </c>
      <c r="K2313" s="7"/>
    </row>
    <row r="2314" spans="1:11">
      <c r="H2314" s="7"/>
      <c r="J2314" s="7"/>
    </row>
    <row r="2315" spans="1:11">
      <c r="B2315" s="35"/>
      <c r="H2315" s="34"/>
      <c r="J2315" s="7"/>
    </row>
    <row r="2316" spans="1:11">
      <c r="B2316" s="36"/>
      <c r="C2316" s="22"/>
      <c r="D2316" s="22"/>
      <c r="E2316" s="22"/>
      <c r="F2316" s="22"/>
      <c r="G2316" s="22"/>
      <c r="H2316" s="7"/>
      <c r="J2316" s="7"/>
    </row>
    <row r="2317" spans="1:11" ht="29">
      <c r="C2317" s="111" t="s">
        <v>107</v>
      </c>
      <c r="D2317" s="111"/>
      <c r="E2317" s="111"/>
    </row>
    <row r="2319" spans="1:11" ht="60">
      <c r="A2319" s="40" t="s">
        <v>4</v>
      </c>
      <c r="B2319" s="20" t="s">
        <v>98</v>
      </c>
      <c r="C2319" s="20" t="s">
        <v>99</v>
      </c>
      <c r="D2319" s="20" t="s">
        <v>100</v>
      </c>
      <c r="E2319" s="20" t="s">
        <v>101</v>
      </c>
      <c r="F2319" s="20" t="s">
        <v>102</v>
      </c>
      <c r="G2319" s="20" t="s">
        <v>103</v>
      </c>
      <c r="H2319" s="39" t="s">
        <v>104</v>
      </c>
      <c r="I2319" s="39" t="s">
        <v>97</v>
      </c>
      <c r="J2319" s="39" t="s">
        <v>105</v>
      </c>
    </row>
    <row r="2320" spans="1:11">
      <c r="A2320" s="8">
        <v>44075</v>
      </c>
      <c r="B2320" s="51"/>
      <c r="C2320" s="51"/>
      <c r="D2320" s="51"/>
      <c r="E2320" s="51"/>
      <c r="F2320" s="51"/>
      <c r="G2320" s="51"/>
      <c r="H2320" s="41">
        <f>COUNT(Table3726475049[[#This Row],[WEEK 1]:[WEEK 5]])</f>
        <v>0</v>
      </c>
      <c r="I2320" s="3">
        <f>SUM(Table3726475049[[#This Row],[WEEK 1]:[WEEK 5]])</f>
        <v>0</v>
      </c>
      <c r="J2320" s="3" t="e">
        <f>Table3726475049[[#This Row],[TOTAL ATTENDANCE]] / Table3726475049[[#This Row],[NUMBER OF WEEKS]]</f>
        <v>#DIV/0!</v>
      </c>
    </row>
    <row r="2321" spans="1:11">
      <c r="A2321" s="8">
        <v>44105</v>
      </c>
      <c r="B2321" s="51"/>
      <c r="C2321" s="51"/>
      <c r="D2321" s="51"/>
      <c r="E2321" s="51"/>
      <c r="F2321" s="51"/>
      <c r="G2321" s="51"/>
      <c r="H2321" s="41">
        <f>COUNT(Table3726475049[[#This Row],[WEEK 1]:[WEEK 5]])</f>
        <v>0</v>
      </c>
      <c r="I2321" s="3">
        <f>SUM(Table3726475049[[#This Row],[WEEK 1]:[WEEK 5]])</f>
        <v>0</v>
      </c>
      <c r="J2321" s="3" t="e">
        <f>Table3726475049[[#This Row],[TOTAL ATTENDANCE]] / Table3726475049[[#This Row],[NUMBER OF WEEKS]]</f>
        <v>#DIV/0!</v>
      </c>
    </row>
    <row r="2322" spans="1:11">
      <c r="A2322" s="8">
        <v>44136</v>
      </c>
      <c r="B2322" s="51"/>
      <c r="C2322" s="51"/>
      <c r="D2322" s="51"/>
      <c r="E2322" s="51"/>
      <c r="F2322" s="51"/>
      <c r="G2322" s="51"/>
      <c r="H2322" s="41">
        <f>COUNT(Table3726475049[[#This Row],[WEEK 1]:[WEEK 5]])</f>
        <v>0</v>
      </c>
      <c r="I2322" s="3">
        <f>SUM(Table3726475049[[#This Row],[WEEK 1]:[WEEK 5]])</f>
        <v>0</v>
      </c>
      <c r="J2322" s="3" t="e">
        <f>Table3726475049[[#This Row],[TOTAL ATTENDANCE]] / Table3726475049[[#This Row],[NUMBER OF WEEKS]]</f>
        <v>#DIV/0!</v>
      </c>
    </row>
    <row r="2323" spans="1:11">
      <c r="A2323" s="8">
        <v>44166</v>
      </c>
      <c r="B2323" s="51"/>
      <c r="C2323" s="51"/>
      <c r="D2323" s="51"/>
      <c r="E2323" s="51"/>
      <c r="F2323" s="51"/>
      <c r="G2323" s="51"/>
      <c r="H2323" s="41">
        <f>COUNT(Table3726475049[[#This Row],[WEEK 1]:[WEEK 5]])</f>
        <v>0</v>
      </c>
      <c r="I2323" s="3">
        <f>SUM(Table3726475049[[#This Row],[WEEK 1]:[WEEK 5]])</f>
        <v>0</v>
      </c>
      <c r="J2323" s="3" t="e">
        <f>Table3726475049[[#This Row],[TOTAL ATTENDANCE]] / Table3726475049[[#This Row],[NUMBER OF WEEKS]]</f>
        <v>#DIV/0!</v>
      </c>
    </row>
    <row r="2324" spans="1:11">
      <c r="A2324" s="8">
        <v>44197</v>
      </c>
      <c r="B2324" s="51"/>
      <c r="C2324" s="51"/>
      <c r="D2324" s="51"/>
      <c r="E2324" s="51"/>
      <c r="F2324" s="51"/>
      <c r="G2324" s="51"/>
      <c r="H2324" s="41">
        <f>COUNT(Table3726475049[[#This Row],[WEEK 1]:[WEEK 5]])</f>
        <v>0</v>
      </c>
      <c r="I2324" s="3">
        <f>SUM(Table3726475049[[#This Row],[WEEK 1]:[WEEK 5]])</f>
        <v>0</v>
      </c>
      <c r="J2324" s="3" t="e">
        <f>Table3726475049[[#This Row],[TOTAL ATTENDANCE]] / Table3726475049[[#This Row],[NUMBER OF WEEKS]]</f>
        <v>#DIV/0!</v>
      </c>
    </row>
    <row r="2325" spans="1:11">
      <c r="A2325" s="8">
        <v>44228</v>
      </c>
      <c r="B2325" s="51"/>
      <c r="C2325" s="51"/>
      <c r="D2325" s="51"/>
      <c r="E2325" s="51"/>
      <c r="F2325" s="51"/>
      <c r="G2325" s="51"/>
      <c r="H2325" s="41">
        <f>COUNT(Table3726475049[[#This Row],[WEEK 1]:[WEEK 5]])</f>
        <v>0</v>
      </c>
      <c r="I2325" s="3">
        <f>SUM(Table3726475049[[#This Row],[WEEK 1]:[WEEK 5]])</f>
        <v>0</v>
      </c>
      <c r="J2325" s="3" t="e">
        <f>Table3726475049[[#This Row],[TOTAL ATTENDANCE]] / Table3726475049[[#This Row],[NUMBER OF WEEKS]]</f>
        <v>#DIV/0!</v>
      </c>
    </row>
    <row r="2326" spans="1:11">
      <c r="A2326" s="8">
        <v>44256</v>
      </c>
      <c r="B2326" s="51"/>
      <c r="C2326" s="51"/>
      <c r="D2326" s="51"/>
      <c r="E2326" s="51"/>
      <c r="F2326" s="51"/>
      <c r="G2326" s="51"/>
      <c r="H2326" s="41">
        <f>COUNT(Table3726475049[[#This Row],[WEEK 1]:[WEEK 5]])</f>
        <v>0</v>
      </c>
      <c r="I2326" s="3">
        <f>SUM(Table3726475049[[#This Row],[WEEK 1]:[WEEK 5]])</f>
        <v>0</v>
      </c>
      <c r="J2326" s="3" t="e">
        <f>Table3726475049[[#This Row],[TOTAL ATTENDANCE]] / Table3726475049[[#This Row],[NUMBER OF WEEKS]]</f>
        <v>#DIV/0!</v>
      </c>
    </row>
    <row r="2327" spans="1:11">
      <c r="A2327" s="8">
        <v>44287</v>
      </c>
      <c r="B2327" s="51"/>
      <c r="C2327" s="51"/>
      <c r="D2327" s="51"/>
      <c r="E2327" s="51"/>
      <c r="F2327" s="51"/>
      <c r="G2327" s="51"/>
      <c r="H2327" s="41">
        <f>COUNT(Table3726475049[[#This Row],[WEEK 1]:[WEEK 5]])</f>
        <v>0</v>
      </c>
      <c r="I2327" s="3">
        <f>SUM(Table3726475049[[#This Row],[WEEK 1]:[WEEK 5]])</f>
        <v>0</v>
      </c>
      <c r="J2327" s="3" t="e">
        <f>Table3726475049[[#This Row],[TOTAL ATTENDANCE]] / Table3726475049[[#This Row],[NUMBER OF WEEKS]]</f>
        <v>#DIV/0!</v>
      </c>
    </row>
    <row r="2328" spans="1:11">
      <c r="A2328" s="8">
        <v>44317</v>
      </c>
      <c r="B2328" s="51"/>
      <c r="C2328" s="51"/>
      <c r="D2328" s="51"/>
      <c r="E2328" s="51"/>
      <c r="F2328" s="51"/>
      <c r="G2328" s="51"/>
      <c r="H2328" s="41">
        <f>COUNT(Table3726475049[[#This Row],[WEEK 1]:[WEEK 5]])</f>
        <v>0</v>
      </c>
      <c r="I2328" s="3">
        <f>SUM(Table3726475049[[#This Row],[WEEK 1]:[WEEK 5]])</f>
        <v>0</v>
      </c>
      <c r="J2328" s="3" t="e">
        <f>Table3726475049[[#This Row],[TOTAL ATTENDANCE]] / Table3726475049[[#This Row],[NUMBER OF WEEKS]]</f>
        <v>#DIV/0!</v>
      </c>
    </row>
    <row r="2329" spans="1:11">
      <c r="A2329" s="8">
        <v>44348</v>
      </c>
      <c r="B2329" s="51"/>
      <c r="C2329" s="51"/>
      <c r="D2329" s="51"/>
      <c r="E2329" s="51"/>
      <c r="F2329" s="51"/>
      <c r="G2329" s="51"/>
      <c r="H2329" s="41">
        <f>COUNT(Table3726475049[[#This Row],[WEEK 1]:[WEEK 5]])</f>
        <v>0</v>
      </c>
      <c r="I2329" s="3">
        <f>SUM(Table3726475049[[#This Row],[WEEK 1]:[WEEK 5]])</f>
        <v>0</v>
      </c>
      <c r="J2329" s="3" t="e">
        <f>Table3726475049[[#This Row],[TOTAL ATTENDANCE]] / Table3726475049[[#This Row],[NUMBER OF WEEKS]]</f>
        <v>#DIV/0!</v>
      </c>
    </row>
    <row r="2330" spans="1:11">
      <c r="A2330" s="8">
        <v>44378</v>
      </c>
      <c r="B2330" s="51"/>
      <c r="C2330" s="51"/>
      <c r="D2330" s="51"/>
      <c r="E2330" s="51"/>
      <c r="F2330" s="51"/>
      <c r="G2330" s="51"/>
      <c r="H2330" s="41">
        <f>COUNT(Table3726475049[[#This Row],[WEEK 1]:[WEEK 5]])</f>
        <v>0</v>
      </c>
      <c r="I2330" s="3">
        <f>SUM(Table3726475049[[#This Row],[WEEK 1]:[WEEK 5]])</f>
        <v>0</v>
      </c>
      <c r="J2330" s="3" t="e">
        <f>Table3726475049[[#This Row],[TOTAL ATTENDANCE]] / Table3726475049[[#This Row],[NUMBER OF WEEKS]]</f>
        <v>#DIV/0!</v>
      </c>
    </row>
    <row r="2331" spans="1:11">
      <c r="A2331" s="8">
        <v>44409</v>
      </c>
      <c r="B2331" s="51"/>
      <c r="C2331" s="51"/>
      <c r="D2331" s="51"/>
      <c r="E2331" s="51"/>
      <c r="F2331" s="51"/>
      <c r="G2331" s="51"/>
      <c r="H2331" s="41">
        <f>COUNT(Table3726475049[[#This Row],[WEEK 1]:[WEEK 5]])</f>
        <v>0</v>
      </c>
      <c r="I2331" s="3">
        <f>SUM(Table3726475049[[#This Row],[WEEK 1]:[WEEK 5]])</f>
        <v>0</v>
      </c>
      <c r="J2331" s="3" t="e">
        <f>Table3726475049[[#This Row],[TOTAL ATTENDANCE]] / Table3726475049[[#This Row],[NUMBER OF WEEKS]]</f>
        <v>#DIV/0!</v>
      </c>
    </row>
    <row r="2332" spans="1:11" ht="24">
      <c r="A2332" s="43" t="s">
        <v>108</v>
      </c>
      <c r="B2332" s="44"/>
      <c r="C2332" s="44"/>
      <c r="D2332" s="44"/>
      <c r="E2332" s="44"/>
      <c r="F2332" s="44"/>
      <c r="G2332" s="44">
        <f t="shared" ref="G2332" si="20">AVERAGE(I2320:I2331)</f>
        <v>0</v>
      </c>
      <c r="H2332" s="45"/>
      <c r="I2332" s="46"/>
      <c r="J2332" s="46"/>
      <c r="K2332" s="7"/>
    </row>
    <row r="2333" spans="1:11">
      <c r="A2333" s="8">
        <v>44440</v>
      </c>
      <c r="B2333" s="51"/>
      <c r="C2333" s="51"/>
      <c r="D2333" s="51"/>
      <c r="E2333" s="51"/>
      <c r="F2333" s="51"/>
      <c r="G2333" s="51"/>
      <c r="H2333" s="41">
        <f>COUNT(Table3726475049[[#This Row],[WEEK 1]:[WEEK 5]])</f>
        <v>0</v>
      </c>
      <c r="I2333" s="3">
        <f>SUM(Table3726475049[[#This Row],[WEEK 1]:[WEEK 5]])</f>
        <v>0</v>
      </c>
      <c r="J2333" s="3" t="e">
        <f>Table3726475049[[#This Row],[TOTAL ATTENDANCE]] / Table3726475049[[#This Row],[NUMBER OF WEEKS]]</f>
        <v>#DIV/0!</v>
      </c>
    </row>
    <row r="2334" spans="1:11">
      <c r="A2334" s="8">
        <v>44470</v>
      </c>
      <c r="B2334" s="51"/>
      <c r="C2334" s="51"/>
      <c r="D2334" s="51"/>
      <c r="E2334" s="51"/>
      <c r="F2334" s="51"/>
      <c r="G2334" s="51"/>
      <c r="H2334" s="41">
        <f>COUNT(Table3726475049[[#This Row],[WEEK 1]:[WEEK 5]])</f>
        <v>0</v>
      </c>
      <c r="I2334" s="3">
        <f>SUM(Table3726475049[[#This Row],[WEEK 1]:[WEEK 5]])</f>
        <v>0</v>
      </c>
      <c r="J2334" s="3" t="e">
        <f>Table3726475049[[#This Row],[TOTAL ATTENDANCE]] / Table3726475049[[#This Row],[NUMBER OF WEEKS]]</f>
        <v>#DIV/0!</v>
      </c>
    </row>
    <row r="2335" spans="1:11">
      <c r="A2335" s="8">
        <v>44501</v>
      </c>
      <c r="B2335" s="51"/>
      <c r="C2335" s="51"/>
      <c r="D2335" s="51"/>
      <c r="E2335" s="51"/>
      <c r="F2335" s="51"/>
      <c r="G2335" s="51"/>
      <c r="H2335" s="41">
        <f>COUNT(Table3726475049[[#This Row],[WEEK 1]:[WEEK 5]])</f>
        <v>0</v>
      </c>
      <c r="I2335" s="3">
        <f>SUM(Table3726475049[[#This Row],[WEEK 1]:[WEEK 5]])</f>
        <v>0</v>
      </c>
      <c r="J2335" s="3" t="e">
        <f>Table3726475049[[#This Row],[TOTAL ATTENDANCE]] / Table3726475049[[#This Row],[NUMBER OF WEEKS]]</f>
        <v>#DIV/0!</v>
      </c>
    </row>
    <row r="2336" spans="1:11">
      <c r="A2336" s="8">
        <v>44531</v>
      </c>
      <c r="B2336" s="51"/>
      <c r="C2336" s="51"/>
      <c r="D2336" s="51"/>
      <c r="E2336" s="51"/>
      <c r="F2336" s="51"/>
      <c r="G2336" s="51"/>
      <c r="H2336" s="41">
        <f>COUNT(Table3726475049[[#This Row],[WEEK 1]:[WEEK 5]])</f>
        <v>0</v>
      </c>
      <c r="I2336" s="3">
        <f>SUM(Table3726475049[[#This Row],[WEEK 1]:[WEEK 5]])</f>
        <v>0</v>
      </c>
      <c r="J2336" s="3" t="e">
        <f>Table3726475049[[#This Row],[TOTAL ATTENDANCE]] / Table3726475049[[#This Row],[NUMBER OF WEEKS]]</f>
        <v>#DIV/0!</v>
      </c>
    </row>
    <row r="2337" spans="1:10">
      <c r="A2337" s="62"/>
      <c r="B2337" s="57"/>
      <c r="C2337" s="57"/>
      <c r="D2337" s="57"/>
      <c r="E2337" s="57"/>
      <c r="F2337" s="57"/>
      <c r="G2337" s="52"/>
      <c r="H2337" s="42">
        <f>COUNT(Table3726475049[[#This Row],[WEEK 1]:[WEEK 5]])</f>
        <v>0</v>
      </c>
      <c r="I2337" s="7">
        <f>SUM(Table3726475049[[#This Row],[WEEK 1]:[WEEK 5]])</f>
        <v>0</v>
      </c>
      <c r="J2337" s="3" t="e">
        <f>Table3726475049[[#This Row],[TOTAL ATTENDANCE]] / Table3726475049[[#This Row],[NUMBER OF WEEKS]]</f>
        <v>#DIV/0!</v>
      </c>
    </row>
    <row r="2338" spans="1:10">
      <c r="A2338" s="59"/>
      <c r="B2338" s="59"/>
      <c r="C2338" s="59"/>
      <c r="D2338" s="59"/>
      <c r="E2338" s="59"/>
      <c r="F2338" s="59"/>
      <c r="G2338" s="52"/>
      <c r="H2338" s="42">
        <f>COUNT(Table3726475049[[#This Row],[WEEK 1]:[WEEK 5]])</f>
        <v>0</v>
      </c>
      <c r="I2338" s="7">
        <f>SUM(Table3726475049[[#This Row],[WEEK 1]:[WEEK 5]])</f>
        <v>0</v>
      </c>
      <c r="J2338" s="3" t="e">
        <f>Table3726475049[[#This Row],[TOTAL ATTENDANCE]] / Table3726475049[[#This Row],[NUMBER OF WEEKS]]</f>
        <v>#DIV/0!</v>
      </c>
    </row>
    <row r="2339" spans="1:10">
      <c r="B2339" s="37"/>
      <c r="C2339" s="7"/>
      <c r="D2339" s="7"/>
      <c r="E2339" s="7"/>
      <c r="F2339" s="7"/>
      <c r="G2339" s="7"/>
      <c r="H2339" s="7"/>
      <c r="J2339" s="7"/>
    </row>
    <row r="2340" spans="1:10">
      <c r="B2340" s="37"/>
      <c r="C2340" s="7"/>
      <c r="D2340" s="7"/>
      <c r="E2340" s="7"/>
      <c r="F2340" s="7"/>
      <c r="G2340" s="7"/>
      <c r="H2340" s="7"/>
    </row>
    <row r="2341" spans="1:10">
      <c r="B2341" s="37"/>
      <c r="C2341" s="7"/>
      <c r="D2341" s="7"/>
      <c r="E2341" s="7"/>
      <c r="F2341" s="7"/>
      <c r="G2341" s="7"/>
      <c r="H2341" s="7"/>
    </row>
    <row r="2342" spans="1:10">
      <c r="B2342" s="37"/>
      <c r="C2342" s="7"/>
      <c r="D2342" s="7"/>
      <c r="E2342" s="7"/>
      <c r="F2342" s="7"/>
      <c r="G2342" s="7"/>
      <c r="H2342" s="7"/>
    </row>
    <row r="2343" spans="1:10">
      <c r="B2343" s="18"/>
      <c r="C2343" s="7"/>
      <c r="D2343" s="7"/>
      <c r="E2343" s="7"/>
      <c r="F2343" s="7"/>
      <c r="G2343" s="7"/>
      <c r="H2343" s="7"/>
    </row>
    <row r="2344" spans="1:10">
      <c r="B2344" s="18"/>
      <c r="C2344" s="7"/>
      <c r="D2344" s="7"/>
      <c r="E2344" s="7"/>
      <c r="F2344" s="7"/>
      <c r="G2344" s="7"/>
      <c r="H2344" s="7"/>
    </row>
    <row r="2345" spans="1:10">
      <c r="B2345" s="18"/>
      <c r="C2345" s="7"/>
      <c r="D2345" s="7"/>
      <c r="E2345" s="7"/>
      <c r="F2345" s="7"/>
      <c r="G2345" s="7"/>
      <c r="H2345" s="7"/>
    </row>
    <row r="2346" spans="1:10">
      <c r="B2346" s="26"/>
      <c r="C2346" s="12"/>
      <c r="D2346" s="12"/>
      <c r="E2346" s="12"/>
      <c r="F2346" s="12"/>
      <c r="G2346" s="12"/>
      <c r="H2346" s="7"/>
    </row>
    <row r="2347" spans="1:10">
      <c r="B2347" s="15"/>
      <c r="C2347" s="15"/>
      <c r="D2347" s="15"/>
      <c r="E2347" s="15"/>
      <c r="F2347" s="15"/>
      <c r="G2347" s="15"/>
      <c r="H2347" s="7"/>
    </row>
    <row r="2348" spans="1:10">
      <c r="B2348" s="18"/>
      <c r="C2348" s="7"/>
      <c r="D2348" s="7"/>
      <c r="E2348" s="7"/>
      <c r="F2348" s="7"/>
      <c r="G2348" s="7"/>
    </row>
    <row r="2349" spans="1:10">
      <c r="A2349" s="105" t="s">
        <v>84</v>
      </c>
      <c r="B2349" s="106"/>
      <c r="C2349" s="106"/>
      <c r="D2349" s="106"/>
      <c r="E2349" s="106"/>
      <c r="F2349" s="106"/>
      <c r="G2349" s="106"/>
    </row>
    <row r="2350" spans="1:10">
      <c r="A2350" s="106"/>
      <c r="B2350" s="106"/>
      <c r="C2350" s="106"/>
      <c r="D2350" s="106"/>
      <c r="E2350" s="106"/>
      <c r="F2350" s="106"/>
      <c r="G2350" s="106"/>
    </row>
    <row r="2351" spans="1:10">
      <c r="A2351" s="64"/>
      <c r="B2351" s="76"/>
      <c r="C2351" s="63"/>
      <c r="D2351" s="63"/>
      <c r="E2351" s="63"/>
      <c r="F2351" s="63"/>
      <c r="G2351" s="63"/>
    </row>
    <row r="2352" spans="1:10">
      <c r="A2352" s="64"/>
      <c r="B2352" s="54"/>
      <c r="C2352" s="54"/>
      <c r="D2352" s="54"/>
      <c r="E2352" s="54"/>
      <c r="F2352" s="54"/>
      <c r="G2352" s="54"/>
    </row>
    <row r="2353" spans="1:8">
      <c r="A2353" s="65" t="s">
        <v>0</v>
      </c>
      <c r="B2353" s="84" t="s">
        <v>1</v>
      </c>
      <c r="C2353" s="84" t="s">
        <v>2</v>
      </c>
      <c r="D2353" s="84" t="s">
        <v>3</v>
      </c>
      <c r="E2353" s="84"/>
      <c r="F2353" s="54"/>
      <c r="G2353" s="54"/>
    </row>
    <row r="2354" spans="1:8">
      <c r="A2354" s="64" t="s">
        <v>85</v>
      </c>
      <c r="B2354" s="85">
        <v>22038</v>
      </c>
      <c r="C2354" s="85">
        <v>36383</v>
      </c>
      <c r="D2354" s="54" t="s">
        <v>86</v>
      </c>
      <c r="E2354" s="54"/>
      <c r="F2354" s="54"/>
      <c r="G2354" s="54"/>
    </row>
    <row r="2355" spans="1:8">
      <c r="A2355" s="64"/>
      <c r="B2355" s="54"/>
      <c r="C2355" s="54"/>
      <c r="D2355" s="54"/>
      <c r="E2355" s="54"/>
      <c r="F2355" s="54"/>
      <c r="G2355" s="54"/>
    </row>
    <row r="2356" spans="1:8">
      <c r="A2356" s="67" t="s">
        <v>4</v>
      </c>
      <c r="B2356" s="53" t="s">
        <v>5</v>
      </c>
      <c r="C2356" s="53" t="s">
        <v>6</v>
      </c>
      <c r="D2356" s="53" t="s">
        <v>7</v>
      </c>
      <c r="E2356" s="53" t="s">
        <v>8</v>
      </c>
      <c r="F2356" s="53" t="s">
        <v>9</v>
      </c>
      <c r="G2356" s="53" t="s">
        <v>11</v>
      </c>
      <c r="H2356" s="20" t="s">
        <v>132</v>
      </c>
    </row>
    <row r="2357" spans="1:8">
      <c r="A2357" s="64">
        <v>43709</v>
      </c>
      <c r="B2357" s="54">
        <v>61</v>
      </c>
      <c r="C2357" s="54">
        <v>0</v>
      </c>
      <c r="D2357" s="54">
        <v>56</v>
      </c>
      <c r="E2357" s="54">
        <v>53</v>
      </c>
      <c r="F2357" s="54">
        <v>6</v>
      </c>
      <c r="G2357" s="54"/>
    </row>
    <row r="2358" spans="1:8">
      <c r="A2358" s="64">
        <v>43739</v>
      </c>
      <c r="B2358" s="54">
        <v>46</v>
      </c>
      <c r="C2358" s="54">
        <v>0</v>
      </c>
      <c r="D2358" s="54">
        <v>84</v>
      </c>
      <c r="E2358" s="54">
        <v>67</v>
      </c>
      <c r="F2358" s="54">
        <v>10</v>
      </c>
      <c r="G2358" s="54"/>
    </row>
    <row r="2359" spans="1:8">
      <c r="A2359" s="64">
        <v>43770</v>
      </c>
      <c r="B2359" s="54">
        <v>30</v>
      </c>
      <c r="C2359" s="54">
        <v>0</v>
      </c>
      <c r="D2359" s="54">
        <v>67</v>
      </c>
      <c r="E2359" s="54">
        <v>45</v>
      </c>
      <c r="F2359" s="54">
        <v>8</v>
      </c>
      <c r="G2359" s="54"/>
    </row>
    <row r="2360" spans="1:8">
      <c r="A2360" s="64">
        <v>43800</v>
      </c>
      <c r="B2360" s="54">
        <v>79</v>
      </c>
      <c r="C2360" s="54">
        <v>0</v>
      </c>
      <c r="D2360" s="54">
        <v>79</v>
      </c>
      <c r="E2360" s="54">
        <v>70</v>
      </c>
      <c r="F2360" s="54">
        <v>8</v>
      </c>
      <c r="G2360" s="54"/>
    </row>
    <row r="2361" spans="1:8">
      <c r="A2361" s="64">
        <v>43831</v>
      </c>
      <c r="B2361" s="54">
        <v>49</v>
      </c>
      <c r="C2361" s="54">
        <v>0</v>
      </c>
      <c r="D2361" s="54">
        <v>76</v>
      </c>
      <c r="E2361" s="54">
        <v>75</v>
      </c>
      <c r="F2361" s="54">
        <v>10</v>
      </c>
      <c r="G2361" s="54"/>
    </row>
    <row r="2362" spans="1:8">
      <c r="A2362" s="64">
        <v>43862</v>
      </c>
      <c r="B2362" s="54">
        <v>13</v>
      </c>
      <c r="C2362" s="54">
        <v>0</v>
      </c>
      <c r="D2362" s="54">
        <v>77</v>
      </c>
      <c r="E2362" s="54">
        <v>55</v>
      </c>
      <c r="F2362" s="54">
        <v>9</v>
      </c>
      <c r="G2362" s="54"/>
    </row>
    <row r="2363" spans="1:8">
      <c r="A2363" s="64">
        <v>43891</v>
      </c>
      <c r="B2363" s="54">
        <v>6</v>
      </c>
      <c r="C2363" s="54">
        <v>6</v>
      </c>
      <c r="D2363" s="54">
        <v>45</v>
      </c>
      <c r="E2363" s="54">
        <v>41</v>
      </c>
      <c r="F2363" s="54">
        <v>6</v>
      </c>
      <c r="G2363" s="54"/>
    </row>
    <row r="2364" spans="1:8">
      <c r="A2364" s="64">
        <v>43922</v>
      </c>
      <c r="B2364" s="54">
        <v>0</v>
      </c>
      <c r="C2364" s="54">
        <v>0</v>
      </c>
      <c r="D2364" s="54">
        <v>41</v>
      </c>
      <c r="E2364" s="54">
        <v>65</v>
      </c>
      <c r="F2364" s="54">
        <v>7</v>
      </c>
      <c r="G2364" s="54"/>
    </row>
    <row r="2365" spans="1:8">
      <c r="A2365" s="64">
        <v>43952</v>
      </c>
      <c r="B2365" s="54">
        <v>0</v>
      </c>
      <c r="C2365" s="54">
        <v>0</v>
      </c>
      <c r="D2365" s="54">
        <v>30</v>
      </c>
      <c r="E2365" s="54">
        <v>45</v>
      </c>
      <c r="F2365" s="54">
        <v>3</v>
      </c>
      <c r="G2365" s="54"/>
    </row>
    <row r="2366" spans="1:8">
      <c r="A2366" s="64">
        <v>43983</v>
      </c>
      <c r="B2366" s="54">
        <v>0</v>
      </c>
      <c r="C2366" s="54">
        <v>1</v>
      </c>
      <c r="D2366" s="54">
        <v>17</v>
      </c>
      <c r="E2366" s="54">
        <v>22</v>
      </c>
      <c r="F2366" s="54">
        <v>1</v>
      </c>
      <c r="G2366" s="54"/>
    </row>
    <row r="2367" spans="1:8">
      <c r="A2367" s="64">
        <v>44013</v>
      </c>
      <c r="B2367" s="54">
        <v>0</v>
      </c>
      <c r="C2367" s="54">
        <v>0</v>
      </c>
      <c r="D2367" s="54">
        <v>17</v>
      </c>
      <c r="E2367" s="54">
        <v>20</v>
      </c>
      <c r="F2367" s="54">
        <v>3</v>
      </c>
      <c r="G2367" s="54"/>
    </row>
    <row r="2368" spans="1:8">
      <c r="A2368" s="64">
        <v>44044</v>
      </c>
      <c r="B2368" s="54">
        <v>0</v>
      </c>
      <c r="C2368" s="54">
        <v>0</v>
      </c>
      <c r="D2368" s="54">
        <v>12</v>
      </c>
      <c r="E2368" s="54">
        <v>23</v>
      </c>
      <c r="F2368" s="54">
        <v>1</v>
      </c>
      <c r="G2368" s="54"/>
    </row>
    <row r="2369" spans="1:7">
      <c r="A2369" s="81" t="s">
        <v>10</v>
      </c>
      <c r="B2369" s="81">
        <f>SUM(B2357:B2368)</f>
        <v>284</v>
      </c>
      <c r="C2369" s="81">
        <f>SUM(C2357:C2368)</f>
        <v>7</v>
      </c>
      <c r="D2369" s="81">
        <f>SUM(D2357:D2368)</f>
        <v>601</v>
      </c>
      <c r="E2369" s="81">
        <f>SUM(E2357:E2368)</f>
        <v>581</v>
      </c>
      <c r="F2369" s="81">
        <f>SUM(F2357:F2368)</f>
        <v>72</v>
      </c>
      <c r="G2369" s="82"/>
    </row>
    <row r="2370" spans="1:7">
      <c r="A2370" s="81" t="s">
        <v>12</v>
      </c>
      <c r="B2370" s="81">
        <f>B2369/12</f>
        <v>23.666666666666668</v>
      </c>
      <c r="C2370" s="81">
        <f>C2369/12</f>
        <v>0.58333333333333337</v>
      </c>
      <c r="D2370" s="81">
        <f>D2369/12</f>
        <v>50.083333333333336</v>
      </c>
      <c r="E2370" s="81">
        <f>E2369/12</f>
        <v>48.416666666666664</v>
      </c>
      <c r="F2370" s="81">
        <f>F2369/12</f>
        <v>6</v>
      </c>
      <c r="G2370" s="82"/>
    </row>
    <row r="2371" spans="1:7">
      <c r="A2371" s="64">
        <v>44075</v>
      </c>
      <c r="B2371" s="54">
        <v>1</v>
      </c>
      <c r="C2371" s="54">
        <v>0</v>
      </c>
      <c r="D2371" s="54">
        <v>17</v>
      </c>
      <c r="E2371" s="54">
        <v>30</v>
      </c>
      <c r="F2371" s="54">
        <v>0</v>
      </c>
      <c r="G2371" s="54"/>
    </row>
    <row r="2372" spans="1:7">
      <c r="A2372" s="64">
        <v>44105</v>
      </c>
      <c r="B2372" s="54">
        <v>0</v>
      </c>
      <c r="C2372" s="54">
        <v>0</v>
      </c>
      <c r="D2372" s="54">
        <v>19</v>
      </c>
      <c r="E2372" s="54">
        <v>25</v>
      </c>
      <c r="F2372" s="54">
        <v>1</v>
      </c>
      <c r="G2372" s="54"/>
    </row>
    <row r="2373" spans="1:7">
      <c r="A2373" s="64">
        <v>44136</v>
      </c>
      <c r="B2373" s="54">
        <v>1</v>
      </c>
      <c r="C2373" s="54">
        <v>1</v>
      </c>
      <c r="D2373" s="54">
        <v>20</v>
      </c>
      <c r="E2373" s="54">
        <v>33</v>
      </c>
      <c r="F2373" s="54">
        <v>1</v>
      </c>
      <c r="G2373" s="54"/>
    </row>
    <row r="2374" spans="1:7">
      <c r="A2374" s="64">
        <v>44166</v>
      </c>
      <c r="B2374" s="54">
        <v>0</v>
      </c>
      <c r="C2374" s="54">
        <v>0</v>
      </c>
      <c r="D2374" s="54">
        <v>16</v>
      </c>
      <c r="E2374" s="54">
        <v>20</v>
      </c>
      <c r="F2374" s="54">
        <v>0</v>
      </c>
      <c r="G2374" s="54"/>
    </row>
    <row r="2375" spans="1:7">
      <c r="A2375" s="64">
        <v>44197</v>
      </c>
      <c r="B2375" s="54">
        <v>4</v>
      </c>
      <c r="C2375" s="54">
        <v>0</v>
      </c>
      <c r="D2375" s="54">
        <v>12</v>
      </c>
      <c r="E2375" s="54">
        <v>26</v>
      </c>
      <c r="F2375" s="54">
        <v>0</v>
      </c>
      <c r="G2375" s="54"/>
    </row>
    <row r="2376" spans="1:7">
      <c r="A2376" s="64">
        <v>44228</v>
      </c>
      <c r="B2376" s="54">
        <v>0</v>
      </c>
      <c r="C2376" s="54">
        <v>0</v>
      </c>
      <c r="D2376" s="54">
        <v>15</v>
      </c>
      <c r="E2376" s="54">
        <v>27</v>
      </c>
      <c r="F2376" s="54">
        <v>0</v>
      </c>
      <c r="G2376" s="54"/>
    </row>
    <row r="2377" spans="1:7">
      <c r="A2377" s="64">
        <v>44256</v>
      </c>
      <c r="B2377" s="54">
        <v>0</v>
      </c>
      <c r="C2377" s="54">
        <v>0</v>
      </c>
      <c r="D2377" s="54">
        <v>13</v>
      </c>
      <c r="E2377" s="54">
        <v>20</v>
      </c>
      <c r="F2377" s="54">
        <v>0</v>
      </c>
      <c r="G2377" s="54"/>
    </row>
    <row r="2378" spans="1:7">
      <c r="A2378" s="64">
        <v>44287</v>
      </c>
      <c r="B2378" s="54">
        <v>2</v>
      </c>
      <c r="C2378" s="54">
        <v>0</v>
      </c>
      <c r="D2378" s="54">
        <v>22</v>
      </c>
      <c r="E2378" s="54">
        <v>23</v>
      </c>
      <c r="F2378" s="54">
        <v>0</v>
      </c>
      <c r="G2378" s="54"/>
    </row>
    <row r="2379" spans="1:7">
      <c r="A2379" s="64">
        <v>44317</v>
      </c>
      <c r="B2379" s="54">
        <v>0</v>
      </c>
      <c r="C2379" s="54">
        <v>0</v>
      </c>
      <c r="D2379" s="54">
        <v>14</v>
      </c>
      <c r="E2379" s="54">
        <v>13</v>
      </c>
      <c r="F2379" s="54">
        <v>0</v>
      </c>
      <c r="G2379" s="54"/>
    </row>
    <row r="2380" spans="1:7">
      <c r="A2380" s="64">
        <v>44348</v>
      </c>
      <c r="B2380" s="54">
        <v>0</v>
      </c>
      <c r="C2380" s="54">
        <v>0</v>
      </c>
      <c r="D2380" s="54">
        <v>11</v>
      </c>
      <c r="E2380" s="54">
        <v>0</v>
      </c>
      <c r="F2380" s="54">
        <v>2</v>
      </c>
      <c r="G2380" s="54"/>
    </row>
    <row r="2381" spans="1:7">
      <c r="A2381" s="64">
        <v>44378</v>
      </c>
      <c r="B2381" s="54">
        <v>0</v>
      </c>
      <c r="C2381" s="54">
        <v>0</v>
      </c>
      <c r="D2381" s="54">
        <v>14</v>
      </c>
      <c r="E2381" s="54">
        <v>27</v>
      </c>
      <c r="F2381" s="54">
        <v>0</v>
      </c>
      <c r="G2381" s="54"/>
    </row>
    <row r="2382" spans="1:7">
      <c r="A2382" s="64">
        <v>44409</v>
      </c>
      <c r="B2382" s="54">
        <v>0</v>
      </c>
      <c r="C2382" s="54">
        <v>0</v>
      </c>
      <c r="D2382" s="54">
        <v>15</v>
      </c>
      <c r="E2382" s="54">
        <v>18</v>
      </c>
      <c r="F2382" s="54">
        <v>0</v>
      </c>
      <c r="G2382" s="54"/>
    </row>
    <row r="2383" spans="1:7">
      <c r="A2383" s="81" t="s">
        <v>10</v>
      </c>
      <c r="B2383" s="81">
        <f>SUM(B2371:B2382)</f>
        <v>8</v>
      </c>
      <c r="C2383" s="81">
        <f>SUM(C2371:C2382)</f>
        <v>1</v>
      </c>
      <c r="D2383" s="81">
        <f>SUM(D2371:D2382)</f>
        <v>188</v>
      </c>
      <c r="E2383" s="81">
        <f>SUM(E2371:E2382)</f>
        <v>262</v>
      </c>
      <c r="F2383" s="81">
        <f>SUM(F2371:F2382)</f>
        <v>4</v>
      </c>
      <c r="G2383" s="82"/>
    </row>
    <row r="2384" spans="1:7">
      <c r="A2384" s="83" t="s">
        <v>12</v>
      </c>
      <c r="B2384" s="83">
        <f>B2383/12</f>
        <v>0.66666666666666663</v>
      </c>
      <c r="C2384" s="83">
        <f>C2383/12</f>
        <v>8.3333333333333329E-2</v>
      </c>
      <c r="D2384" s="83">
        <f>D2383/12</f>
        <v>15.666666666666666</v>
      </c>
      <c r="E2384" s="83">
        <f>E2383/12</f>
        <v>21.833333333333332</v>
      </c>
      <c r="F2384" s="83">
        <f>F2383/12</f>
        <v>0.33333333333333331</v>
      </c>
      <c r="G2384" s="82"/>
    </row>
    <row r="2385" spans="1:8">
      <c r="A2385" s="64">
        <v>44440</v>
      </c>
      <c r="B2385" s="54">
        <v>0</v>
      </c>
      <c r="C2385" s="54">
        <v>0</v>
      </c>
      <c r="D2385" s="54">
        <v>20</v>
      </c>
      <c r="E2385" s="54">
        <v>35</v>
      </c>
      <c r="F2385" s="54">
        <v>0</v>
      </c>
      <c r="G2385" s="54"/>
    </row>
    <row r="2386" spans="1:8">
      <c r="A2386" s="64">
        <v>44470</v>
      </c>
      <c r="B2386" s="54">
        <v>0</v>
      </c>
      <c r="C2386" s="54">
        <v>0</v>
      </c>
      <c r="D2386" s="54">
        <v>24</v>
      </c>
      <c r="E2386" s="54">
        <v>10</v>
      </c>
      <c r="F2386" s="54">
        <v>0</v>
      </c>
      <c r="G2386" s="54"/>
    </row>
    <row r="2387" spans="1:8">
      <c r="A2387" s="61">
        <v>44501</v>
      </c>
      <c r="B2387" s="51">
        <v>3</v>
      </c>
      <c r="C2387" s="51">
        <v>0</v>
      </c>
      <c r="D2387" s="51">
        <v>16</v>
      </c>
      <c r="E2387" s="51">
        <v>15</v>
      </c>
      <c r="F2387" s="51">
        <v>0</v>
      </c>
      <c r="G2387" s="51"/>
    </row>
    <row r="2388" spans="1:8">
      <c r="A2388" s="61">
        <v>44531</v>
      </c>
      <c r="B2388" s="51"/>
      <c r="C2388" s="51"/>
      <c r="D2388" s="51"/>
      <c r="E2388" s="51"/>
      <c r="F2388" s="51"/>
      <c r="G2388" s="51"/>
    </row>
    <row r="2389" spans="1:8">
      <c r="A2389" s="62"/>
      <c r="B2389" s="57"/>
      <c r="C2389" s="57"/>
      <c r="D2389" s="57"/>
      <c r="E2389" s="57"/>
      <c r="F2389" s="57"/>
      <c r="G2389" s="52"/>
    </row>
    <row r="2390" spans="1:8">
      <c r="A2390" s="59"/>
      <c r="B2390" s="59"/>
      <c r="C2390" s="59"/>
      <c r="D2390" s="59"/>
      <c r="E2390" s="59"/>
      <c r="F2390" s="59"/>
      <c r="G2390" s="52"/>
    </row>
    <row r="2392" spans="1:8">
      <c r="B2392" s="18"/>
      <c r="C2392" s="7"/>
      <c r="D2392" s="7"/>
      <c r="E2392" s="7"/>
      <c r="F2392" s="7"/>
      <c r="G2392" s="7"/>
    </row>
    <row r="2393" spans="1:8">
      <c r="B2393" s="18"/>
      <c r="C2393" s="7"/>
      <c r="D2393" s="7"/>
      <c r="E2393" s="7"/>
      <c r="F2393" s="7"/>
      <c r="G2393" s="7"/>
    </row>
    <row r="2395" spans="1:8">
      <c r="A2395" s="1" t="s">
        <v>0</v>
      </c>
      <c r="B2395" s="2" t="s">
        <v>1</v>
      </c>
      <c r="C2395" s="2" t="s">
        <v>2</v>
      </c>
      <c r="D2395" s="2" t="s">
        <v>3</v>
      </c>
      <c r="E2395" s="2"/>
    </row>
    <row r="2396" spans="1:8">
      <c r="A2396" s="8" t="s">
        <v>87</v>
      </c>
      <c r="B2396" s="9">
        <v>31650</v>
      </c>
      <c r="C2396" s="9">
        <v>38698</v>
      </c>
      <c r="D2396" s="3" t="s">
        <v>88</v>
      </c>
    </row>
    <row r="2398" spans="1:8">
      <c r="A2398" s="19" t="s">
        <v>4</v>
      </c>
      <c r="B2398" s="20" t="s">
        <v>5</v>
      </c>
      <c r="C2398" s="20" t="s">
        <v>6</v>
      </c>
      <c r="D2398" s="20" t="s">
        <v>7</v>
      </c>
      <c r="E2398" s="20" t="s">
        <v>8</v>
      </c>
      <c r="F2398" s="20" t="s">
        <v>9</v>
      </c>
      <c r="G2398" s="20" t="s">
        <v>11</v>
      </c>
      <c r="H2398" s="20" t="s">
        <v>132</v>
      </c>
    </row>
    <row r="2399" spans="1:8">
      <c r="A2399" s="8">
        <v>43709</v>
      </c>
      <c r="B2399" s="51">
        <v>20</v>
      </c>
      <c r="C2399" s="51">
        <v>10</v>
      </c>
      <c r="D2399" s="51">
        <v>70</v>
      </c>
      <c r="E2399" s="51">
        <v>30</v>
      </c>
      <c r="F2399" s="51">
        <v>20</v>
      </c>
      <c r="G2399" s="51"/>
    </row>
    <row r="2400" spans="1:8">
      <c r="A2400" s="8">
        <v>43739</v>
      </c>
      <c r="B2400" s="51">
        <v>14</v>
      </c>
      <c r="C2400" s="51">
        <v>0</v>
      </c>
      <c r="D2400" s="51">
        <v>60</v>
      </c>
      <c r="E2400" s="51">
        <v>20</v>
      </c>
      <c r="F2400" s="51">
        <v>8</v>
      </c>
      <c r="G2400" s="51"/>
    </row>
    <row r="2401" spans="1:7">
      <c r="A2401" s="8">
        <v>43770</v>
      </c>
      <c r="B2401" s="51">
        <v>4</v>
      </c>
      <c r="C2401" s="51">
        <v>3</v>
      </c>
      <c r="D2401" s="51">
        <v>20</v>
      </c>
      <c r="E2401" s="51">
        <v>4</v>
      </c>
      <c r="F2401" s="51">
        <v>4</v>
      </c>
      <c r="G2401" s="51"/>
    </row>
    <row r="2402" spans="1:7">
      <c r="A2402" s="8">
        <v>43800</v>
      </c>
      <c r="B2402" s="51">
        <v>20</v>
      </c>
      <c r="C2402" s="51">
        <v>5</v>
      </c>
      <c r="D2402" s="51">
        <v>46</v>
      </c>
      <c r="E2402" s="51">
        <v>12</v>
      </c>
      <c r="F2402" s="51">
        <v>6</v>
      </c>
      <c r="G2402" s="51"/>
    </row>
    <row r="2403" spans="1:7">
      <c r="A2403" s="8">
        <v>43831</v>
      </c>
      <c r="B2403" s="51">
        <v>20</v>
      </c>
      <c r="C2403" s="51">
        <v>10</v>
      </c>
      <c r="D2403" s="51">
        <v>70</v>
      </c>
      <c r="E2403" s="51">
        <v>22</v>
      </c>
      <c r="F2403" s="51">
        <v>8</v>
      </c>
      <c r="G2403" s="51"/>
    </row>
    <row r="2404" spans="1:7">
      <c r="A2404" s="8">
        <v>43862</v>
      </c>
      <c r="B2404" s="51">
        <v>30</v>
      </c>
      <c r="C2404" s="51">
        <v>15</v>
      </c>
      <c r="D2404" s="51">
        <v>62</v>
      </c>
      <c r="E2404" s="51">
        <v>18</v>
      </c>
      <c r="F2404" s="51">
        <v>6</v>
      </c>
      <c r="G2404" s="51"/>
    </row>
    <row r="2405" spans="1:7">
      <c r="A2405" s="8">
        <v>43891</v>
      </c>
      <c r="B2405" s="51">
        <v>18</v>
      </c>
      <c r="C2405" s="51">
        <v>6</v>
      </c>
      <c r="D2405" s="51">
        <v>30</v>
      </c>
      <c r="E2405" s="51">
        <v>8</v>
      </c>
      <c r="F2405" s="51">
        <v>3</v>
      </c>
      <c r="G2405" s="51"/>
    </row>
    <row r="2406" spans="1:7">
      <c r="A2406" s="8">
        <v>43922</v>
      </c>
      <c r="B2406" s="51">
        <v>20</v>
      </c>
      <c r="C2406" s="51">
        <v>0</v>
      </c>
      <c r="D2406" s="51">
        <v>35</v>
      </c>
      <c r="E2406" s="51">
        <v>15</v>
      </c>
      <c r="F2406" s="51">
        <v>4</v>
      </c>
      <c r="G2406" s="51"/>
    </row>
    <row r="2407" spans="1:7">
      <c r="A2407" s="8">
        <v>43952</v>
      </c>
      <c r="B2407" s="51">
        <v>10</v>
      </c>
      <c r="C2407" s="51">
        <v>0</v>
      </c>
      <c r="D2407" s="51">
        <v>20</v>
      </c>
      <c r="E2407" s="51">
        <v>15</v>
      </c>
      <c r="F2407" s="51">
        <v>4</v>
      </c>
      <c r="G2407" s="51"/>
    </row>
    <row r="2408" spans="1:7">
      <c r="A2408" s="8">
        <v>43983</v>
      </c>
      <c r="B2408" s="51">
        <v>5</v>
      </c>
      <c r="C2408" s="51">
        <v>0</v>
      </c>
      <c r="D2408" s="51">
        <v>30</v>
      </c>
      <c r="E2408" s="51">
        <v>15</v>
      </c>
      <c r="F2408" s="51">
        <v>4</v>
      </c>
      <c r="G2408" s="51"/>
    </row>
    <row r="2409" spans="1:7">
      <c r="A2409" s="8">
        <v>44013</v>
      </c>
      <c r="B2409" s="51">
        <v>6</v>
      </c>
      <c r="C2409" s="51">
        <v>0</v>
      </c>
      <c r="D2409" s="51">
        <v>25</v>
      </c>
      <c r="E2409" s="51">
        <v>14</v>
      </c>
      <c r="F2409" s="51">
        <v>4</v>
      </c>
      <c r="G2409" s="51"/>
    </row>
    <row r="2410" spans="1:7">
      <c r="A2410" s="8">
        <v>44044</v>
      </c>
      <c r="B2410" s="51">
        <v>5</v>
      </c>
      <c r="C2410" s="51">
        <v>0</v>
      </c>
      <c r="D2410" s="51">
        <v>45</v>
      </c>
      <c r="E2410" s="51">
        <v>26</v>
      </c>
      <c r="F2410" s="51">
        <v>4</v>
      </c>
      <c r="G2410" s="51"/>
    </row>
    <row r="2411" spans="1:7">
      <c r="A2411" s="25" t="s">
        <v>10</v>
      </c>
      <c r="B2411" s="25">
        <f>SUM(B2399:B2410)</f>
        <v>172</v>
      </c>
      <c r="C2411" s="25">
        <f>SUM(C2399:C2410)</f>
        <v>49</v>
      </c>
      <c r="D2411" s="25">
        <f>SUM(D2399:D2410)</f>
        <v>513</v>
      </c>
      <c r="E2411" s="25">
        <f>SUM(E2399:E2410)</f>
        <v>199</v>
      </c>
      <c r="F2411" s="25">
        <f>SUM(F2399:F2410)</f>
        <v>75</v>
      </c>
      <c r="G2411" s="31"/>
    </row>
    <row r="2412" spans="1:7">
      <c r="A2412" s="25" t="s">
        <v>12</v>
      </c>
      <c r="B2412" s="25">
        <f>B2411/12</f>
        <v>14.333333333333334</v>
      </c>
      <c r="C2412" s="25">
        <f>C2411/12</f>
        <v>4.083333333333333</v>
      </c>
      <c r="D2412" s="25">
        <f>D2411/12</f>
        <v>42.75</v>
      </c>
      <c r="E2412" s="25">
        <f>E2411/12</f>
        <v>16.583333333333332</v>
      </c>
      <c r="F2412" s="25">
        <f>F2411/12</f>
        <v>6.25</v>
      </c>
      <c r="G2412" s="31"/>
    </row>
    <row r="2413" spans="1:7">
      <c r="A2413" s="8">
        <v>44075</v>
      </c>
      <c r="B2413" s="51">
        <v>4</v>
      </c>
      <c r="C2413" s="51">
        <v>0</v>
      </c>
      <c r="D2413" s="51">
        <v>40</v>
      </c>
      <c r="E2413" s="51">
        <v>28</v>
      </c>
      <c r="F2413" s="51">
        <v>2</v>
      </c>
      <c r="G2413" s="51"/>
    </row>
    <row r="2414" spans="1:7">
      <c r="A2414" s="8">
        <v>44105</v>
      </c>
      <c r="B2414" s="51">
        <v>5</v>
      </c>
      <c r="C2414" s="51">
        <v>0</v>
      </c>
      <c r="D2414" s="51">
        <v>38</v>
      </c>
      <c r="E2414" s="51">
        <v>20</v>
      </c>
      <c r="F2414" s="51">
        <v>3</v>
      </c>
      <c r="G2414" s="51"/>
    </row>
    <row r="2415" spans="1:7">
      <c r="A2415" s="8">
        <v>44136</v>
      </c>
      <c r="B2415" s="51">
        <v>6</v>
      </c>
      <c r="C2415" s="51">
        <v>0</v>
      </c>
      <c r="D2415" s="51">
        <v>40</v>
      </c>
      <c r="E2415" s="51">
        <v>22</v>
      </c>
      <c r="F2415" s="51">
        <v>4</v>
      </c>
      <c r="G2415" s="51"/>
    </row>
    <row r="2416" spans="1:7">
      <c r="A2416" s="8">
        <v>44166</v>
      </c>
      <c r="B2416" s="51">
        <v>8</v>
      </c>
      <c r="C2416" s="51">
        <v>0</v>
      </c>
      <c r="D2416" s="51">
        <v>30</v>
      </c>
      <c r="E2416" s="51">
        <v>24</v>
      </c>
      <c r="F2416" s="51">
        <v>4</v>
      </c>
      <c r="G2416" s="51"/>
    </row>
    <row r="2417" spans="1:7">
      <c r="A2417" s="8">
        <v>44197</v>
      </c>
      <c r="B2417" s="51">
        <v>6</v>
      </c>
      <c r="C2417" s="51">
        <v>0</v>
      </c>
      <c r="D2417" s="51">
        <v>25</v>
      </c>
      <c r="E2417" s="51">
        <v>13</v>
      </c>
      <c r="F2417" s="51">
        <v>3</v>
      </c>
      <c r="G2417" s="51"/>
    </row>
    <row r="2418" spans="1:7">
      <c r="A2418" s="8">
        <v>44228</v>
      </c>
      <c r="B2418" s="51">
        <v>3</v>
      </c>
      <c r="C2418" s="51">
        <v>0</v>
      </c>
      <c r="D2418" s="51">
        <v>30</v>
      </c>
      <c r="E2418" s="51">
        <v>15</v>
      </c>
      <c r="F2418" s="51">
        <v>4</v>
      </c>
      <c r="G2418" s="51"/>
    </row>
    <row r="2419" spans="1:7">
      <c r="A2419" s="8">
        <v>44256</v>
      </c>
      <c r="B2419" s="51">
        <v>15</v>
      </c>
      <c r="C2419" s="51">
        <v>0</v>
      </c>
      <c r="D2419" s="51">
        <v>45</v>
      </c>
      <c r="E2419" s="51">
        <v>20</v>
      </c>
      <c r="F2419" s="51">
        <v>5</v>
      </c>
      <c r="G2419" s="51"/>
    </row>
    <row r="2420" spans="1:7">
      <c r="A2420" s="8">
        <v>44287</v>
      </c>
      <c r="B2420" s="51">
        <v>6</v>
      </c>
      <c r="C2420" s="51">
        <v>0</v>
      </c>
      <c r="D2420" s="51">
        <v>38</v>
      </c>
      <c r="E2420" s="51">
        <v>20</v>
      </c>
      <c r="F2420" s="51">
        <v>4</v>
      </c>
      <c r="G2420" s="51"/>
    </row>
    <row r="2421" spans="1:7">
      <c r="A2421" s="8">
        <v>44317</v>
      </c>
      <c r="B2421" s="51">
        <v>4</v>
      </c>
      <c r="C2421" s="51">
        <v>0</v>
      </c>
      <c r="D2421" s="51">
        <v>34</v>
      </c>
      <c r="E2421" s="51">
        <v>12</v>
      </c>
      <c r="F2421" s="51">
        <v>4</v>
      </c>
      <c r="G2421" s="51"/>
    </row>
    <row r="2422" spans="1:7">
      <c r="A2422" s="8">
        <v>44348</v>
      </c>
      <c r="B2422" s="51">
        <v>2</v>
      </c>
      <c r="C2422" s="51">
        <v>0</v>
      </c>
      <c r="D2422" s="51">
        <v>25</v>
      </c>
      <c r="E2422" s="51">
        <v>10</v>
      </c>
      <c r="F2422" s="51">
        <v>3</v>
      </c>
      <c r="G2422" s="51"/>
    </row>
    <row r="2423" spans="1:7">
      <c r="A2423" s="8">
        <v>44378</v>
      </c>
      <c r="B2423" s="51">
        <v>4</v>
      </c>
      <c r="C2423" s="51">
        <v>0</v>
      </c>
      <c r="D2423" s="51">
        <v>20</v>
      </c>
      <c r="E2423" s="51">
        <v>12</v>
      </c>
      <c r="F2423" s="51">
        <v>3</v>
      </c>
      <c r="G2423" s="51"/>
    </row>
    <row r="2424" spans="1:7">
      <c r="A2424" s="8">
        <v>44409</v>
      </c>
      <c r="B2424" s="51">
        <v>6</v>
      </c>
      <c r="C2424" s="51">
        <v>0</v>
      </c>
      <c r="D2424" s="51">
        <v>28</v>
      </c>
      <c r="E2424" s="51">
        <v>14</v>
      </c>
      <c r="F2424" s="51">
        <v>3</v>
      </c>
      <c r="G2424" s="51"/>
    </row>
    <row r="2425" spans="1:7">
      <c r="A2425" s="25" t="s">
        <v>10</v>
      </c>
      <c r="B2425" s="25">
        <f>SUM(B2413:B2424)</f>
        <v>69</v>
      </c>
      <c r="C2425" s="25">
        <f>SUM(C2413:C2424)</f>
        <v>0</v>
      </c>
      <c r="D2425" s="25">
        <f>SUM(D2413:D2424)</f>
        <v>393</v>
      </c>
      <c r="E2425" s="25">
        <f>SUM(E2413:E2424)</f>
        <v>210</v>
      </c>
      <c r="F2425" s="25">
        <f>SUM(F2413:F2424)</f>
        <v>42</v>
      </c>
      <c r="G2425" s="31"/>
    </row>
    <row r="2426" spans="1:7">
      <c r="A2426" s="27" t="s">
        <v>12</v>
      </c>
      <c r="B2426" s="27">
        <f>B2425/12</f>
        <v>5.75</v>
      </c>
      <c r="C2426" s="27">
        <f>C2425/12</f>
        <v>0</v>
      </c>
      <c r="D2426" s="27">
        <f>D2425/12</f>
        <v>32.75</v>
      </c>
      <c r="E2426" s="27">
        <f>E2425/12</f>
        <v>17.5</v>
      </c>
      <c r="F2426" s="27">
        <f>F2425/12</f>
        <v>3.5</v>
      </c>
      <c r="G2426" s="31"/>
    </row>
    <row r="2427" spans="1:7">
      <c r="A2427" s="8">
        <v>44440</v>
      </c>
      <c r="B2427" s="51">
        <v>3</v>
      </c>
      <c r="C2427" s="51">
        <v>0</v>
      </c>
      <c r="D2427" s="51">
        <v>30</v>
      </c>
      <c r="E2427" s="51">
        <v>15</v>
      </c>
      <c r="F2427" s="51">
        <v>4</v>
      </c>
      <c r="G2427" s="51"/>
    </row>
    <row r="2428" spans="1:7">
      <c r="A2428" s="64">
        <v>44470</v>
      </c>
      <c r="B2428" s="54">
        <v>4</v>
      </c>
      <c r="C2428" s="54">
        <v>0</v>
      </c>
      <c r="D2428" s="54">
        <v>45</v>
      </c>
      <c r="E2428" s="54">
        <v>16</v>
      </c>
      <c r="F2428" s="54">
        <v>5</v>
      </c>
      <c r="G2428" s="54"/>
    </row>
    <row r="2429" spans="1:7">
      <c r="A2429" s="61">
        <v>44501</v>
      </c>
      <c r="B2429" s="51">
        <v>8</v>
      </c>
      <c r="C2429" s="51">
        <v>0</v>
      </c>
      <c r="D2429" s="51">
        <v>55</v>
      </c>
      <c r="E2429" s="51">
        <v>25</v>
      </c>
      <c r="F2429" s="51">
        <v>6</v>
      </c>
      <c r="G2429" s="51"/>
    </row>
    <row r="2430" spans="1:7">
      <c r="A2430" s="61">
        <v>44531</v>
      </c>
      <c r="B2430" s="51">
        <v>6</v>
      </c>
      <c r="C2430" s="51">
        <v>0</v>
      </c>
      <c r="D2430" s="51">
        <v>30</v>
      </c>
      <c r="E2430" s="51">
        <v>20</v>
      </c>
      <c r="F2430" s="51">
        <v>6</v>
      </c>
      <c r="G2430" s="51"/>
    </row>
    <row r="2431" spans="1:7">
      <c r="A2431" s="62"/>
      <c r="B2431" s="57"/>
      <c r="C2431" s="57"/>
      <c r="D2431" s="57"/>
      <c r="E2431" s="57"/>
      <c r="F2431" s="57"/>
      <c r="G2431" s="52"/>
    </row>
    <row r="2432" spans="1:7">
      <c r="A2432" s="59"/>
      <c r="B2432" s="59"/>
      <c r="C2432" s="59"/>
      <c r="D2432" s="59"/>
      <c r="E2432" s="59"/>
      <c r="F2432" s="59"/>
      <c r="G2432" s="52"/>
    </row>
    <row r="2433" spans="1:8">
      <c r="A2433" s="61"/>
      <c r="B2433" s="51"/>
      <c r="C2433" s="51"/>
      <c r="D2433" s="51"/>
      <c r="E2433" s="51"/>
      <c r="F2433" s="51"/>
      <c r="G2433" s="51"/>
    </row>
    <row r="2434" spans="1:8">
      <c r="B2434" s="18"/>
      <c r="C2434" s="7"/>
      <c r="D2434" s="7"/>
      <c r="E2434" s="7"/>
      <c r="F2434" s="7"/>
      <c r="G2434" s="7"/>
    </row>
    <row r="2435" spans="1:8">
      <c r="B2435" s="18"/>
      <c r="C2435" s="7"/>
      <c r="D2435" s="7"/>
      <c r="E2435" s="7"/>
      <c r="F2435" s="7"/>
      <c r="G2435" s="7"/>
    </row>
    <row r="2437" spans="1:8">
      <c r="A2437" s="1" t="s">
        <v>0</v>
      </c>
      <c r="B2437" s="2" t="s">
        <v>1</v>
      </c>
      <c r="C2437" s="2" t="s">
        <v>2</v>
      </c>
      <c r="D2437" s="2" t="s">
        <v>3</v>
      </c>
      <c r="E2437" s="2"/>
    </row>
    <row r="2438" spans="1:8">
      <c r="A2438" s="8" t="s">
        <v>89</v>
      </c>
      <c r="B2438" s="9">
        <v>24087</v>
      </c>
      <c r="C2438" s="9">
        <v>36443</v>
      </c>
      <c r="D2438" s="3" t="s">
        <v>86</v>
      </c>
    </row>
    <row r="2440" spans="1:8">
      <c r="A2440" s="19" t="s">
        <v>4</v>
      </c>
      <c r="B2440" s="20" t="s">
        <v>5</v>
      </c>
      <c r="C2440" s="20" t="s">
        <v>6</v>
      </c>
      <c r="D2440" s="20" t="s">
        <v>7</v>
      </c>
      <c r="E2440" s="20" t="s">
        <v>8</v>
      </c>
      <c r="F2440" s="20" t="s">
        <v>9</v>
      </c>
      <c r="G2440" s="20" t="s">
        <v>11</v>
      </c>
      <c r="H2440" s="20" t="s">
        <v>132</v>
      </c>
    </row>
    <row r="2441" spans="1:8">
      <c r="A2441" s="8">
        <v>43709</v>
      </c>
      <c r="B2441" s="51">
        <v>197</v>
      </c>
      <c r="C2441" s="51">
        <v>0</v>
      </c>
      <c r="D2441" s="51">
        <v>72</v>
      </c>
      <c r="E2441" s="51">
        <v>48</v>
      </c>
      <c r="F2441" s="51">
        <v>6</v>
      </c>
      <c r="G2441" s="51"/>
    </row>
    <row r="2442" spans="1:8">
      <c r="A2442" s="8">
        <v>43739</v>
      </c>
      <c r="B2442" s="51">
        <v>180</v>
      </c>
      <c r="C2442" s="51">
        <v>0</v>
      </c>
      <c r="D2442" s="51">
        <v>72</v>
      </c>
      <c r="E2442" s="51">
        <v>48</v>
      </c>
      <c r="F2442" s="51">
        <v>6</v>
      </c>
      <c r="G2442" s="51"/>
    </row>
    <row r="2443" spans="1:8">
      <c r="A2443" s="8">
        <v>43770</v>
      </c>
      <c r="B2443" s="51">
        <v>165</v>
      </c>
      <c r="C2443" s="51">
        <v>5</v>
      </c>
      <c r="D2443" s="51">
        <v>40</v>
      </c>
      <c r="E2443" s="51">
        <v>22</v>
      </c>
      <c r="F2443" s="51">
        <v>5</v>
      </c>
      <c r="G2443" s="51"/>
    </row>
    <row r="2444" spans="1:8">
      <c r="A2444" s="8">
        <v>43800</v>
      </c>
      <c r="B2444" s="51">
        <v>220</v>
      </c>
      <c r="C2444" s="51">
        <v>10</v>
      </c>
      <c r="D2444" s="51">
        <v>72</v>
      </c>
      <c r="E2444" s="51">
        <v>45</v>
      </c>
      <c r="F2444" s="51">
        <v>8</v>
      </c>
      <c r="G2444" s="51"/>
    </row>
    <row r="2445" spans="1:8">
      <c r="A2445" s="8">
        <v>43831</v>
      </c>
      <c r="B2445" s="51">
        <v>181</v>
      </c>
      <c r="C2445" s="51">
        <v>10</v>
      </c>
      <c r="D2445" s="51">
        <v>75</v>
      </c>
      <c r="E2445" s="51">
        <v>45</v>
      </c>
      <c r="F2445" s="51">
        <v>6</v>
      </c>
      <c r="G2445" s="51"/>
    </row>
    <row r="2446" spans="1:8">
      <c r="A2446" s="8">
        <v>43862</v>
      </c>
      <c r="B2446" s="51">
        <v>170</v>
      </c>
      <c r="C2446" s="51">
        <v>6</v>
      </c>
      <c r="D2446" s="51">
        <v>72</v>
      </c>
      <c r="E2446" s="51">
        <v>45</v>
      </c>
      <c r="F2446" s="51">
        <v>5</v>
      </c>
      <c r="G2446" s="51"/>
    </row>
    <row r="2447" spans="1:8">
      <c r="A2447" s="8">
        <v>43891</v>
      </c>
      <c r="B2447" s="51">
        <v>60</v>
      </c>
      <c r="C2447" s="51">
        <v>8</v>
      </c>
      <c r="D2447" s="51">
        <v>36</v>
      </c>
      <c r="E2447" s="51">
        <v>16</v>
      </c>
      <c r="F2447" s="51">
        <v>3</v>
      </c>
      <c r="G2447" s="51"/>
    </row>
    <row r="2448" spans="1:8">
      <c r="A2448" s="8">
        <v>43922</v>
      </c>
      <c r="B2448" s="51">
        <v>25</v>
      </c>
      <c r="C2448" s="51">
        <v>0</v>
      </c>
      <c r="D2448" s="51">
        <v>49</v>
      </c>
      <c r="E2448" s="51">
        <v>22</v>
      </c>
      <c r="F2448" s="51">
        <v>4</v>
      </c>
      <c r="G2448" s="51"/>
    </row>
    <row r="2449" spans="1:7">
      <c r="A2449" s="8">
        <v>43952</v>
      </c>
      <c r="B2449" s="51">
        <v>22</v>
      </c>
      <c r="C2449" s="51">
        <v>0</v>
      </c>
      <c r="D2449" s="51">
        <v>49</v>
      </c>
      <c r="E2449" s="51">
        <v>16</v>
      </c>
      <c r="F2449" s="51">
        <v>4</v>
      </c>
      <c r="G2449" s="51"/>
    </row>
    <row r="2450" spans="1:7">
      <c r="A2450" s="8">
        <v>43983</v>
      </c>
      <c r="B2450" s="51">
        <v>0</v>
      </c>
      <c r="C2450" s="51">
        <v>0</v>
      </c>
      <c r="D2450" s="51">
        <v>51</v>
      </c>
      <c r="E2450" s="51">
        <v>5</v>
      </c>
      <c r="F2450" s="51">
        <v>2</v>
      </c>
      <c r="G2450" s="51"/>
    </row>
    <row r="2451" spans="1:7">
      <c r="A2451" s="8">
        <v>44013</v>
      </c>
      <c r="B2451" s="51">
        <v>25</v>
      </c>
      <c r="C2451" s="51">
        <v>4</v>
      </c>
      <c r="D2451" s="51">
        <v>52</v>
      </c>
      <c r="E2451" s="51">
        <v>24</v>
      </c>
      <c r="F2451" s="51">
        <v>5</v>
      </c>
      <c r="G2451" s="51"/>
    </row>
    <row r="2452" spans="1:7">
      <c r="A2452" s="8">
        <v>44044</v>
      </c>
      <c r="B2452" s="51">
        <v>30</v>
      </c>
      <c r="C2452" s="51">
        <v>2</v>
      </c>
      <c r="D2452" s="51">
        <v>42</v>
      </c>
      <c r="E2452" s="51">
        <v>20</v>
      </c>
      <c r="F2452" s="51">
        <v>3</v>
      </c>
      <c r="G2452" s="51"/>
    </row>
    <row r="2453" spans="1:7">
      <c r="A2453" s="25" t="s">
        <v>10</v>
      </c>
      <c r="B2453" s="25">
        <f>SUM(B2441:B2452)</f>
        <v>1275</v>
      </c>
      <c r="C2453" s="25">
        <f>SUM(C2441:C2452)</f>
        <v>45</v>
      </c>
      <c r="D2453" s="25">
        <f>SUM(D2441:D2452)</f>
        <v>682</v>
      </c>
      <c r="E2453" s="25">
        <f>SUM(E2441:E2452)</f>
        <v>356</v>
      </c>
      <c r="F2453" s="25">
        <f>SUM(F2441:F2452)</f>
        <v>57</v>
      </c>
      <c r="G2453" s="31"/>
    </row>
    <row r="2454" spans="1:7">
      <c r="A2454" s="25" t="s">
        <v>12</v>
      </c>
      <c r="B2454" s="25">
        <f>B2453/12</f>
        <v>106.25</v>
      </c>
      <c r="C2454" s="25">
        <f>C2453/12</f>
        <v>3.75</v>
      </c>
      <c r="D2454" s="25">
        <f>D2453/12</f>
        <v>56.833333333333336</v>
      </c>
      <c r="E2454" s="25">
        <f>E2453/12</f>
        <v>29.666666666666668</v>
      </c>
      <c r="F2454" s="25">
        <f>F2453/12</f>
        <v>4.75</v>
      </c>
      <c r="G2454" s="31"/>
    </row>
    <row r="2455" spans="1:7">
      <c r="A2455" s="8">
        <v>44075</v>
      </c>
      <c r="B2455" s="51">
        <v>46</v>
      </c>
      <c r="C2455" s="51">
        <v>0</v>
      </c>
      <c r="D2455" s="51">
        <v>40</v>
      </c>
      <c r="E2455" s="51">
        <v>20</v>
      </c>
      <c r="F2455" s="51">
        <v>4</v>
      </c>
      <c r="G2455" s="51"/>
    </row>
    <row r="2456" spans="1:7">
      <c r="A2456" s="8">
        <v>44105</v>
      </c>
      <c r="B2456" s="51">
        <v>20</v>
      </c>
      <c r="C2456" s="51">
        <v>0</v>
      </c>
      <c r="D2456" s="51">
        <v>40</v>
      </c>
      <c r="E2456" s="51">
        <v>16</v>
      </c>
      <c r="F2456" s="51">
        <v>4</v>
      </c>
      <c r="G2456" s="51"/>
    </row>
    <row r="2457" spans="1:7">
      <c r="A2457" s="8">
        <v>44136</v>
      </c>
      <c r="B2457" s="51">
        <v>56</v>
      </c>
      <c r="C2457" s="51">
        <v>0</v>
      </c>
      <c r="D2457" s="51">
        <v>42</v>
      </c>
      <c r="E2457" s="51">
        <v>20</v>
      </c>
      <c r="F2457" s="51">
        <v>4</v>
      </c>
      <c r="G2457" s="51"/>
    </row>
    <row r="2458" spans="1:7">
      <c r="A2458" s="8">
        <v>44166</v>
      </c>
      <c r="B2458" s="51">
        <v>30</v>
      </c>
      <c r="C2458" s="51">
        <v>0</v>
      </c>
      <c r="D2458" s="51">
        <v>38</v>
      </c>
      <c r="E2458" s="51">
        <v>14</v>
      </c>
      <c r="F2458" s="51">
        <v>3</v>
      </c>
      <c r="G2458" s="51"/>
    </row>
    <row r="2459" spans="1:7">
      <c r="A2459" s="8">
        <v>44197</v>
      </c>
      <c r="B2459" s="51">
        <v>20</v>
      </c>
      <c r="C2459" s="51">
        <v>2</v>
      </c>
      <c r="D2459" s="51">
        <v>38</v>
      </c>
      <c r="E2459" s="51">
        <v>20</v>
      </c>
      <c r="F2459" s="51">
        <v>4</v>
      </c>
      <c r="G2459" s="51"/>
    </row>
    <row r="2460" spans="1:7">
      <c r="A2460" s="8">
        <v>44228</v>
      </c>
      <c r="B2460" s="51">
        <v>40</v>
      </c>
      <c r="C2460" s="51">
        <v>0</v>
      </c>
      <c r="D2460" s="51">
        <v>36</v>
      </c>
      <c r="E2460" s="51">
        <v>18</v>
      </c>
      <c r="F2460" s="51">
        <v>4</v>
      </c>
      <c r="G2460" s="51"/>
    </row>
    <row r="2461" spans="1:7">
      <c r="A2461" s="8">
        <v>44256</v>
      </c>
      <c r="B2461" s="51">
        <v>50</v>
      </c>
      <c r="C2461" s="51">
        <v>50</v>
      </c>
      <c r="D2461" s="51">
        <v>42</v>
      </c>
      <c r="E2461" s="51">
        <v>20</v>
      </c>
      <c r="F2461" s="51">
        <v>3</v>
      </c>
      <c r="G2461" s="51"/>
    </row>
    <row r="2462" spans="1:7">
      <c r="A2462" s="8">
        <v>44287</v>
      </c>
      <c r="B2462" s="51">
        <v>20</v>
      </c>
      <c r="C2462" s="51">
        <v>0</v>
      </c>
      <c r="D2462" s="51">
        <v>52</v>
      </c>
      <c r="E2462" s="51">
        <v>20</v>
      </c>
      <c r="F2462" s="51">
        <v>3</v>
      </c>
      <c r="G2462" s="51"/>
    </row>
    <row r="2463" spans="1:7">
      <c r="A2463" s="8">
        <v>44317</v>
      </c>
      <c r="B2463" s="51">
        <v>6</v>
      </c>
      <c r="C2463" s="51">
        <v>0</v>
      </c>
      <c r="D2463" s="51">
        <v>42</v>
      </c>
      <c r="E2463" s="51">
        <v>20</v>
      </c>
      <c r="F2463" s="51">
        <v>4</v>
      </c>
      <c r="G2463" s="51"/>
    </row>
    <row r="2464" spans="1:7">
      <c r="A2464" s="8">
        <v>44348</v>
      </c>
      <c r="B2464" s="51">
        <v>0</v>
      </c>
      <c r="C2464" s="51">
        <v>0</v>
      </c>
      <c r="D2464" s="51">
        <v>10</v>
      </c>
      <c r="E2464" s="51">
        <v>24</v>
      </c>
      <c r="F2464" s="51">
        <v>4</v>
      </c>
      <c r="G2464" s="51"/>
    </row>
    <row r="2465" spans="1:7">
      <c r="A2465" s="8">
        <v>44378</v>
      </c>
      <c r="B2465" s="51">
        <v>4</v>
      </c>
      <c r="C2465" s="51">
        <v>0</v>
      </c>
      <c r="D2465" s="51">
        <v>44</v>
      </c>
      <c r="E2465" s="51">
        <v>24</v>
      </c>
      <c r="F2465" s="51">
        <v>4</v>
      </c>
      <c r="G2465" s="51"/>
    </row>
    <row r="2466" spans="1:7">
      <c r="A2466" s="8">
        <v>44409</v>
      </c>
      <c r="B2466" s="51">
        <v>6</v>
      </c>
      <c r="C2466" s="51">
        <v>0</v>
      </c>
      <c r="D2466" s="51">
        <v>40</v>
      </c>
      <c r="E2466" s="51">
        <v>24</v>
      </c>
      <c r="F2466" s="51">
        <v>4</v>
      </c>
      <c r="G2466" s="51"/>
    </row>
    <row r="2467" spans="1:7">
      <c r="A2467" s="25" t="s">
        <v>10</v>
      </c>
      <c r="B2467" s="25">
        <f>SUM(B2455:B2466)</f>
        <v>298</v>
      </c>
      <c r="C2467" s="25">
        <f>SUM(C2455:C2466)</f>
        <v>52</v>
      </c>
      <c r="D2467" s="25">
        <f>SUM(D2455:D2466)</f>
        <v>464</v>
      </c>
      <c r="E2467" s="25">
        <f>SUM(E2455:E2466)</f>
        <v>240</v>
      </c>
      <c r="F2467" s="25">
        <f>SUM(F2455:F2466)</f>
        <v>45</v>
      </c>
      <c r="G2467" s="31"/>
    </row>
    <row r="2468" spans="1:7">
      <c r="A2468" s="27" t="s">
        <v>12</v>
      </c>
      <c r="B2468" s="27">
        <f>B2467/12</f>
        <v>24.833333333333332</v>
      </c>
      <c r="C2468" s="27">
        <f>C2467/12</f>
        <v>4.333333333333333</v>
      </c>
      <c r="D2468" s="27">
        <f>D2467/12</f>
        <v>38.666666666666664</v>
      </c>
      <c r="E2468" s="27">
        <f>E2467/12</f>
        <v>20</v>
      </c>
      <c r="F2468" s="27">
        <f>F2467/12</f>
        <v>3.75</v>
      </c>
      <c r="G2468" s="31"/>
    </row>
    <row r="2469" spans="1:7">
      <c r="A2469" s="8">
        <v>44440</v>
      </c>
      <c r="B2469" s="51">
        <v>10</v>
      </c>
      <c r="C2469" s="51">
        <v>0</v>
      </c>
      <c r="D2469" s="51">
        <v>40</v>
      </c>
      <c r="E2469" s="51">
        <v>20</v>
      </c>
      <c r="F2469" s="51">
        <v>5</v>
      </c>
      <c r="G2469" s="51"/>
    </row>
    <row r="2470" spans="1:7">
      <c r="A2470" s="8">
        <v>44470</v>
      </c>
      <c r="B2470" s="51">
        <v>22</v>
      </c>
      <c r="C2470" s="51">
        <v>0</v>
      </c>
      <c r="D2470" s="51">
        <v>42</v>
      </c>
      <c r="E2470" s="51">
        <v>24</v>
      </c>
      <c r="F2470" s="51">
        <v>4</v>
      </c>
      <c r="G2470" s="51"/>
    </row>
    <row r="2471" spans="1:7">
      <c r="A2471" s="61">
        <v>44501</v>
      </c>
      <c r="B2471" s="51">
        <v>30</v>
      </c>
      <c r="C2471" s="51">
        <v>0</v>
      </c>
      <c r="D2471" s="51">
        <v>28</v>
      </c>
      <c r="E2471" s="51">
        <v>15</v>
      </c>
      <c r="F2471" s="51">
        <v>4</v>
      </c>
      <c r="G2471" s="51"/>
    </row>
    <row r="2472" spans="1:7">
      <c r="A2472" s="61">
        <v>44531</v>
      </c>
      <c r="B2472" s="51">
        <v>40</v>
      </c>
      <c r="C2472" s="51">
        <v>5</v>
      </c>
      <c r="D2472" s="51">
        <v>40</v>
      </c>
      <c r="E2472" s="51">
        <v>22</v>
      </c>
      <c r="F2472" s="51">
        <v>4</v>
      </c>
      <c r="G2472" s="51"/>
    </row>
    <row r="2473" spans="1:7">
      <c r="A2473" s="62"/>
      <c r="B2473" s="57"/>
      <c r="C2473" s="57"/>
      <c r="D2473" s="57"/>
      <c r="E2473" s="57"/>
      <c r="F2473" s="57"/>
      <c r="G2473" s="52"/>
    </row>
    <row r="2474" spans="1:7">
      <c r="A2474" s="59"/>
      <c r="B2474" s="59"/>
      <c r="C2474" s="59"/>
      <c r="D2474" s="59"/>
      <c r="E2474" s="59"/>
      <c r="F2474" s="59"/>
      <c r="G2474" s="52"/>
    </row>
    <row r="2476" spans="1:7">
      <c r="B2476" s="26"/>
      <c r="C2476" s="12"/>
      <c r="D2476" s="12"/>
      <c r="E2476" s="12"/>
      <c r="F2476" s="12"/>
      <c r="G2476" s="12"/>
    </row>
    <row r="2477" spans="1:7">
      <c r="B2477" s="18"/>
      <c r="C2477" s="7"/>
      <c r="D2477" s="7"/>
      <c r="E2477" s="7"/>
      <c r="F2477" s="7"/>
      <c r="G2477" s="7"/>
    </row>
    <row r="2479" spans="1:7">
      <c r="A2479" s="1" t="s">
        <v>0</v>
      </c>
      <c r="B2479" s="2" t="s">
        <v>1</v>
      </c>
      <c r="C2479" s="2" t="s">
        <v>2</v>
      </c>
      <c r="D2479" s="2" t="s">
        <v>3</v>
      </c>
      <c r="E2479" s="2"/>
    </row>
    <row r="2480" spans="1:7">
      <c r="A2480" s="8" t="s">
        <v>90</v>
      </c>
      <c r="B2480" s="9">
        <v>24611</v>
      </c>
      <c r="C2480" s="9">
        <v>31839</v>
      </c>
      <c r="D2480" s="3" t="s">
        <v>86</v>
      </c>
    </row>
    <row r="2482" spans="1:8">
      <c r="A2482" s="19" t="s">
        <v>4</v>
      </c>
      <c r="B2482" s="20" t="s">
        <v>5</v>
      </c>
      <c r="C2482" s="20" t="s">
        <v>6</v>
      </c>
      <c r="D2482" s="20" t="s">
        <v>7</v>
      </c>
      <c r="E2482" s="20" t="s">
        <v>8</v>
      </c>
      <c r="F2482" s="20" t="s">
        <v>9</v>
      </c>
      <c r="G2482" s="20" t="s">
        <v>11</v>
      </c>
      <c r="H2482" s="20" t="s">
        <v>132</v>
      </c>
    </row>
    <row r="2483" spans="1:8">
      <c r="A2483" s="8">
        <v>43709</v>
      </c>
      <c r="B2483" s="51">
        <v>13</v>
      </c>
      <c r="C2483" s="51">
        <v>5</v>
      </c>
      <c r="D2483" s="51">
        <v>42</v>
      </c>
      <c r="E2483" s="51">
        <v>29</v>
      </c>
      <c r="F2483" s="51">
        <v>5</v>
      </c>
      <c r="G2483" s="51"/>
    </row>
    <row r="2484" spans="1:8">
      <c r="A2484" s="8">
        <v>43739</v>
      </c>
      <c r="B2484" s="51">
        <v>12</v>
      </c>
      <c r="C2484" s="51">
        <v>7</v>
      </c>
      <c r="D2484" s="51">
        <v>45</v>
      </c>
      <c r="E2484" s="51">
        <v>31</v>
      </c>
      <c r="F2484" s="51">
        <v>6</v>
      </c>
      <c r="G2484" s="51"/>
    </row>
    <row r="2485" spans="1:8">
      <c r="A2485" s="8">
        <v>43770</v>
      </c>
      <c r="B2485" s="51">
        <v>6</v>
      </c>
      <c r="C2485" s="51">
        <v>4</v>
      </c>
      <c r="D2485" s="51">
        <v>36</v>
      </c>
      <c r="E2485" s="51">
        <v>21</v>
      </c>
      <c r="F2485" s="51">
        <v>5</v>
      </c>
      <c r="G2485" s="51"/>
    </row>
    <row r="2486" spans="1:8">
      <c r="A2486" s="8">
        <v>43800</v>
      </c>
      <c r="B2486" s="51">
        <v>10</v>
      </c>
      <c r="C2486" s="51">
        <v>2</v>
      </c>
      <c r="D2486" s="51">
        <v>56</v>
      </c>
      <c r="E2486" s="51">
        <v>42</v>
      </c>
      <c r="F2486" s="51">
        <v>7</v>
      </c>
      <c r="G2486" s="51"/>
    </row>
    <row r="2487" spans="1:8">
      <c r="A2487" s="8">
        <v>43831</v>
      </c>
      <c r="B2487" s="51">
        <v>12</v>
      </c>
      <c r="C2487" s="51">
        <v>5</v>
      </c>
      <c r="D2487" s="51">
        <v>54</v>
      </c>
      <c r="E2487" s="51">
        <v>50</v>
      </c>
      <c r="F2487" s="51">
        <v>8</v>
      </c>
      <c r="G2487" s="51"/>
    </row>
    <row r="2488" spans="1:8">
      <c r="A2488" s="8">
        <v>43862</v>
      </c>
      <c r="B2488" s="51">
        <v>8</v>
      </c>
      <c r="C2488" s="51">
        <v>6</v>
      </c>
      <c r="D2488" s="51">
        <v>48</v>
      </c>
      <c r="E2488" s="51">
        <v>24</v>
      </c>
      <c r="F2488" s="51">
        <v>3</v>
      </c>
      <c r="G2488" s="51"/>
    </row>
    <row r="2489" spans="1:8">
      <c r="A2489" s="8">
        <v>43891</v>
      </c>
      <c r="B2489" s="51">
        <v>11</v>
      </c>
      <c r="C2489" s="51">
        <v>4</v>
      </c>
      <c r="D2489" s="51">
        <v>31</v>
      </c>
      <c r="E2489" s="51">
        <v>23</v>
      </c>
      <c r="F2489" s="51">
        <v>6</v>
      </c>
      <c r="G2489" s="51"/>
    </row>
    <row r="2490" spans="1:8">
      <c r="A2490" s="8">
        <v>43922</v>
      </c>
      <c r="B2490" s="51">
        <v>1</v>
      </c>
      <c r="C2490" s="51">
        <v>0</v>
      </c>
      <c r="D2490" s="51">
        <v>22</v>
      </c>
      <c r="E2490" s="51">
        <v>12</v>
      </c>
      <c r="F2490" s="51">
        <v>3</v>
      </c>
      <c r="G2490" s="51"/>
    </row>
    <row r="2491" spans="1:8">
      <c r="A2491" s="8">
        <v>43952</v>
      </c>
      <c r="B2491" s="51">
        <v>0</v>
      </c>
      <c r="C2491" s="51">
        <v>8</v>
      </c>
      <c r="D2491" s="51">
        <v>35</v>
      </c>
      <c r="E2491" s="51">
        <v>22</v>
      </c>
      <c r="F2491" s="51">
        <v>4</v>
      </c>
      <c r="G2491" s="51"/>
    </row>
    <row r="2492" spans="1:8">
      <c r="A2492" s="8">
        <v>43983</v>
      </c>
      <c r="B2492" s="51">
        <v>0</v>
      </c>
      <c r="C2492" s="51">
        <v>11</v>
      </c>
      <c r="D2492" s="51">
        <v>23</v>
      </c>
      <c r="E2492" s="51">
        <v>9</v>
      </c>
      <c r="F2492" s="51">
        <v>3</v>
      </c>
      <c r="G2492" s="51"/>
    </row>
    <row r="2493" spans="1:8">
      <c r="A2493" s="8">
        <v>44013</v>
      </c>
      <c r="B2493" s="51">
        <v>15</v>
      </c>
      <c r="C2493" s="51">
        <v>0</v>
      </c>
      <c r="D2493" s="51">
        <v>21</v>
      </c>
      <c r="E2493" s="51">
        <v>18</v>
      </c>
      <c r="F2493" s="51">
        <v>4</v>
      </c>
      <c r="G2493" s="51"/>
    </row>
    <row r="2494" spans="1:8">
      <c r="A2494" s="8">
        <v>44044</v>
      </c>
      <c r="B2494" s="51">
        <v>0</v>
      </c>
      <c r="C2494" s="51">
        <v>20</v>
      </c>
      <c r="D2494" s="51">
        <v>18</v>
      </c>
      <c r="E2494" s="51">
        <v>10</v>
      </c>
      <c r="F2494" s="51">
        <v>5</v>
      </c>
      <c r="G2494" s="51"/>
    </row>
    <row r="2495" spans="1:8">
      <c r="A2495" s="25" t="s">
        <v>10</v>
      </c>
      <c r="B2495" s="25">
        <f>SUM(B2483:B2494)</f>
        <v>88</v>
      </c>
      <c r="C2495" s="25">
        <f>SUM(C2483:C2494)</f>
        <v>72</v>
      </c>
      <c r="D2495" s="25">
        <f>SUM(D2483:D2494)</f>
        <v>431</v>
      </c>
      <c r="E2495" s="25">
        <f>SUM(E2483:E2494)</f>
        <v>291</v>
      </c>
      <c r="F2495" s="25">
        <f>SUM(F2483:F2494)</f>
        <v>59</v>
      </c>
      <c r="G2495" s="31"/>
    </row>
    <row r="2496" spans="1:8">
      <c r="A2496" s="25" t="s">
        <v>12</v>
      </c>
      <c r="B2496" s="25">
        <f>B2495/12</f>
        <v>7.333333333333333</v>
      </c>
      <c r="C2496" s="25">
        <f>C2495/12</f>
        <v>6</v>
      </c>
      <c r="D2496" s="25">
        <f>D2495/12</f>
        <v>35.916666666666664</v>
      </c>
      <c r="E2496" s="25">
        <f>E2495/12</f>
        <v>24.25</v>
      </c>
      <c r="F2496" s="25">
        <f>F2495/12</f>
        <v>4.916666666666667</v>
      </c>
      <c r="G2496" s="31"/>
    </row>
    <row r="2497" spans="1:7">
      <c r="A2497" s="8">
        <v>44075</v>
      </c>
      <c r="B2497" s="51">
        <v>10</v>
      </c>
      <c r="C2497" s="51">
        <v>11</v>
      </c>
      <c r="D2497" s="51">
        <v>24</v>
      </c>
      <c r="E2497" s="51">
        <v>15</v>
      </c>
      <c r="F2497" s="51">
        <v>4</v>
      </c>
      <c r="G2497" s="51"/>
    </row>
    <row r="2498" spans="1:7">
      <c r="A2498" s="8">
        <v>44105</v>
      </c>
      <c r="B2498" s="51">
        <v>2</v>
      </c>
      <c r="C2498" s="51">
        <v>8</v>
      </c>
      <c r="D2498" s="51">
        <v>20</v>
      </c>
      <c r="E2498" s="51">
        <v>14</v>
      </c>
      <c r="F2498" s="51">
        <v>3</v>
      </c>
      <c r="G2498" s="51"/>
    </row>
    <row r="2499" spans="1:7">
      <c r="A2499" s="8">
        <v>44136</v>
      </c>
      <c r="B2499" s="51">
        <v>1</v>
      </c>
      <c r="C2499" s="51">
        <v>10</v>
      </c>
      <c r="D2499" s="51">
        <v>25</v>
      </c>
      <c r="E2499" s="51">
        <v>16</v>
      </c>
      <c r="F2499" s="51">
        <v>14</v>
      </c>
      <c r="G2499" s="51"/>
    </row>
    <row r="2500" spans="1:7">
      <c r="A2500" s="8">
        <v>44166</v>
      </c>
      <c r="B2500" s="51">
        <v>6</v>
      </c>
      <c r="C2500" s="51">
        <v>1</v>
      </c>
      <c r="D2500" s="51">
        <v>15</v>
      </c>
      <c r="E2500" s="51">
        <v>10</v>
      </c>
      <c r="F2500" s="51">
        <v>3</v>
      </c>
      <c r="G2500" s="51"/>
    </row>
    <row r="2501" spans="1:7">
      <c r="A2501" s="8">
        <v>44197</v>
      </c>
      <c r="B2501" s="51">
        <v>4</v>
      </c>
      <c r="C2501" s="51">
        <v>0</v>
      </c>
      <c r="D2501" s="51">
        <v>20</v>
      </c>
      <c r="E2501" s="51">
        <v>14</v>
      </c>
      <c r="F2501" s="51">
        <v>3</v>
      </c>
      <c r="G2501" s="51"/>
    </row>
    <row r="2502" spans="1:7">
      <c r="A2502" s="8">
        <v>44228</v>
      </c>
      <c r="B2502" s="51">
        <v>3</v>
      </c>
      <c r="C2502" s="51">
        <v>5</v>
      </c>
      <c r="D2502" s="51">
        <v>22</v>
      </c>
      <c r="E2502" s="51">
        <v>10</v>
      </c>
      <c r="F2502" s="51">
        <v>3</v>
      </c>
      <c r="G2502" s="51"/>
    </row>
    <row r="2503" spans="1:7">
      <c r="A2503" s="8">
        <v>44256</v>
      </c>
      <c r="B2503" s="51">
        <v>2</v>
      </c>
      <c r="C2503" s="51">
        <v>5</v>
      </c>
      <c r="D2503" s="51">
        <v>16</v>
      </c>
      <c r="E2503" s="51">
        <v>10</v>
      </c>
      <c r="F2503" s="51">
        <v>2</v>
      </c>
      <c r="G2503" s="51"/>
    </row>
    <row r="2504" spans="1:7">
      <c r="A2504" s="8">
        <v>44287</v>
      </c>
      <c r="B2504" s="51">
        <v>1</v>
      </c>
      <c r="C2504" s="51">
        <v>4</v>
      </c>
      <c r="D2504" s="51">
        <v>12</v>
      </c>
      <c r="E2504" s="51">
        <v>8</v>
      </c>
      <c r="F2504" s="51">
        <v>2</v>
      </c>
      <c r="G2504" s="51"/>
    </row>
    <row r="2505" spans="1:7">
      <c r="A2505" s="8">
        <v>44317</v>
      </c>
      <c r="B2505" s="51">
        <v>0</v>
      </c>
      <c r="C2505" s="51">
        <v>2</v>
      </c>
      <c r="D2505" s="51">
        <v>10</v>
      </c>
      <c r="E2505" s="51">
        <v>7</v>
      </c>
      <c r="F2505" s="51">
        <v>1</v>
      </c>
      <c r="G2505" s="51"/>
    </row>
    <row r="2506" spans="1:7">
      <c r="A2506" s="8">
        <v>44348</v>
      </c>
      <c r="B2506" s="51">
        <v>1</v>
      </c>
      <c r="C2506" s="51">
        <v>3</v>
      </c>
      <c r="D2506" s="51">
        <v>11</v>
      </c>
      <c r="E2506" s="51">
        <v>7</v>
      </c>
      <c r="F2506" s="51">
        <v>1</v>
      </c>
      <c r="G2506" s="51"/>
    </row>
    <row r="2507" spans="1:7">
      <c r="A2507" s="8">
        <v>44378</v>
      </c>
      <c r="B2507" s="51">
        <v>0</v>
      </c>
      <c r="C2507" s="51">
        <v>0</v>
      </c>
      <c r="D2507" s="51">
        <v>10</v>
      </c>
      <c r="E2507" s="51">
        <v>8</v>
      </c>
      <c r="F2507" s="51">
        <v>1</v>
      </c>
      <c r="G2507" s="51"/>
    </row>
    <row r="2508" spans="1:7">
      <c r="A2508" s="8">
        <v>44409</v>
      </c>
      <c r="B2508" s="51">
        <v>0</v>
      </c>
      <c r="C2508" s="51">
        <v>10</v>
      </c>
      <c r="D2508" s="51">
        <v>21</v>
      </c>
      <c r="E2508" s="51">
        <v>15</v>
      </c>
      <c r="F2508" s="51">
        <v>3</v>
      </c>
      <c r="G2508" s="51"/>
    </row>
    <row r="2509" spans="1:7">
      <c r="A2509" s="25" t="s">
        <v>10</v>
      </c>
      <c r="B2509" s="25">
        <f>SUM(B2497:B2508)</f>
        <v>30</v>
      </c>
      <c r="C2509" s="25">
        <f>SUM(C2497:C2508)</f>
        <v>59</v>
      </c>
      <c r="D2509" s="25">
        <f>SUM(D2497:D2508)</f>
        <v>206</v>
      </c>
      <c r="E2509" s="25">
        <f>SUM(E2497:E2508)</f>
        <v>134</v>
      </c>
      <c r="F2509" s="25">
        <f>SUM(F2497:F2508)</f>
        <v>40</v>
      </c>
      <c r="G2509" s="31"/>
    </row>
    <row r="2510" spans="1:7">
      <c r="A2510" s="27" t="s">
        <v>12</v>
      </c>
      <c r="B2510" s="27">
        <f>B2509/12</f>
        <v>2.5</v>
      </c>
      <c r="C2510" s="27">
        <f>C2509/12</f>
        <v>4.916666666666667</v>
      </c>
      <c r="D2510" s="27">
        <f>D2509/12</f>
        <v>17.166666666666668</v>
      </c>
      <c r="E2510" s="27">
        <f>E2509/12</f>
        <v>11.166666666666666</v>
      </c>
      <c r="F2510" s="27">
        <f>F2509/12</f>
        <v>3.3333333333333335</v>
      </c>
      <c r="G2510" s="31"/>
    </row>
    <row r="2511" spans="1:7">
      <c r="A2511" s="8">
        <v>44440</v>
      </c>
      <c r="B2511" s="51">
        <v>1</v>
      </c>
      <c r="C2511" s="51">
        <v>8</v>
      </c>
      <c r="D2511" s="51">
        <v>20</v>
      </c>
      <c r="E2511" s="51">
        <v>12</v>
      </c>
      <c r="F2511" s="51">
        <v>2</v>
      </c>
      <c r="G2511" s="51"/>
    </row>
    <row r="2512" spans="1:7">
      <c r="A2512" s="8">
        <v>44470</v>
      </c>
      <c r="B2512" s="51">
        <v>2</v>
      </c>
      <c r="C2512" s="51">
        <v>10</v>
      </c>
      <c r="D2512" s="51">
        <v>25</v>
      </c>
      <c r="E2512" s="51">
        <v>15</v>
      </c>
      <c r="F2512" s="51">
        <v>4</v>
      </c>
      <c r="G2512" s="51"/>
    </row>
    <row r="2513" spans="1:8">
      <c r="A2513" s="61">
        <v>44501</v>
      </c>
      <c r="B2513" s="51">
        <v>3</v>
      </c>
      <c r="C2513" s="51">
        <v>5</v>
      </c>
      <c r="D2513" s="51">
        <v>18</v>
      </c>
      <c r="E2513" s="51">
        <v>10</v>
      </c>
      <c r="F2513" s="51">
        <v>3</v>
      </c>
      <c r="G2513" s="51"/>
    </row>
    <row r="2514" spans="1:8">
      <c r="A2514" s="61">
        <v>44531</v>
      </c>
      <c r="B2514" s="51"/>
      <c r="C2514" s="51"/>
      <c r="D2514" s="51"/>
      <c r="E2514" s="51"/>
      <c r="F2514" s="51"/>
      <c r="G2514" s="51"/>
    </row>
    <row r="2515" spans="1:8">
      <c r="A2515" s="62"/>
      <c r="B2515" s="57"/>
      <c r="C2515" s="57"/>
      <c r="D2515" s="57"/>
      <c r="E2515" s="57"/>
      <c r="F2515" s="57"/>
      <c r="G2515" s="52"/>
    </row>
    <row r="2516" spans="1:8">
      <c r="A2516" s="59"/>
      <c r="B2516" s="59"/>
      <c r="C2516" s="59"/>
      <c r="D2516" s="59"/>
      <c r="E2516" s="59"/>
      <c r="F2516" s="59"/>
      <c r="G2516" s="52"/>
    </row>
    <row r="2518" spans="1:8">
      <c r="B2518" s="26"/>
      <c r="C2518" s="12"/>
      <c r="D2518" s="12"/>
      <c r="E2518" s="12"/>
      <c r="F2518" s="12"/>
      <c r="G2518" s="12"/>
    </row>
    <row r="2519" spans="1:8">
      <c r="B2519" s="18"/>
      <c r="C2519" s="7"/>
      <c r="D2519" s="7"/>
      <c r="E2519" s="7"/>
      <c r="F2519" s="7"/>
      <c r="G2519" s="7"/>
    </row>
    <row r="2521" spans="1:8">
      <c r="A2521" s="1" t="s">
        <v>0</v>
      </c>
      <c r="B2521" s="2" t="s">
        <v>1</v>
      </c>
      <c r="C2521" s="2" t="s">
        <v>2</v>
      </c>
      <c r="D2521" s="2" t="s">
        <v>3</v>
      </c>
      <c r="E2521" s="2"/>
    </row>
    <row r="2522" spans="1:8">
      <c r="A2522" s="8" t="s">
        <v>91</v>
      </c>
      <c r="B2522" s="9">
        <v>36049</v>
      </c>
      <c r="C2522" s="9">
        <v>42329</v>
      </c>
      <c r="D2522" s="3" t="s">
        <v>88</v>
      </c>
    </row>
    <row r="2524" spans="1:8">
      <c r="A2524" s="19" t="s">
        <v>4</v>
      </c>
      <c r="B2524" s="20" t="s">
        <v>5</v>
      </c>
      <c r="C2524" s="20" t="s">
        <v>6</v>
      </c>
      <c r="D2524" s="20" t="s">
        <v>7</v>
      </c>
      <c r="E2524" s="20" t="s">
        <v>8</v>
      </c>
      <c r="F2524" s="20" t="s">
        <v>9</v>
      </c>
      <c r="G2524" s="20" t="s">
        <v>11</v>
      </c>
      <c r="H2524" s="20" t="s">
        <v>132</v>
      </c>
    </row>
    <row r="2525" spans="1:8">
      <c r="A2525" s="8">
        <v>43709</v>
      </c>
      <c r="B2525" s="51">
        <v>10</v>
      </c>
      <c r="C2525" s="51">
        <v>4</v>
      </c>
      <c r="D2525" s="51">
        <v>13</v>
      </c>
      <c r="E2525" s="51">
        <v>20</v>
      </c>
      <c r="F2525" s="51">
        <v>5</v>
      </c>
      <c r="G2525" s="51"/>
    </row>
    <row r="2526" spans="1:8">
      <c r="A2526" s="8">
        <v>43739</v>
      </c>
      <c r="B2526" s="51">
        <v>10</v>
      </c>
      <c r="C2526" s="51">
        <v>0</v>
      </c>
      <c r="D2526" s="51">
        <v>16</v>
      </c>
      <c r="E2526" s="51">
        <v>19</v>
      </c>
      <c r="F2526" s="51">
        <v>6</v>
      </c>
      <c r="G2526" s="51"/>
    </row>
    <row r="2527" spans="1:8">
      <c r="A2527" s="8">
        <v>43770</v>
      </c>
      <c r="B2527" s="51">
        <v>2</v>
      </c>
      <c r="C2527" s="51">
        <v>7</v>
      </c>
      <c r="D2527" s="51">
        <v>15</v>
      </c>
      <c r="E2527" s="51">
        <v>11</v>
      </c>
      <c r="F2527" s="51">
        <v>5</v>
      </c>
      <c r="G2527" s="51"/>
    </row>
    <row r="2528" spans="1:8">
      <c r="A2528" s="8">
        <v>43800</v>
      </c>
      <c r="B2528" s="51">
        <v>5</v>
      </c>
      <c r="C2528" s="51">
        <v>15</v>
      </c>
      <c r="D2528" s="51">
        <v>19</v>
      </c>
      <c r="E2528" s="51">
        <v>10</v>
      </c>
      <c r="F2528" s="51">
        <v>6</v>
      </c>
      <c r="G2528" s="51"/>
    </row>
    <row r="2529" spans="1:7">
      <c r="A2529" s="8">
        <v>43831</v>
      </c>
      <c r="B2529" s="51">
        <v>17</v>
      </c>
      <c r="C2529" s="51">
        <v>6</v>
      </c>
      <c r="D2529" s="51">
        <v>16</v>
      </c>
      <c r="E2529" s="51">
        <v>14</v>
      </c>
      <c r="F2529" s="51">
        <v>5</v>
      </c>
      <c r="G2529" s="51"/>
    </row>
    <row r="2530" spans="1:7">
      <c r="A2530" s="8">
        <v>43862</v>
      </c>
      <c r="B2530" s="51">
        <v>5</v>
      </c>
      <c r="C2530" s="51">
        <v>1</v>
      </c>
      <c r="D2530" s="51">
        <v>18</v>
      </c>
      <c r="E2530" s="51">
        <v>6</v>
      </c>
      <c r="F2530" s="51">
        <v>7</v>
      </c>
      <c r="G2530" s="51"/>
    </row>
    <row r="2531" spans="1:7">
      <c r="A2531" s="8">
        <v>43891</v>
      </c>
      <c r="B2531" s="51">
        <v>9</v>
      </c>
      <c r="C2531" s="51">
        <v>5</v>
      </c>
      <c r="D2531" s="51">
        <v>11</v>
      </c>
      <c r="E2531" s="51">
        <v>19</v>
      </c>
      <c r="F2531" s="51">
        <v>4</v>
      </c>
      <c r="G2531" s="51"/>
    </row>
    <row r="2532" spans="1:7">
      <c r="A2532" s="8">
        <v>43922</v>
      </c>
      <c r="B2532" s="51">
        <v>7</v>
      </c>
      <c r="C2532" s="51">
        <v>11</v>
      </c>
      <c r="D2532" s="51">
        <v>10</v>
      </c>
      <c r="E2532" s="51">
        <v>17</v>
      </c>
      <c r="F2532" s="51">
        <v>1</v>
      </c>
      <c r="G2532" s="51"/>
    </row>
    <row r="2533" spans="1:7">
      <c r="A2533" s="8">
        <v>43952</v>
      </c>
      <c r="B2533" s="51">
        <v>2</v>
      </c>
      <c r="C2533" s="51">
        <v>30</v>
      </c>
      <c r="D2533" s="51">
        <v>11</v>
      </c>
      <c r="E2533" s="51">
        <v>13</v>
      </c>
      <c r="F2533" s="51">
        <v>1</v>
      </c>
      <c r="G2533" s="51"/>
    </row>
    <row r="2534" spans="1:7">
      <c r="A2534" s="8">
        <v>43983</v>
      </c>
      <c r="B2534" s="51">
        <v>1</v>
      </c>
      <c r="C2534" s="51">
        <v>10</v>
      </c>
      <c r="D2534" s="51">
        <v>4</v>
      </c>
      <c r="E2534" s="51">
        <v>3</v>
      </c>
      <c r="F2534" s="51">
        <v>3</v>
      </c>
      <c r="G2534" s="51"/>
    </row>
    <row r="2535" spans="1:7">
      <c r="A2535" s="8">
        <v>44013</v>
      </c>
      <c r="B2535" s="51">
        <v>8</v>
      </c>
      <c r="C2535" s="51">
        <v>9</v>
      </c>
      <c r="D2535" s="51">
        <v>11</v>
      </c>
      <c r="E2535" s="51">
        <v>11</v>
      </c>
      <c r="F2535" s="51">
        <v>3</v>
      </c>
      <c r="G2535" s="51"/>
    </row>
    <row r="2536" spans="1:7">
      <c r="A2536" s="8">
        <v>44044</v>
      </c>
      <c r="B2536" s="51">
        <v>14</v>
      </c>
      <c r="C2536" s="51">
        <v>2</v>
      </c>
      <c r="D2536" s="51">
        <v>4</v>
      </c>
      <c r="E2536" s="51">
        <v>10</v>
      </c>
      <c r="F2536" s="51">
        <v>3</v>
      </c>
      <c r="G2536" s="51"/>
    </row>
    <row r="2537" spans="1:7">
      <c r="A2537" s="25" t="s">
        <v>10</v>
      </c>
      <c r="B2537" s="25">
        <f>SUM(B2525:B2536)</f>
        <v>90</v>
      </c>
      <c r="C2537" s="25">
        <f>SUM(C2525:C2536)</f>
        <v>100</v>
      </c>
      <c r="D2537" s="25">
        <f>SUM(D2525:D2536)</f>
        <v>148</v>
      </c>
      <c r="E2537" s="25">
        <f>SUM(E2525:E2536)</f>
        <v>153</v>
      </c>
      <c r="F2537" s="25">
        <f>SUM(F2525:F2536)</f>
        <v>49</v>
      </c>
      <c r="G2537" s="31"/>
    </row>
    <row r="2538" spans="1:7">
      <c r="A2538" s="25" t="s">
        <v>12</v>
      </c>
      <c r="B2538" s="25">
        <f>B2537/12</f>
        <v>7.5</v>
      </c>
      <c r="C2538" s="25">
        <f>C2537/12</f>
        <v>8.3333333333333339</v>
      </c>
      <c r="D2538" s="25">
        <f>D2537/12</f>
        <v>12.333333333333334</v>
      </c>
      <c r="E2538" s="25">
        <f>E2537/12</f>
        <v>12.75</v>
      </c>
      <c r="F2538" s="25">
        <f>F2537/12</f>
        <v>4.083333333333333</v>
      </c>
      <c r="G2538" s="31"/>
    </row>
    <row r="2539" spans="1:7">
      <c r="A2539" s="8">
        <v>44075</v>
      </c>
      <c r="B2539" s="51">
        <v>2</v>
      </c>
      <c r="C2539" s="51">
        <v>6</v>
      </c>
      <c r="D2539" s="51">
        <v>8</v>
      </c>
      <c r="E2539" s="51">
        <v>9</v>
      </c>
      <c r="F2539" s="51">
        <v>2</v>
      </c>
      <c r="G2539" s="51"/>
    </row>
    <row r="2540" spans="1:7">
      <c r="A2540" s="8">
        <v>44105</v>
      </c>
      <c r="B2540" s="51">
        <v>8</v>
      </c>
      <c r="C2540" s="51">
        <v>14</v>
      </c>
      <c r="D2540" s="51">
        <v>18</v>
      </c>
      <c r="E2540" s="51">
        <v>22</v>
      </c>
      <c r="F2540" s="51">
        <v>3</v>
      </c>
      <c r="G2540" s="51"/>
    </row>
    <row r="2541" spans="1:7">
      <c r="A2541" s="8">
        <v>44136</v>
      </c>
      <c r="B2541" s="51">
        <v>88</v>
      </c>
      <c r="C2541" s="51">
        <v>8</v>
      </c>
      <c r="D2541" s="51">
        <v>13</v>
      </c>
      <c r="E2541" s="51">
        <v>17</v>
      </c>
      <c r="F2541" s="51">
        <v>2</v>
      </c>
      <c r="G2541" s="51"/>
    </row>
    <row r="2542" spans="1:7">
      <c r="A2542" s="8">
        <v>44166</v>
      </c>
      <c r="B2542" s="51">
        <v>3</v>
      </c>
      <c r="C2542" s="51">
        <v>1</v>
      </c>
      <c r="D2542" s="51">
        <v>14</v>
      </c>
      <c r="E2542" s="51">
        <v>3</v>
      </c>
      <c r="F2542" s="51">
        <v>2</v>
      </c>
      <c r="G2542" s="51"/>
    </row>
    <row r="2543" spans="1:7">
      <c r="A2543" s="8">
        <v>44197</v>
      </c>
      <c r="B2543" s="51">
        <v>1</v>
      </c>
      <c r="C2543" s="51">
        <v>7</v>
      </c>
      <c r="D2543" s="51">
        <v>12</v>
      </c>
      <c r="E2543" s="51">
        <v>6</v>
      </c>
      <c r="F2543" s="51">
        <v>2</v>
      </c>
      <c r="G2543" s="51"/>
    </row>
    <row r="2544" spans="1:7">
      <c r="A2544" s="8">
        <v>44228</v>
      </c>
      <c r="B2544" s="51">
        <v>10</v>
      </c>
      <c r="C2544" s="51">
        <v>4</v>
      </c>
      <c r="D2544" s="51">
        <v>8</v>
      </c>
      <c r="E2544" s="51">
        <v>12</v>
      </c>
      <c r="F2544" s="51">
        <v>1</v>
      </c>
      <c r="G2544" s="51"/>
    </row>
    <row r="2545" spans="1:7">
      <c r="A2545" s="8">
        <v>44256</v>
      </c>
      <c r="B2545" s="51">
        <v>12</v>
      </c>
      <c r="C2545" s="51">
        <v>12</v>
      </c>
      <c r="D2545" s="51">
        <v>13</v>
      </c>
      <c r="E2545" s="51">
        <v>20</v>
      </c>
      <c r="F2545" s="51">
        <v>3</v>
      </c>
      <c r="G2545" s="51"/>
    </row>
    <row r="2546" spans="1:7">
      <c r="A2546" s="8">
        <v>44287</v>
      </c>
      <c r="B2546" s="51">
        <v>1</v>
      </c>
      <c r="C2546" s="51">
        <v>20</v>
      </c>
      <c r="D2546" s="51">
        <v>14</v>
      </c>
      <c r="E2546" s="51">
        <v>9</v>
      </c>
      <c r="F2546" s="51">
        <v>2</v>
      </c>
      <c r="G2546" s="51"/>
    </row>
    <row r="2547" spans="1:7">
      <c r="A2547" s="8">
        <v>44317</v>
      </c>
      <c r="B2547" s="51">
        <v>2</v>
      </c>
      <c r="C2547" s="51">
        <v>9</v>
      </c>
      <c r="D2547" s="51">
        <v>7</v>
      </c>
      <c r="E2547" s="51">
        <v>13</v>
      </c>
      <c r="F2547" s="51">
        <v>4</v>
      </c>
      <c r="G2547" s="51"/>
    </row>
    <row r="2548" spans="1:7">
      <c r="A2548" s="8">
        <v>20</v>
      </c>
      <c r="B2548" s="51">
        <v>3</v>
      </c>
      <c r="C2548" s="51">
        <v>20</v>
      </c>
      <c r="D2548" s="51">
        <v>13</v>
      </c>
      <c r="E2548" s="51">
        <v>15</v>
      </c>
      <c r="F2548" s="51">
        <v>3</v>
      </c>
      <c r="G2548" s="51"/>
    </row>
    <row r="2549" spans="1:7">
      <c r="A2549" s="8">
        <v>44378</v>
      </c>
      <c r="B2549" s="51">
        <v>14</v>
      </c>
      <c r="C2549" s="51">
        <v>23</v>
      </c>
      <c r="D2549" s="51">
        <v>14</v>
      </c>
      <c r="E2549" s="51">
        <v>20</v>
      </c>
      <c r="F2549" s="51">
        <v>5</v>
      </c>
      <c r="G2549" s="51"/>
    </row>
    <row r="2550" spans="1:7">
      <c r="A2550" s="8">
        <v>44409</v>
      </c>
      <c r="B2550" s="51">
        <v>1</v>
      </c>
      <c r="C2550" s="51">
        <v>19</v>
      </c>
      <c r="D2550" s="51">
        <v>16</v>
      </c>
      <c r="E2550" s="51">
        <v>24</v>
      </c>
      <c r="F2550" s="51">
        <v>3</v>
      </c>
      <c r="G2550" s="51"/>
    </row>
    <row r="2551" spans="1:7">
      <c r="A2551" s="25" t="s">
        <v>10</v>
      </c>
      <c r="B2551" s="25">
        <f>SUM(B2539:B2550)</f>
        <v>145</v>
      </c>
      <c r="C2551" s="25">
        <f>SUM(C2539:C2550)</f>
        <v>143</v>
      </c>
      <c r="D2551" s="25">
        <f>SUM(D2539:D2550)</f>
        <v>150</v>
      </c>
      <c r="E2551" s="25">
        <f>SUM(E2539:E2550)</f>
        <v>170</v>
      </c>
      <c r="F2551" s="25">
        <f>SUM(F2539:F2550)</f>
        <v>32</v>
      </c>
      <c r="G2551" s="31"/>
    </row>
    <row r="2552" spans="1:7">
      <c r="A2552" s="27" t="s">
        <v>12</v>
      </c>
      <c r="B2552" s="27">
        <f>B2551/12</f>
        <v>12.083333333333334</v>
      </c>
      <c r="C2552" s="27">
        <f>C2551/12</f>
        <v>11.916666666666666</v>
      </c>
      <c r="D2552" s="27">
        <f>D2551/12</f>
        <v>12.5</v>
      </c>
      <c r="E2552" s="27">
        <f>E2551/12</f>
        <v>14.166666666666666</v>
      </c>
      <c r="F2552" s="27">
        <f>F2551/12</f>
        <v>2.6666666666666665</v>
      </c>
      <c r="G2552" s="31"/>
    </row>
    <row r="2553" spans="1:7">
      <c r="A2553" s="8">
        <v>44440</v>
      </c>
      <c r="B2553" s="51">
        <v>1</v>
      </c>
      <c r="C2553" s="51">
        <v>13</v>
      </c>
      <c r="D2553" s="51">
        <v>9</v>
      </c>
      <c r="E2553" s="51">
        <v>18</v>
      </c>
      <c r="F2553" s="51">
        <v>3</v>
      </c>
      <c r="G2553" s="51"/>
    </row>
    <row r="2554" spans="1:7">
      <c r="A2554" s="8">
        <v>44470</v>
      </c>
      <c r="B2554" s="51">
        <v>0</v>
      </c>
      <c r="C2554" s="51">
        <v>19</v>
      </c>
      <c r="D2554" s="51">
        <v>12</v>
      </c>
      <c r="E2554" s="51">
        <v>9</v>
      </c>
      <c r="F2554" s="51">
        <v>3</v>
      </c>
      <c r="G2554" s="51"/>
    </row>
    <row r="2555" spans="1:7">
      <c r="A2555" s="61">
        <v>44501</v>
      </c>
      <c r="B2555" s="51">
        <v>8</v>
      </c>
      <c r="C2555" s="51">
        <v>16</v>
      </c>
      <c r="D2555" s="51">
        <v>7</v>
      </c>
      <c r="E2555" s="51">
        <v>16</v>
      </c>
      <c r="F2555" s="51">
        <v>4</v>
      </c>
      <c r="G2555" s="51"/>
    </row>
    <row r="2556" spans="1:7">
      <c r="A2556" s="61">
        <v>44531</v>
      </c>
      <c r="B2556" s="51">
        <v>5</v>
      </c>
      <c r="C2556" s="51">
        <v>14</v>
      </c>
      <c r="D2556" s="51">
        <v>9</v>
      </c>
      <c r="E2556" s="51">
        <v>10</v>
      </c>
      <c r="F2556" s="51">
        <v>2</v>
      </c>
      <c r="G2556" s="51"/>
    </row>
    <row r="2557" spans="1:7">
      <c r="A2557" s="62"/>
      <c r="B2557" s="57"/>
      <c r="C2557" s="57"/>
      <c r="D2557" s="57"/>
      <c r="E2557" s="57"/>
      <c r="F2557" s="57"/>
      <c r="G2557" s="52"/>
    </row>
    <row r="2558" spans="1:7">
      <c r="A2558" s="59"/>
      <c r="B2558" s="59"/>
      <c r="C2558" s="59"/>
      <c r="D2558" s="59"/>
      <c r="E2558" s="59"/>
      <c r="F2558" s="59"/>
      <c r="G2558" s="52"/>
    </row>
    <row r="2560" spans="1:7">
      <c r="B2560" s="18"/>
      <c r="C2560" s="7"/>
      <c r="D2560" s="7"/>
      <c r="E2560" s="7"/>
      <c r="F2560" s="7"/>
      <c r="G2560" s="7"/>
    </row>
    <row r="2561" spans="1:8">
      <c r="B2561" s="18"/>
      <c r="C2561" s="7"/>
      <c r="D2561" s="7"/>
      <c r="E2561" s="7"/>
      <c r="F2561" s="7"/>
      <c r="G2561" s="7"/>
    </row>
    <row r="2563" spans="1:8">
      <c r="A2563" s="1" t="s">
        <v>0</v>
      </c>
      <c r="B2563" s="2" t="s">
        <v>1</v>
      </c>
      <c r="C2563" s="2" t="s">
        <v>2</v>
      </c>
      <c r="D2563" s="2" t="s">
        <v>3</v>
      </c>
      <c r="E2563" s="2"/>
    </row>
    <row r="2564" spans="1:8">
      <c r="A2564" s="8" t="s">
        <v>92</v>
      </c>
      <c r="B2564" s="9">
        <v>29411</v>
      </c>
      <c r="C2564" s="9">
        <v>34440</v>
      </c>
      <c r="D2564" s="3" t="s">
        <v>86</v>
      </c>
    </row>
    <row r="2566" spans="1:8">
      <c r="A2566" s="19" t="s">
        <v>4</v>
      </c>
      <c r="B2566" s="20" t="s">
        <v>5</v>
      </c>
      <c r="C2566" s="20" t="s">
        <v>6</v>
      </c>
      <c r="D2566" s="20" t="s">
        <v>7</v>
      </c>
      <c r="E2566" s="20" t="s">
        <v>8</v>
      </c>
      <c r="F2566" s="20" t="s">
        <v>9</v>
      </c>
      <c r="G2566" s="20" t="s">
        <v>11</v>
      </c>
      <c r="H2566" s="20" t="s">
        <v>132</v>
      </c>
    </row>
    <row r="2567" spans="1:8">
      <c r="A2567" s="8">
        <v>43709</v>
      </c>
      <c r="B2567" s="51">
        <v>15</v>
      </c>
      <c r="C2567" s="51">
        <v>10</v>
      </c>
      <c r="D2567" s="51">
        <v>65</v>
      </c>
      <c r="E2567" s="51">
        <v>20</v>
      </c>
      <c r="F2567" s="51">
        <v>5</v>
      </c>
      <c r="G2567" s="51"/>
    </row>
    <row r="2568" spans="1:8">
      <c r="A2568" s="8">
        <v>43739</v>
      </c>
      <c r="B2568" s="51">
        <v>19</v>
      </c>
      <c r="C2568" s="51">
        <v>10</v>
      </c>
      <c r="D2568" s="51">
        <v>70</v>
      </c>
      <c r="E2568" s="51">
        <v>21</v>
      </c>
      <c r="F2568" s="51">
        <v>6</v>
      </c>
      <c r="G2568" s="51"/>
    </row>
    <row r="2569" spans="1:8">
      <c r="A2569" s="8">
        <v>43770</v>
      </c>
      <c r="B2569" s="51">
        <v>18</v>
      </c>
      <c r="C2569" s="51">
        <v>13</v>
      </c>
      <c r="D2569" s="51">
        <v>65</v>
      </c>
      <c r="E2569" s="51">
        <v>20</v>
      </c>
      <c r="F2569" s="51">
        <v>6</v>
      </c>
      <c r="G2569" s="51"/>
    </row>
    <row r="2570" spans="1:8">
      <c r="A2570" s="8">
        <v>43800</v>
      </c>
      <c r="B2570" s="51">
        <v>16</v>
      </c>
      <c r="C2570" s="51">
        <v>11</v>
      </c>
      <c r="D2570" s="51">
        <v>68</v>
      </c>
      <c r="E2570" s="51">
        <v>19</v>
      </c>
      <c r="F2570" s="51">
        <v>7</v>
      </c>
      <c r="G2570" s="51"/>
    </row>
    <row r="2571" spans="1:8">
      <c r="A2571" s="8">
        <v>43831</v>
      </c>
      <c r="B2571" s="51">
        <v>15</v>
      </c>
      <c r="C2571" s="51">
        <v>12</v>
      </c>
      <c r="D2571" s="51">
        <v>76</v>
      </c>
      <c r="E2571" s="51">
        <v>22</v>
      </c>
      <c r="F2571" s="51">
        <v>6</v>
      </c>
      <c r="G2571" s="51"/>
    </row>
    <row r="2572" spans="1:8">
      <c r="A2572" s="8">
        <v>43862</v>
      </c>
      <c r="B2572" s="51">
        <v>15</v>
      </c>
      <c r="C2572" s="51">
        <v>10</v>
      </c>
      <c r="D2572" s="51">
        <v>70</v>
      </c>
      <c r="E2572" s="51">
        <v>22</v>
      </c>
      <c r="F2572" s="51">
        <v>6</v>
      </c>
      <c r="G2572" s="51"/>
    </row>
    <row r="2573" spans="1:8">
      <c r="A2573" s="8">
        <v>43891</v>
      </c>
      <c r="B2573" s="51">
        <v>17</v>
      </c>
      <c r="C2573" s="51">
        <v>10</v>
      </c>
      <c r="D2573" s="51">
        <v>55</v>
      </c>
      <c r="E2573" s="51">
        <v>23</v>
      </c>
      <c r="F2573" s="51">
        <v>7</v>
      </c>
      <c r="G2573" s="51"/>
    </row>
    <row r="2574" spans="1:8">
      <c r="A2574" s="8">
        <v>43922</v>
      </c>
      <c r="B2574" s="51">
        <v>2</v>
      </c>
      <c r="C2574" s="51">
        <v>6</v>
      </c>
      <c r="D2574" s="51">
        <v>35</v>
      </c>
      <c r="E2574" s="51">
        <v>20</v>
      </c>
      <c r="F2574" s="51">
        <v>4</v>
      </c>
      <c r="G2574" s="51"/>
    </row>
    <row r="2575" spans="1:8">
      <c r="A2575" s="8">
        <v>43952</v>
      </c>
      <c r="B2575" s="51">
        <v>0</v>
      </c>
      <c r="C2575" s="51">
        <v>12</v>
      </c>
      <c r="D2575" s="51">
        <v>25</v>
      </c>
      <c r="E2575" s="51">
        <v>8</v>
      </c>
      <c r="F2575" s="51">
        <v>3</v>
      </c>
      <c r="G2575" s="51"/>
    </row>
    <row r="2576" spans="1:8">
      <c r="A2576" s="8">
        <v>43983</v>
      </c>
      <c r="B2576" s="51">
        <v>5</v>
      </c>
      <c r="C2576" s="51">
        <v>10</v>
      </c>
      <c r="D2576" s="51">
        <v>20</v>
      </c>
      <c r="E2576" s="51">
        <v>16</v>
      </c>
      <c r="F2576" s="51">
        <v>2</v>
      </c>
      <c r="G2576" s="51"/>
    </row>
    <row r="2577" spans="1:7">
      <c r="A2577" s="8">
        <v>44013</v>
      </c>
      <c r="B2577" s="51">
        <v>2</v>
      </c>
      <c r="C2577" s="51">
        <v>10</v>
      </c>
      <c r="D2577" s="51">
        <v>15</v>
      </c>
      <c r="E2577" s="51">
        <v>12</v>
      </c>
      <c r="F2577" s="51">
        <v>2</v>
      </c>
      <c r="G2577" s="51"/>
    </row>
    <row r="2578" spans="1:7">
      <c r="A2578" s="8">
        <v>44044</v>
      </c>
      <c r="B2578" s="51">
        <v>2</v>
      </c>
      <c r="C2578" s="51">
        <v>10</v>
      </c>
      <c r="D2578" s="51">
        <v>10</v>
      </c>
      <c r="E2578" s="51">
        <v>8</v>
      </c>
      <c r="F2578" s="51">
        <v>2</v>
      </c>
      <c r="G2578" s="51"/>
    </row>
    <row r="2579" spans="1:7">
      <c r="A2579" s="25" t="s">
        <v>10</v>
      </c>
      <c r="B2579" s="25">
        <f>SUM(B2567:B2578)</f>
        <v>126</v>
      </c>
      <c r="C2579" s="25">
        <f>SUM(C2567:C2578)</f>
        <v>124</v>
      </c>
      <c r="D2579" s="25">
        <f>SUM(D2567:D2578)</f>
        <v>574</v>
      </c>
      <c r="E2579" s="25">
        <f>SUM(E2567:E2578)</f>
        <v>211</v>
      </c>
      <c r="F2579" s="25">
        <f>SUM(F2567:F2578)</f>
        <v>56</v>
      </c>
      <c r="G2579" s="31"/>
    </row>
    <row r="2580" spans="1:7">
      <c r="A2580" s="25" t="s">
        <v>12</v>
      </c>
      <c r="B2580" s="25">
        <f>B2579/12</f>
        <v>10.5</v>
      </c>
      <c r="C2580" s="25">
        <f>C2579/12</f>
        <v>10.333333333333334</v>
      </c>
      <c r="D2580" s="25">
        <f>D2579/12</f>
        <v>47.833333333333336</v>
      </c>
      <c r="E2580" s="25">
        <f>E2579/12</f>
        <v>17.583333333333332</v>
      </c>
      <c r="F2580" s="25">
        <f>F2579/12</f>
        <v>4.666666666666667</v>
      </c>
      <c r="G2580" s="31"/>
    </row>
    <row r="2581" spans="1:7">
      <c r="A2581" s="8">
        <v>44075</v>
      </c>
      <c r="B2581" s="51">
        <v>4</v>
      </c>
      <c r="C2581" s="51">
        <v>10</v>
      </c>
      <c r="D2581" s="51">
        <v>20</v>
      </c>
      <c r="E2581" s="51">
        <v>16</v>
      </c>
      <c r="F2581" s="51">
        <v>5</v>
      </c>
      <c r="G2581" s="51"/>
    </row>
    <row r="2582" spans="1:7">
      <c r="A2582" s="8">
        <v>44105</v>
      </c>
      <c r="B2582" s="51">
        <v>6</v>
      </c>
      <c r="C2582" s="51">
        <v>8</v>
      </c>
      <c r="D2582" s="51">
        <v>21</v>
      </c>
      <c r="E2582" s="51">
        <v>19</v>
      </c>
      <c r="F2582" s="51">
        <v>5</v>
      </c>
      <c r="G2582" s="51"/>
    </row>
    <row r="2583" spans="1:7">
      <c r="A2583" s="8">
        <v>44136</v>
      </c>
      <c r="B2583" s="51">
        <v>5</v>
      </c>
      <c r="C2583" s="51">
        <v>6</v>
      </c>
      <c r="D2583" s="51">
        <v>26</v>
      </c>
      <c r="E2583" s="51">
        <v>16</v>
      </c>
      <c r="F2583" s="51">
        <v>5</v>
      </c>
      <c r="G2583" s="51"/>
    </row>
    <row r="2584" spans="1:7">
      <c r="A2584" s="8">
        <v>44166</v>
      </c>
      <c r="B2584" s="51">
        <v>0</v>
      </c>
      <c r="C2584" s="51">
        <v>5</v>
      </c>
      <c r="D2584" s="51">
        <v>20</v>
      </c>
      <c r="E2584" s="51">
        <v>21</v>
      </c>
      <c r="F2584" s="51">
        <v>4</v>
      </c>
      <c r="G2584" s="51"/>
    </row>
    <row r="2585" spans="1:7">
      <c r="A2585" s="8">
        <v>44197</v>
      </c>
      <c r="B2585" s="51">
        <v>4</v>
      </c>
      <c r="C2585" s="51">
        <v>5</v>
      </c>
      <c r="D2585" s="51">
        <v>20</v>
      </c>
      <c r="E2585" s="51">
        <v>16</v>
      </c>
      <c r="F2585" s="51">
        <v>4</v>
      </c>
      <c r="G2585" s="51"/>
    </row>
    <row r="2586" spans="1:7">
      <c r="A2586" s="8">
        <v>44228</v>
      </c>
      <c r="B2586" s="51">
        <v>2</v>
      </c>
      <c r="C2586" s="51">
        <v>6</v>
      </c>
      <c r="D2586" s="51">
        <v>19</v>
      </c>
      <c r="E2586" s="51">
        <v>12</v>
      </c>
      <c r="F2586" s="51">
        <v>3</v>
      </c>
      <c r="G2586" s="51"/>
    </row>
    <row r="2587" spans="1:7">
      <c r="A2587" s="8">
        <v>44256</v>
      </c>
      <c r="B2587" s="51">
        <v>5</v>
      </c>
      <c r="C2587" s="51">
        <v>10</v>
      </c>
      <c r="D2587" s="51">
        <v>30</v>
      </c>
      <c r="E2587" s="51">
        <v>16</v>
      </c>
      <c r="F2587" s="51">
        <v>3</v>
      </c>
      <c r="G2587" s="51"/>
    </row>
    <row r="2588" spans="1:7">
      <c r="A2588" s="8">
        <v>44287</v>
      </c>
      <c r="B2588" s="51">
        <v>2</v>
      </c>
      <c r="C2588" s="51">
        <v>2</v>
      </c>
      <c r="D2588" s="51">
        <v>30</v>
      </c>
      <c r="E2588" s="51">
        <v>20</v>
      </c>
      <c r="F2588" s="51">
        <v>4</v>
      </c>
      <c r="G2588" s="51"/>
    </row>
    <row r="2589" spans="1:7">
      <c r="A2589" s="8">
        <v>44317</v>
      </c>
      <c r="B2589" s="51">
        <v>2</v>
      </c>
      <c r="C2589" s="51">
        <v>6</v>
      </c>
      <c r="D2589" s="51">
        <v>25</v>
      </c>
      <c r="E2589" s="51">
        <v>19</v>
      </c>
      <c r="F2589" s="51">
        <v>3</v>
      </c>
      <c r="G2589" s="51"/>
    </row>
    <row r="2590" spans="1:7">
      <c r="A2590" s="8">
        <v>44348</v>
      </c>
      <c r="B2590" s="51">
        <v>2</v>
      </c>
      <c r="C2590" s="51">
        <v>2</v>
      </c>
      <c r="D2590" s="51">
        <v>25</v>
      </c>
      <c r="E2590" s="51">
        <v>18</v>
      </c>
      <c r="F2590" s="51">
        <v>3</v>
      </c>
      <c r="G2590" s="51"/>
    </row>
    <row r="2591" spans="1:7">
      <c r="A2591" s="8">
        <v>44378</v>
      </c>
      <c r="B2591" s="51">
        <v>5</v>
      </c>
      <c r="C2591" s="51">
        <v>3</v>
      </c>
      <c r="D2591" s="51">
        <v>26</v>
      </c>
      <c r="E2591" s="51">
        <v>19</v>
      </c>
      <c r="F2591" s="51">
        <v>3</v>
      </c>
      <c r="G2591" s="51"/>
    </row>
    <row r="2592" spans="1:7">
      <c r="A2592" s="8">
        <v>44409</v>
      </c>
      <c r="B2592" s="51">
        <v>6</v>
      </c>
      <c r="C2592" s="51">
        <v>10</v>
      </c>
      <c r="D2592" s="51">
        <v>37</v>
      </c>
      <c r="E2592" s="51">
        <v>20</v>
      </c>
      <c r="F2592" s="51">
        <v>5</v>
      </c>
      <c r="G2592" s="51"/>
    </row>
    <row r="2593" spans="1:8">
      <c r="A2593" s="25" t="s">
        <v>10</v>
      </c>
      <c r="B2593" s="25">
        <f>SUM(B2581:B2592)</f>
        <v>43</v>
      </c>
      <c r="C2593" s="25">
        <f>SUM(C2581:C2592)</f>
        <v>73</v>
      </c>
      <c r="D2593" s="25">
        <f>SUM(D2581:D2592)</f>
        <v>299</v>
      </c>
      <c r="E2593" s="25">
        <f>SUM(E2581:E2592)</f>
        <v>212</v>
      </c>
      <c r="F2593" s="25">
        <f>SUM(F2581:F2592)</f>
        <v>47</v>
      </c>
      <c r="G2593" s="31"/>
    </row>
    <row r="2594" spans="1:8">
      <c r="A2594" s="27" t="s">
        <v>12</v>
      </c>
      <c r="B2594" s="27">
        <f>B2593/12</f>
        <v>3.5833333333333335</v>
      </c>
      <c r="C2594" s="27">
        <f>C2593/12</f>
        <v>6.083333333333333</v>
      </c>
      <c r="D2594" s="27">
        <f>D2593/12</f>
        <v>24.916666666666668</v>
      </c>
      <c r="E2594" s="27">
        <f>E2593/12</f>
        <v>17.666666666666668</v>
      </c>
      <c r="F2594" s="27">
        <f>F2593/12</f>
        <v>3.9166666666666665</v>
      </c>
      <c r="G2594" s="31"/>
    </row>
    <row r="2595" spans="1:8">
      <c r="A2595" s="8">
        <v>44440</v>
      </c>
      <c r="B2595" s="51">
        <v>4</v>
      </c>
      <c r="C2595" s="51">
        <v>10</v>
      </c>
      <c r="D2595" s="51">
        <v>37</v>
      </c>
      <c r="E2595" s="51">
        <v>21</v>
      </c>
      <c r="F2595" s="51">
        <v>5</v>
      </c>
      <c r="G2595" s="51"/>
    </row>
    <row r="2596" spans="1:8">
      <c r="A2596" s="8">
        <v>44470</v>
      </c>
      <c r="B2596" s="51">
        <v>5</v>
      </c>
      <c r="C2596" s="51">
        <v>8</v>
      </c>
      <c r="D2596" s="51">
        <v>37</v>
      </c>
      <c r="E2596" s="51">
        <v>21</v>
      </c>
      <c r="F2596" s="51">
        <v>5</v>
      </c>
      <c r="G2596" s="51"/>
    </row>
    <row r="2597" spans="1:8">
      <c r="A2597" s="61">
        <v>44501</v>
      </c>
      <c r="B2597" s="51">
        <v>5</v>
      </c>
      <c r="C2597" s="51">
        <v>6</v>
      </c>
      <c r="D2597" s="51">
        <v>28</v>
      </c>
      <c r="E2597" s="51">
        <v>18</v>
      </c>
      <c r="F2597" s="51">
        <v>4</v>
      </c>
      <c r="G2597" s="51"/>
    </row>
    <row r="2598" spans="1:8">
      <c r="A2598" s="61">
        <v>44531</v>
      </c>
      <c r="B2598" s="51"/>
      <c r="C2598" s="51"/>
      <c r="D2598" s="51"/>
      <c r="E2598" s="51"/>
      <c r="F2598" s="51"/>
      <c r="G2598" s="51"/>
    </row>
    <row r="2599" spans="1:8">
      <c r="A2599" s="62"/>
      <c r="B2599" s="57"/>
      <c r="C2599" s="57"/>
      <c r="D2599" s="57"/>
      <c r="E2599" s="57"/>
      <c r="F2599" s="57"/>
      <c r="G2599" s="52"/>
    </row>
    <row r="2600" spans="1:8">
      <c r="A2600" s="59"/>
      <c r="B2600" s="59"/>
      <c r="C2600" s="59"/>
      <c r="D2600" s="59"/>
      <c r="E2600" s="59"/>
      <c r="F2600" s="59"/>
      <c r="G2600" s="52"/>
    </row>
    <row r="2602" spans="1:8">
      <c r="B2602" s="18"/>
      <c r="C2602" s="7"/>
      <c r="D2602" s="7"/>
      <c r="E2602" s="7"/>
      <c r="F2602" s="7"/>
      <c r="G2602" s="7"/>
    </row>
    <row r="2603" spans="1:8">
      <c r="B2603" s="18"/>
      <c r="C2603" s="7"/>
      <c r="D2603" s="7"/>
      <c r="E2603" s="7"/>
      <c r="F2603" s="7"/>
      <c r="G2603" s="7"/>
    </row>
    <row r="2605" spans="1:8">
      <c r="A2605" s="1" t="s">
        <v>0</v>
      </c>
      <c r="B2605" s="2" t="s">
        <v>1</v>
      </c>
      <c r="C2605" s="2" t="s">
        <v>2</v>
      </c>
      <c r="D2605" s="2" t="s">
        <v>3</v>
      </c>
      <c r="E2605" s="2"/>
    </row>
    <row r="2606" spans="1:8">
      <c r="A2606" s="8" t="s">
        <v>93</v>
      </c>
      <c r="B2606" s="9">
        <v>36637</v>
      </c>
      <c r="C2606" s="9">
        <v>42329</v>
      </c>
      <c r="D2606" s="3" t="s">
        <v>88</v>
      </c>
    </row>
    <row r="2608" spans="1:8">
      <c r="A2608" s="19" t="s">
        <v>4</v>
      </c>
      <c r="B2608" s="20" t="s">
        <v>5</v>
      </c>
      <c r="C2608" s="20" t="s">
        <v>6</v>
      </c>
      <c r="D2608" s="20" t="s">
        <v>7</v>
      </c>
      <c r="E2608" s="20" t="s">
        <v>8</v>
      </c>
      <c r="F2608" s="20" t="s">
        <v>9</v>
      </c>
      <c r="G2608" s="20" t="s">
        <v>11</v>
      </c>
      <c r="H2608" s="20" t="s">
        <v>132</v>
      </c>
    </row>
    <row r="2609" spans="1:7">
      <c r="A2609" s="8">
        <v>43709</v>
      </c>
      <c r="B2609" s="51">
        <v>25</v>
      </c>
      <c r="C2609" s="51">
        <v>3</v>
      </c>
      <c r="D2609" s="51">
        <v>50</v>
      </c>
      <c r="E2609" s="51">
        <v>55</v>
      </c>
      <c r="F2609" s="51">
        <v>10</v>
      </c>
      <c r="G2609" s="51"/>
    </row>
    <row r="2610" spans="1:7">
      <c r="A2610" s="8">
        <v>43739</v>
      </c>
      <c r="B2610" s="51">
        <v>14</v>
      </c>
      <c r="C2610" s="51">
        <v>3</v>
      </c>
      <c r="D2610" s="51">
        <v>30</v>
      </c>
      <c r="E2610" s="51">
        <v>34</v>
      </c>
      <c r="F2610" s="51">
        <v>6</v>
      </c>
      <c r="G2610" s="51"/>
    </row>
    <row r="2611" spans="1:7">
      <c r="A2611" s="8">
        <v>43770</v>
      </c>
      <c r="B2611" s="51">
        <v>15</v>
      </c>
      <c r="C2611" s="51">
        <v>0</v>
      </c>
      <c r="D2611" s="51">
        <v>65</v>
      </c>
      <c r="E2611" s="51">
        <v>36</v>
      </c>
      <c r="F2611" s="51">
        <v>18</v>
      </c>
      <c r="G2611" s="51"/>
    </row>
    <row r="2612" spans="1:7">
      <c r="A2612" s="8">
        <v>43800</v>
      </c>
      <c r="B2612" s="51">
        <v>67</v>
      </c>
      <c r="C2612" s="51">
        <v>54</v>
      </c>
      <c r="D2612" s="51">
        <v>84</v>
      </c>
      <c r="E2612" s="51">
        <v>66</v>
      </c>
      <c r="F2612" s="51">
        <v>30</v>
      </c>
      <c r="G2612" s="51"/>
    </row>
    <row r="2613" spans="1:7">
      <c r="A2613" s="8">
        <v>43831</v>
      </c>
      <c r="B2613" s="51">
        <v>23</v>
      </c>
      <c r="C2613" s="51">
        <v>16</v>
      </c>
      <c r="D2613" s="51">
        <v>50</v>
      </c>
      <c r="E2613" s="51">
        <v>39</v>
      </c>
      <c r="F2613" s="51">
        <v>13</v>
      </c>
      <c r="G2613" s="51"/>
    </row>
    <row r="2614" spans="1:7">
      <c r="A2614" s="8">
        <v>43862</v>
      </c>
      <c r="B2614" s="51">
        <v>21</v>
      </c>
      <c r="C2614" s="51">
        <v>18</v>
      </c>
      <c r="D2614" s="51">
        <v>62</v>
      </c>
      <c r="E2614" s="51">
        <v>54</v>
      </c>
      <c r="F2614" s="51">
        <v>25</v>
      </c>
      <c r="G2614" s="51"/>
    </row>
    <row r="2615" spans="1:7">
      <c r="A2615" s="8">
        <v>43891</v>
      </c>
      <c r="B2615" s="51">
        <v>8</v>
      </c>
      <c r="C2615" s="51">
        <v>7</v>
      </c>
      <c r="D2615" s="51">
        <v>13</v>
      </c>
      <c r="E2615" s="51">
        <v>17</v>
      </c>
      <c r="F2615" s="51">
        <v>11</v>
      </c>
      <c r="G2615" s="51"/>
    </row>
    <row r="2616" spans="1:7">
      <c r="A2616" s="8">
        <v>43922</v>
      </c>
      <c r="B2616" s="51">
        <v>5</v>
      </c>
      <c r="C2616" s="51">
        <v>0</v>
      </c>
      <c r="D2616" s="51">
        <v>12</v>
      </c>
      <c r="E2616" s="51">
        <v>47</v>
      </c>
      <c r="F2616" s="51">
        <v>10</v>
      </c>
      <c r="G2616" s="51"/>
    </row>
    <row r="2617" spans="1:7">
      <c r="A2617" s="8">
        <v>43952</v>
      </c>
      <c r="B2617" s="51">
        <v>1</v>
      </c>
      <c r="C2617" s="51">
        <v>0</v>
      </c>
      <c r="D2617" s="51">
        <v>2</v>
      </c>
      <c r="E2617" s="51">
        <v>14</v>
      </c>
      <c r="F2617" s="51">
        <v>0</v>
      </c>
      <c r="G2617" s="51"/>
    </row>
    <row r="2618" spans="1:7">
      <c r="A2618" s="8">
        <v>43983</v>
      </c>
      <c r="B2618" s="51">
        <v>1</v>
      </c>
      <c r="C2618" s="51">
        <v>1</v>
      </c>
      <c r="D2618" s="51">
        <v>5</v>
      </c>
      <c r="E2618" s="51">
        <v>21</v>
      </c>
      <c r="F2618" s="51">
        <v>2</v>
      </c>
      <c r="G2618" s="51"/>
    </row>
    <row r="2619" spans="1:7">
      <c r="A2619" s="8">
        <v>44013</v>
      </c>
      <c r="B2619" s="51">
        <v>4</v>
      </c>
      <c r="C2619" s="51">
        <v>0</v>
      </c>
      <c r="D2619" s="51">
        <v>23</v>
      </c>
      <c r="E2619" s="51">
        <v>10</v>
      </c>
      <c r="F2619" s="51">
        <v>2</v>
      </c>
      <c r="G2619" s="51"/>
    </row>
    <row r="2620" spans="1:7">
      <c r="A2620" s="8">
        <v>44044</v>
      </c>
      <c r="B2620" s="51">
        <v>4</v>
      </c>
      <c r="C2620" s="51">
        <v>0</v>
      </c>
      <c r="D2620" s="51">
        <v>22</v>
      </c>
      <c r="E2620" s="51">
        <v>24</v>
      </c>
      <c r="F2620" s="51">
        <v>10</v>
      </c>
      <c r="G2620" s="51"/>
    </row>
    <row r="2621" spans="1:7">
      <c r="A2621" s="25" t="s">
        <v>10</v>
      </c>
      <c r="B2621" s="25">
        <f>SUM(B2609:B2620)</f>
        <v>188</v>
      </c>
      <c r="C2621" s="25">
        <f>SUM(C2609:C2620)</f>
        <v>102</v>
      </c>
      <c r="D2621" s="25">
        <f>SUM(D2609:D2620)</f>
        <v>418</v>
      </c>
      <c r="E2621" s="25">
        <f>SUM(E2609:E2620)</f>
        <v>417</v>
      </c>
      <c r="F2621" s="25">
        <f>SUM(F2609:F2620)</f>
        <v>137</v>
      </c>
      <c r="G2621" s="31"/>
    </row>
    <row r="2622" spans="1:7">
      <c r="A2622" s="25" t="s">
        <v>12</v>
      </c>
      <c r="B2622" s="25">
        <f>B2621/12</f>
        <v>15.666666666666666</v>
      </c>
      <c r="C2622" s="25">
        <f>C2621/12</f>
        <v>8.5</v>
      </c>
      <c r="D2622" s="25">
        <f>D2621/12</f>
        <v>34.833333333333336</v>
      </c>
      <c r="E2622" s="25">
        <f>E2621/12</f>
        <v>34.75</v>
      </c>
      <c r="F2622" s="25">
        <f>F2621/12</f>
        <v>11.416666666666666</v>
      </c>
      <c r="G2622" s="31"/>
    </row>
    <row r="2623" spans="1:7">
      <c r="A2623" s="8">
        <v>44075</v>
      </c>
      <c r="B2623" s="51">
        <v>8</v>
      </c>
      <c r="C2623" s="51">
        <v>3</v>
      </c>
      <c r="D2623" s="51">
        <v>25</v>
      </c>
      <c r="E2623" s="51">
        <v>26</v>
      </c>
      <c r="F2623" s="51">
        <v>6</v>
      </c>
      <c r="G2623" s="51"/>
    </row>
    <row r="2624" spans="1:7">
      <c r="A2624" s="8">
        <v>44105</v>
      </c>
      <c r="B2624" s="51">
        <v>9</v>
      </c>
      <c r="C2624" s="51">
        <v>2</v>
      </c>
      <c r="D2624" s="51">
        <v>25</v>
      </c>
      <c r="E2624" s="51">
        <v>23</v>
      </c>
      <c r="F2624" s="51">
        <v>4</v>
      </c>
      <c r="G2624" s="51"/>
    </row>
    <row r="2625" spans="1:7">
      <c r="A2625" s="8">
        <v>44136</v>
      </c>
      <c r="B2625" s="51">
        <v>9</v>
      </c>
      <c r="C2625" s="51">
        <v>1</v>
      </c>
      <c r="D2625" s="51">
        <v>20</v>
      </c>
      <c r="E2625" s="51">
        <v>21</v>
      </c>
      <c r="F2625" s="51">
        <v>5</v>
      </c>
      <c r="G2625" s="51"/>
    </row>
    <row r="2626" spans="1:7">
      <c r="A2626" s="8">
        <v>44166</v>
      </c>
      <c r="B2626" s="51">
        <v>17</v>
      </c>
      <c r="C2626" s="51">
        <v>4</v>
      </c>
      <c r="D2626" s="51">
        <v>25</v>
      </c>
      <c r="E2626" s="51">
        <v>32</v>
      </c>
      <c r="F2626" s="51">
        <v>11</v>
      </c>
      <c r="G2626" s="51"/>
    </row>
    <row r="2627" spans="1:7">
      <c r="A2627" s="8">
        <v>44197</v>
      </c>
      <c r="B2627" s="51">
        <v>10</v>
      </c>
      <c r="C2627" s="51">
        <v>3</v>
      </c>
      <c r="D2627" s="51">
        <v>14</v>
      </c>
      <c r="E2627" s="51">
        <v>19</v>
      </c>
      <c r="F2627" s="51">
        <v>5</v>
      </c>
      <c r="G2627" s="51"/>
    </row>
    <row r="2628" spans="1:7">
      <c r="A2628" s="8">
        <v>44228</v>
      </c>
      <c r="B2628" s="51">
        <v>12</v>
      </c>
      <c r="C2628" s="51">
        <v>1</v>
      </c>
      <c r="D2628" s="51">
        <v>5</v>
      </c>
      <c r="E2628" s="51">
        <v>15</v>
      </c>
      <c r="F2628" s="51">
        <v>8</v>
      </c>
      <c r="G2628" s="51"/>
    </row>
    <row r="2629" spans="1:7">
      <c r="A2629" s="8">
        <v>44256</v>
      </c>
      <c r="B2629" s="51">
        <v>30</v>
      </c>
      <c r="C2629" s="51">
        <v>2</v>
      </c>
      <c r="D2629" s="51">
        <v>15</v>
      </c>
      <c r="E2629" s="51">
        <v>18</v>
      </c>
      <c r="F2629" s="51">
        <v>6</v>
      </c>
      <c r="G2629" s="51"/>
    </row>
    <row r="2630" spans="1:7">
      <c r="A2630" s="8">
        <v>44287</v>
      </c>
      <c r="B2630" s="51">
        <v>15</v>
      </c>
      <c r="C2630" s="51">
        <v>0</v>
      </c>
      <c r="D2630" s="51">
        <v>20</v>
      </c>
      <c r="E2630" s="51">
        <v>15</v>
      </c>
      <c r="F2630" s="51">
        <v>5</v>
      </c>
      <c r="G2630" s="51"/>
    </row>
    <row r="2631" spans="1:7">
      <c r="A2631" s="8">
        <v>44317</v>
      </c>
      <c r="B2631" s="51">
        <v>2</v>
      </c>
      <c r="C2631" s="51">
        <v>9</v>
      </c>
      <c r="D2631" s="51">
        <v>7</v>
      </c>
      <c r="E2631" s="51">
        <v>13</v>
      </c>
      <c r="F2631" s="51">
        <v>4</v>
      </c>
      <c r="G2631" s="51"/>
    </row>
    <row r="2632" spans="1:7">
      <c r="A2632" s="8">
        <v>44348</v>
      </c>
      <c r="B2632" s="51">
        <v>25</v>
      </c>
      <c r="C2632" s="51">
        <v>0</v>
      </c>
      <c r="D2632" s="51">
        <v>24</v>
      </c>
      <c r="E2632" s="51">
        <v>7</v>
      </c>
      <c r="F2632" s="51">
        <v>1</v>
      </c>
      <c r="G2632" s="51"/>
    </row>
    <row r="2633" spans="1:7">
      <c r="A2633" s="8">
        <v>44378</v>
      </c>
      <c r="B2633" s="51">
        <v>2</v>
      </c>
      <c r="C2633" s="51">
        <v>1</v>
      </c>
      <c r="D2633" s="51">
        <v>6</v>
      </c>
      <c r="E2633" s="51">
        <v>23</v>
      </c>
      <c r="F2633" s="51">
        <v>4</v>
      </c>
      <c r="G2633" s="51"/>
    </row>
    <row r="2634" spans="1:7">
      <c r="A2634" s="8">
        <v>44409</v>
      </c>
      <c r="B2634" s="51">
        <v>72</v>
      </c>
      <c r="C2634" s="51">
        <v>0</v>
      </c>
      <c r="D2634" s="51">
        <v>8</v>
      </c>
      <c r="E2634" s="51">
        <v>10</v>
      </c>
      <c r="F2634" s="51">
        <v>4</v>
      </c>
      <c r="G2634" s="51"/>
    </row>
    <row r="2635" spans="1:7">
      <c r="A2635" s="25" t="s">
        <v>10</v>
      </c>
      <c r="B2635" s="25">
        <f>SUM(B2623:B2634)</f>
        <v>211</v>
      </c>
      <c r="C2635" s="25">
        <f>SUM(C2623:C2634)</f>
        <v>26</v>
      </c>
      <c r="D2635" s="25">
        <f>SUM(D2623:D2634)</f>
        <v>194</v>
      </c>
      <c r="E2635" s="25">
        <f>SUM(E2623:E2634)</f>
        <v>222</v>
      </c>
      <c r="F2635" s="25">
        <f>SUM(F2623:F2634)</f>
        <v>63</v>
      </c>
      <c r="G2635" s="31"/>
    </row>
    <row r="2636" spans="1:7">
      <c r="A2636" s="27" t="s">
        <v>12</v>
      </c>
      <c r="B2636" s="27">
        <f>B2635/12</f>
        <v>17.583333333333332</v>
      </c>
      <c r="C2636" s="27">
        <f>C2635/12</f>
        <v>2.1666666666666665</v>
      </c>
      <c r="D2636" s="27">
        <f>D2635/12</f>
        <v>16.166666666666668</v>
      </c>
      <c r="E2636" s="27">
        <f>E2635/12</f>
        <v>18.5</v>
      </c>
      <c r="F2636" s="27">
        <f>F2635/12</f>
        <v>5.25</v>
      </c>
      <c r="G2636" s="31"/>
    </row>
    <row r="2637" spans="1:7">
      <c r="A2637" s="8">
        <v>44440</v>
      </c>
      <c r="B2637" s="51">
        <v>31</v>
      </c>
      <c r="C2637" s="51">
        <v>2</v>
      </c>
      <c r="D2637" s="51">
        <v>20</v>
      </c>
      <c r="E2637" s="51">
        <v>13</v>
      </c>
      <c r="F2637" s="51">
        <v>7</v>
      </c>
      <c r="G2637" s="51"/>
    </row>
    <row r="2638" spans="1:7">
      <c r="A2638" s="8">
        <v>44470</v>
      </c>
      <c r="B2638" s="51">
        <v>76</v>
      </c>
      <c r="C2638" s="51">
        <v>0</v>
      </c>
      <c r="D2638" s="51">
        <v>20</v>
      </c>
      <c r="E2638" s="51">
        <v>30</v>
      </c>
      <c r="F2638" s="51">
        <v>7</v>
      </c>
      <c r="G2638" s="51"/>
    </row>
    <row r="2639" spans="1:7">
      <c r="A2639" s="61">
        <v>44501</v>
      </c>
      <c r="B2639" s="51">
        <v>23</v>
      </c>
      <c r="C2639" s="51">
        <v>0</v>
      </c>
      <c r="D2639" s="51">
        <v>30</v>
      </c>
      <c r="E2639" s="51">
        <v>15</v>
      </c>
      <c r="F2639" s="51">
        <v>10</v>
      </c>
      <c r="G2639" s="51"/>
    </row>
    <row r="2640" spans="1:7">
      <c r="A2640" s="61">
        <v>44531</v>
      </c>
      <c r="B2640" s="51">
        <v>33</v>
      </c>
      <c r="C2640" s="51">
        <v>10</v>
      </c>
      <c r="D2640" s="51">
        <v>25</v>
      </c>
      <c r="E2640" s="51">
        <v>23</v>
      </c>
      <c r="F2640" s="51">
        <v>10</v>
      </c>
      <c r="G2640" s="51"/>
    </row>
    <row r="2641" spans="1:8">
      <c r="A2641" s="62"/>
      <c r="B2641" s="57"/>
      <c r="C2641" s="57"/>
      <c r="D2641" s="57"/>
      <c r="E2641" s="57"/>
      <c r="F2641" s="57"/>
      <c r="G2641" s="52"/>
    </row>
    <row r="2642" spans="1:8">
      <c r="A2642" s="59"/>
      <c r="B2642" s="59"/>
      <c r="C2642" s="59"/>
      <c r="D2642" s="59"/>
      <c r="E2642" s="59"/>
      <c r="F2642" s="59"/>
      <c r="G2642" s="52"/>
    </row>
    <row r="2644" spans="1:8">
      <c r="B2644" s="18"/>
      <c r="C2644" s="7"/>
      <c r="D2644" s="7"/>
      <c r="E2644" s="7"/>
      <c r="F2644" s="7"/>
      <c r="G2644" s="7"/>
    </row>
    <row r="2645" spans="1:8">
      <c r="B2645" s="18"/>
      <c r="C2645" s="7"/>
      <c r="D2645" s="7"/>
      <c r="E2645" s="7"/>
      <c r="F2645" s="7"/>
      <c r="G2645" s="7"/>
    </row>
    <row r="2647" spans="1:8">
      <c r="A2647" s="65" t="s">
        <v>0</v>
      </c>
      <c r="B2647" s="84" t="s">
        <v>1</v>
      </c>
      <c r="C2647" s="84" t="s">
        <v>2</v>
      </c>
      <c r="D2647" s="84" t="s">
        <v>3</v>
      </c>
      <c r="E2647" s="84"/>
      <c r="F2647" s="54"/>
      <c r="G2647" s="54"/>
    </row>
    <row r="2648" spans="1:8">
      <c r="A2648" s="64" t="s">
        <v>94</v>
      </c>
      <c r="B2648" s="85">
        <v>28654</v>
      </c>
      <c r="C2648" s="85">
        <v>35063</v>
      </c>
      <c r="D2648" s="54" t="s">
        <v>88</v>
      </c>
      <c r="E2648" s="54"/>
      <c r="F2648" s="54"/>
      <c r="G2648" s="54"/>
    </row>
    <row r="2649" spans="1:8">
      <c r="A2649" s="64"/>
      <c r="B2649" s="54"/>
      <c r="C2649" s="54"/>
      <c r="D2649" s="54"/>
      <c r="E2649" s="54"/>
      <c r="F2649" s="54"/>
      <c r="G2649" s="54"/>
    </row>
    <row r="2650" spans="1:8">
      <c r="A2650" s="67" t="s">
        <v>4</v>
      </c>
      <c r="B2650" s="53" t="s">
        <v>5</v>
      </c>
      <c r="C2650" s="53" t="s">
        <v>6</v>
      </c>
      <c r="D2650" s="53" t="s">
        <v>7</v>
      </c>
      <c r="E2650" s="53" t="s">
        <v>8</v>
      </c>
      <c r="F2650" s="53" t="s">
        <v>9</v>
      </c>
      <c r="G2650" s="53" t="s">
        <v>11</v>
      </c>
      <c r="H2650" s="20" t="s">
        <v>132</v>
      </c>
    </row>
    <row r="2651" spans="1:8">
      <c r="A2651" s="64">
        <v>43709</v>
      </c>
      <c r="B2651" s="54">
        <v>25</v>
      </c>
      <c r="C2651" s="54">
        <v>1</v>
      </c>
      <c r="D2651" s="54">
        <v>74</v>
      </c>
      <c r="E2651" s="54">
        <v>40</v>
      </c>
      <c r="F2651" s="54">
        <v>4</v>
      </c>
      <c r="G2651" s="54"/>
    </row>
    <row r="2652" spans="1:8">
      <c r="A2652" s="64">
        <v>43739</v>
      </c>
      <c r="B2652" s="54">
        <v>22</v>
      </c>
      <c r="C2652" s="54">
        <v>0</v>
      </c>
      <c r="D2652" s="54">
        <v>70</v>
      </c>
      <c r="E2652" s="54">
        <v>24</v>
      </c>
      <c r="F2652" s="54">
        <v>3</v>
      </c>
      <c r="G2652" s="54"/>
    </row>
    <row r="2653" spans="1:8">
      <c r="A2653" s="64">
        <v>43770</v>
      </c>
      <c r="B2653" s="54">
        <v>19</v>
      </c>
      <c r="C2653" s="54">
        <v>0</v>
      </c>
      <c r="D2653" s="54">
        <v>69</v>
      </c>
      <c r="E2653" s="54">
        <v>19</v>
      </c>
      <c r="F2653" s="54">
        <v>3</v>
      </c>
      <c r="G2653" s="54"/>
    </row>
    <row r="2654" spans="1:8">
      <c r="A2654" s="64">
        <v>43800</v>
      </c>
      <c r="B2654" s="54">
        <v>26</v>
      </c>
      <c r="C2654" s="54">
        <v>0</v>
      </c>
      <c r="D2654" s="54">
        <v>72</v>
      </c>
      <c r="E2654" s="54">
        <v>23</v>
      </c>
      <c r="F2654" s="54">
        <v>3</v>
      </c>
      <c r="G2654" s="54"/>
    </row>
    <row r="2655" spans="1:8">
      <c r="A2655" s="64">
        <v>43831</v>
      </c>
      <c r="B2655" s="54">
        <v>17</v>
      </c>
      <c r="C2655" s="54">
        <v>1</v>
      </c>
      <c r="D2655" s="54">
        <v>71</v>
      </c>
      <c r="E2655" s="54">
        <v>30</v>
      </c>
      <c r="F2655" s="54">
        <v>4</v>
      </c>
      <c r="G2655" s="54"/>
    </row>
    <row r="2656" spans="1:8">
      <c r="A2656" s="64">
        <v>43862</v>
      </c>
      <c r="B2656" s="54">
        <v>17</v>
      </c>
      <c r="C2656" s="54">
        <v>1</v>
      </c>
      <c r="D2656" s="54">
        <v>72</v>
      </c>
      <c r="E2656" s="54">
        <v>23</v>
      </c>
      <c r="F2656" s="54">
        <v>3</v>
      </c>
      <c r="G2656" s="54"/>
    </row>
    <row r="2657" spans="1:7">
      <c r="A2657" s="64">
        <v>43891</v>
      </c>
      <c r="B2657" s="54">
        <v>5</v>
      </c>
      <c r="C2657" s="54">
        <v>0</v>
      </c>
      <c r="D2657" s="54">
        <v>52</v>
      </c>
      <c r="E2657" s="54">
        <v>20</v>
      </c>
      <c r="F2657" s="54">
        <v>3</v>
      </c>
      <c r="G2657" s="54"/>
    </row>
    <row r="2658" spans="1:7">
      <c r="A2658" s="64">
        <v>43922</v>
      </c>
      <c r="B2658" s="54">
        <v>4</v>
      </c>
      <c r="C2658" s="54">
        <v>0</v>
      </c>
      <c r="D2658" s="54">
        <v>41</v>
      </c>
      <c r="E2658" s="54">
        <v>12</v>
      </c>
      <c r="F2658" s="54">
        <v>4</v>
      </c>
      <c r="G2658" s="54"/>
    </row>
    <row r="2659" spans="1:7">
      <c r="A2659" s="64">
        <v>43952</v>
      </c>
      <c r="B2659" s="54">
        <v>0</v>
      </c>
      <c r="C2659" s="54">
        <v>0</v>
      </c>
      <c r="D2659" s="54">
        <v>38</v>
      </c>
      <c r="E2659" s="54">
        <v>20</v>
      </c>
      <c r="F2659" s="54">
        <v>3</v>
      </c>
      <c r="G2659" s="54"/>
    </row>
    <row r="2660" spans="1:7">
      <c r="A2660" s="64">
        <v>43983</v>
      </c>
      <c r="B2660" s="54">
        <v>0</v>
      </c>
      <c r="C2660" s="54">
        <v>0</v>
      </c>
      <c r="D2660" s="54">
        <v>30</v>
      </c>
      <c r="E2660" s="54">
        <v>22</v>
      </c>
      <c r="F2660" s="54">
        <v>3</v>
      </c>
      <c r="G2660" s="54"/>
    </row>
    <row r="2661" spans="1:7">
      <c r="A2661" s="64">
        <v>44013</v>
      </c>
      <c r="B2661" s="54">
        <v>0</v>
      </c>
      <c r="C2661" s="54">
        <v>0</v>
      </c>
      <c r="D2661" s="54">
        <v>23</v>
      </c>
      <c r="E2661" s="54">
        <v>15</v>
      </c>
      <c r="F2661" s="54">
        <v>0</v>
      </c>
      <c r="G2661" s="54"/>
    </row>
    <row r="2662" spans="1:7">
      <c r="A2662" s="64">
        <v>44044</v>
      </c>
      <c r="B2662" s="54">
        <v>0</v>
      </c>
      <c r="C2662" s="54">
        <v>3</v>
      </c>
      <c r="D2662" s="54">
        <v>10</v>
      </c>
      <c r="E2662" s="54">
        <v>6</v>
      </c>
      <c r="F2662" s="54">
        <v>3</v>
      </c>
      <c r="G2662" s="54"/>
    </row>
    <row r="2663" spans="1:7">
      <c r="A2663" s="81" t="s">
        <v>10</v>
      </c>
      <c r="B2663" s="81">
        <f>SUM(B2651:B2662)</f>
        <v>135</v>
      </c>
      <c r="C2663" s="81">
        <f>SUM(C2651:C2662)</f>
        <v>6</v>
      </c>
      <c r="D2663" s="81">
        <f>SUM(D2651:D2662)</f>
        <v>622</v>
      </c>
      <c r="E2663" s="81">
        <f>SUM(E2651:E2662)</f>
        <v>254</v>
      </c>
      <c r="F2663" s="81">
        <f>SUM(F2651:F2662)</f>
        <v>36</v>
      </c>
      <c r="G2663" s="82"/>
    </row>
    <row r="2664" spans="1:7">
      <c r="A2664" s="81" t="s">
        <v>12</v>
      </c>
      <c r="B2664" s="81">
        <f>B2663/12</f>
        <v>11.25</v>
      </c>
      <c r="C2664" s="81">
        <f>C2663/12</f>
        <v>0.5</v>
      </c>
      <c r="D2664" s="81">
        <f>D2663/12</f>
        <v>51.833333333333336</v>
      </c>
      <c r="E2664" s="81">
        <f>E2663/12</f>
        <v>21.166666666666668</v>
      </c>
      <c r="F2664" s="81">
        <f>F2663/12</f>
        <v>3</v>
      </c>
      <c r="G2664" s="82"/>
    </row>
    <row r="2665" spans="1:7">
      <c r="A2665" s="64">
        <v>44075</v>
      </c>
      <c r="B2665" s="54">
        <v>0</v>
      </c>
      <c r="C2665" s="54">
        <v>0</v>
      </c>
      <c r="D2665" s="54">
        <v>9</v>
      </c>
      <c r="E2665" s="54">
        <v>12</v>
      </c>
      <c r="F2665" s="54">
        <v>3</v>
      </c>
      <c r="G2665" s="54"/>
    </row>
    <row r="2666" spans="1:7">
      <c r="A2666" s="64">
        <v>44105</v>
      </c>
      <c r="B2666" s="54">
        <v>0</v>
      </c>
      <c r="C2666" s="54">
        <v>0</v>
      </c>
      <c r="D2666" s="54">
        <v>18</v>
      </c>
      <c r="E2666" s="54">
        <v>8</v>
      </c>
      <c r="F2666" s="54">
        <v>2</v>
      </c>
      <c r="G2666" s="54"/>
    </row>
    <row r="2667" spans="1:7">
      <c r="A2667" s="64">
        <v>44136</v>
      </c>
      <c r="B2667" s="54">
        <v>8</v>
      </c>
      <c r="C2667" s="54">
        <v>0</v>
      </c>
      <c r="D2667" s="54">
        <v>16</v>
      </c>
      <c r="E2667" s="54">
        <v>8</v>
      </c>
      <c r="F2667" s="54">
        <v>2</v>
      </c>
      <c r="G2667" s="54"/>
    </row>
    <row r="2668" spans="1:7">
      <c r="A2668" s="64">
        <v>44166</v>
      </c>
      <c r="B2668" s="54">
        <v>0</v>
      </c>
      <c r="C2668" s="54">
        <v>0</v>
      </c>
      <c r="D2668" s="54">
        <v>17</v>
      </c>
      <c r="E2668" s="54">
        <v>10</v>
      </c>
      <c r="F2668" s="54">
        <v>3</v>
      </c>
      <c r="G2668" s="54"/>
    </row>
    <row r="2669" spans="1:7">
      <c r="A2669" s="64">
        <v>44197</v>
      </c>
      <c r="B2669" s="54">
        <v>5</v>
      </c>
      <c r="C2669" s="54">
        <v>4</v>
      </c>
      <c r="D2669" s="54">
        <v>18</v>
      </c>
      <c r="E2669" s="54">
        <v>10</v>
      </c>
      <c r="F2669" s="54">
        <v>2</v>
      </c>
      <c r="G2669" s="54"/>
    </row>
    <row r="2670" spans="1:7">
      <c r="A2670" s="64">
        <v>44228</v>
      </c>
      <c r="B2670" s="54">
        <v>4</v>
      </c>
      <c r="C2670" s="54">
        <v>2</v>
      </c>
      <c r="D2670" s="54">
        <v>18</v>
      </c>
      <c r="E2670" s="54">
        <v>11</v>
      </c>
      <c r="F2670" s="54">
        <v>2</v>
      </c>
      <c r="G2670" s="54"/>
    </row>
    <row r="2671" spans="1:7">
      <c r="A2671" s="64">
        <v>44256</v>
      </c>
      <c r="B2671" s="54">
        <v>10</v>
      </c>
      <c r="C2671" s="54">
        <v>7</v>
      </c>
      <c r="D2671" s="54">
        <v>20</v>
      </c>
      <c r="E2671" s="54">
        <v>9</v>
      </c>
      <c r="F2671" s="54">
        <v>2</v>
      </c>
      <c r="G2671" s="54"/>
    </row>
    <row r="2672" spans="1:7">
      <c r="A2672" s="64">
        <v>44287</v>
      </c>
      <c r="B2672" s="54">
        <v>5</v>
      </c>
      <c r="C2672" s="54">
        <v>7</v>
      </c>
      <c r="D2672" s="54">
        <v>17</v>
      </c>
      <c r="E2672" s="54">
        <v>19</v>
      </c>
      <c r="F2672" s="54">
        <v>2</v>
      </c>
      <c r="G2672" s="54"/>
    </row>
    <row r="2673" spans="1:7">
      <c r="A2673" s="64">
        <v>44317</v>
      </c>
      <c r="B2673" s="54">
        <v>0</v>
      </c>
      <c r="C2673" s="54">
        <v>0</v>
      </c>
      <c r="D2673" s="54">
        <v>22</v>
      </c>
      <c r="E2673" s="54">
        <v>10</v>
      </c>
      <c r="F2673" s="54">
        <v>2</v>
      </c>
      <c r="G2673" s="54"/>
    </row>
    <row r="2674" spans="1:7">
      <c r="A2674" s="64">
        <v>44348</v>
      </c>
      <c r="B2674" s="54">
        <v>1</v>
      </c>
      <c r="C2674" s="54">
        <v>0</v>
      </c>
      <c r="D2674" s="54">
        <v>17</v>
      </c>
      <c r="E2674" s="54">
        <v>12</v>
      </c>
      <c r="F2674" s="54">
        <v>2</v>
      </c>
      <c r="G2674" s="54"/>
    </row>
    <row r="2675" spans="1:7">
      <c r="A2675" s="64">
        <v>44378</v>
      </c>
      <c r="B2675" s="54">
        <v>0</v>
      </c>
      <c r="C2675" s="54">
        <v>0</v>
      </c>
      <c r="D2675" s="54">
        <v>15</v>
      </c>
      <c r="E2675" s="54">
        <v>10</v>
      </c>
      <c r="F2675" s="54">
        <v>2</v>
      </c>
      <c r="G2675" s="54"/>
    </row>
    <row r="2676" spans="1:7">
      <c r="A2676" s="64">
        <v>44409</v>
      </c>
      <c r="B2676" s="54">
        <v>2</v>
      </c>
      <c r="C2676" s="54">
        <v>0</v>
      </c>
      <c r="D2676" s="54">
        <v>20</v>
      </c>
      <c r="E2676" s="54">
        <v>16</v>
      </c>
      <c r="F2676" s="54">
        <v>4</v>
      </c>
      <c r="G2676" s="54"/>
    </row>
    <row r="2677" spans="1:7">
      <c r="A2677" s="81" t="s">
        <v>10</v>
      </c>
      <c r="B2677" s="81">
        <f>SUM(B2665:B2676)</f>
        <v>35</v>
      </c>
      <c r="C2677" s="81">
        <f>SUM(C2665:C2676)</f>
        <v>20</v>
      </c>
      <c r="D2677" s="81">
        <f>SUM(D2665:D2676)</f>
        <v>207</v>
      </c>
      <c r="E2677" s="81">
        <f>SUM(E2665:E2676)</f>
        <v>135</v>
      </c>
      <c r="F2677" s="81">
        <f>SUM(F2665:F2676)</f>
        <v>28</v>
      </c>
      <c r="G2677" s="82"/>
    </row>
    <row r="2678" spans="1:7">
      <c r="A2678" s="83" t="s">
        <v>12</v>
      </c>
      <c r="B2678" s="83">
        <f>B2677/12</f>
        <v>2.9166666666666665</v>
      </c>
      <c r="C2678" s="83">
        <f>C2677/12</f>
        <v>1.6666666666666667</v>
      </c>
      <c r="D2678" s="83">
        <f>D2677/12</f>
        <v>17.25</v>
      </c>
      <c r="E2678" s="83">
        <f>E2677/12</f>
        <v>11.25</v>
      </c>
      <c r="F2678" s="83">
        <f>F2677/12</f>
        <v>2.3333333333333335</v>
      </c>
      <c r="G2678" s="82"/>
    </row>
    <row r="2679" spans="1:7">
      <c r="A2679" s="64">
        <v>44440</v>
      </c>
      <c r="B2679" s="54">
        <v>2</v>
      </c>
      <c r="C2679" s="54">
        <v>2</v>
      </c>
      <c r="D2679" s="54">
        <v>20</v>
      </c>
      <c r="E2679" s="54">
        <v>13</v>
      </c>
      <c r="F2679" s="54">
        <v>2</v>
      </c>
      <c r="G2679" s="54"/>
    </row>
    <row r="2680" spans="1:7">
      <c r="A2680" s="64">
        <v>44470</v>
      </c>
      <c r="B2680" s="54">
        <v>3</v>
      </c>
      <c r="C2680" s="54">
        <v>7</v>
      </c>
      <c r="D2680" s="54">
        <v>23</v>
      </c>
      <c r="E2680" s="54">
        <v>12</v>
      </c>
      <c r="F2680" s="54">
        <v>3</v>
      </c>
      <c r="G2680" s="54"/>
    </row>
    <row r="2681" spans="1:7">
      <c r="A2681" s="61">
        <v>44501</v>
      </c>
      <c r="B2681" s="51">
        <v>12</v>
      </c>
      <c r="C2681" s="51">
        <v>0</v>
      </c>
      <c r="D2681" s="51">
        <v>17</v>
      </c>
      <c r="E2681" s="51">
        <v>15</v>
      </c>
      <c r="F2681" s="51">
        <v>2</v>
      </c>
      <c r="G2681" s="51"/>
    </row>
    <row r="2682" spans="1:7">
      <c r="A2682" s="61">
        <v>44531</v>
      </c>
      <c r="B2682" s="51"/>
      <c r="C2682" s="51"/>
      <c r="D2682" s="51"/>
      <c r="E2682" s="51"/>
      <c r="F2682" s="51"/>
      <c r="G2682" s="51"/>
    </row>
    <row r="2683" spans="1:7">
      <c r="A2683" s="62"/>
      <c r="B2683" s="57"/>
      <c r="C2683" s="57"/>
      <c r="D2683" s="57"/>
      <c r="E2683" s="57"/>
      <c r="F2683" s="57"/>
      <c r="G2683" s="52"/>
    </row>
    <row r="2684" spans="1:7">
      <c r="A2684" s="59"/>
      <c r="B2684" s="59"/>
      <c r="C2684" s="59"/>
      <c r="D2684" s="59"/>
      <c r="E2684" s="59"/>
      <c r="F2684" s="59"/>
      <c r="G2684" s="52"/>
    </row>
    <row r="2686" spans="1:7">
      <c r="B2686" s="18"/>
      <c r="C2686" s="7"/>
      <c r="D2686" s="7"/>
      <c r="E2686" s="7"/>
      <c r="F2686" s="7"/>
      <c r="G2686" s="7"/>
    </row>
    <row r="2687" spans="1:7">
      <c r="B2687" s="18"/>
      <c r="C2687" s="7"/>
      <c r="D2687" s="7"/>
      <c r="E2687" s="7"/>
      <c r="F2687" s="7"/>
      <c r="G2687" s="7"/>
    </row>
    <row r="2689" spans="1:8">
      <c r="A2689" s="65" t="s">
        <v>0</v>
      </c>
      <c r="B2689" s="84" t="s">
        <v>1</v>
      </c>
      <c r="C2689" s="84" t="s">
        <v>2</v>
      </c>
      <c r="D2689" s="84" t="s">
        <v>3</v>
      </c>
      <c r="E2689" s="84"/>
      <c r="F2689" s="54"/>
      <c r="G2689" s="54"/>
    </row>
    <row r="2690" spans="1:8">
      <c r="A2690" s="64" t="s">
        <v>95</v>
      </c>
      <c r="B2690" s="85">
        <v>29018</v>
      </c>
      <c r="C2690" s="85">
        <v>34692</v>
      </c>
      <c r="D2690" s="54" t="s">
        <v>96</v>
      </c>
      <c r="E2690" s="54"/>
      <c r="F2690" s="54"/>
      <c r="G2690" s="54"/>
    </row>
    <row r="2691" spans="1:8">
      <c r="A2691" s="64"/>
      <c r="B2691" s="54"/>
      <c r="C2691" s="54"/>
      <c r="D2691" s="54"/>
      <c r="E2691" s="54"/>
      <c r="F2691" s="54"/>
      <c r="G2691" s="54"/>
    </row>
    <row r="2692" spans="1:8">
      <c r="A2692" s="67" t="s">
        <v>4</v>
      </c>
      <c r="B2692" s="53" t="s">
        <v>5</v>
      </c>
      <c r="C2692" s="53" t="s">
        <v>6</v>
      </c>
      <c r="D2692" s="53" t="s">
        <v>7</v>
      </c>
      <c r="E2692" s="53" t="s">
        <v>8</v>
      </c>
      <c r="F2692" s="53" t="s">
        <v>9</v>
      </c>
      <c r="G2692" s="53" t="s">
        <v>11</v>
      </c>
      <c r="H2692" s="20" t="s">
        <v>132</v>
      </c>
    </row>
    <row r="2693" spans="1:8">
      <c r="A2693" s="64">
        <v>43709</v>
      </c>
      <c r="B2693" s="54">
        <v>35</v>
      </c>
      <c r="C2693" s="54">
        <v>1</v>
      </c>
      <c r="D2693" s="54">
        <v>72</v>
      </c>
      <c r="E2693" s="54">
        <v>23</v>
      </c>
      <c r="F2693" s="54">
        <v>4</v>
      </c>
      <c r="G2693" s="54"/>
    </row>
    <row r="2694" spans="1:8">
      <c r="A2694" s="64">
        <v>43739</v>
      </c>
      <c r="B2694" s="54">
        <v>31</v>
      </c>
      <c r="C2694" s="54">
        <v>0</v>
      </c>
      <c r="D2694" s="54">
        <v>77</v>
      </c>
      <c r="E2694" s="54">
        <v>20</v>
      </c>
      <c r="F2694" s="54">
        <v>4</v>
      </c>
      <c r="G2694" s="54"/>
    </row>
    <row r="2695" spans="1:8">
      <c r="A2695" s="64">
        <v>43770</v>
      </c>
      <c r="B2695" s="54">
        <v>16</v>
      </c>
      <c r="C2695" s="54">
        <v>0</v>
      </c>
      <c r="D2695" s="54">
        <v>70</v>
      </c>
      <c r="E2695" s="54">
        <v>24</v>
      </c>
      <c r="F2695" s="54">
        <v>4</v>
      </c>
      <c r="G2695" s="54"/>
    </row>
    <row r="2696" spans="1:8">
      <c r="A2696" s="64">
        <v>43800</v>
      </c>
      <c r="B2696" s="54">
        <v>24</v>
      </c>
      <c r="C2696" s="54">
        <v>0</v>
      </c>
      <c r="D2696" s="54">
        <v>74</v>
      </c>
      <c r="E2696" s="54">
        <v>19</v>
      </c>
      <c r="F2696" s="54">
        <v>5</v>
      </c>
      <c r="G2696" s="54"/>
    </row>
    <row r="2697" spans="1:8">
      <c r="A2697" s="64">
        <v>43831</v>
      </c>
      <c r="B2697" s="54">
        <v>46</v>
      </c>
      <c r="C2697" s="54">
        <v>0</v>
      </c>
      <c r="D2697" s="54">
        <v>70</v>
      </c>
      <c r="E2697" s="54">
        <v>21</v>
      </c>
      <c r="F2697" s="54">
        <v>4</v>
      </c>
      <c r="G2697" s="54"/>
    </row>
    <row r="2698" spans="1:8">
      <c r="A2698" s="64">
        <v>43862</v>
      </c>
      <c r="B2698" s="54">
        <v>26</v>
      </c>
      <c r="C2698" s="54">
        <v>0</v>
      </c>
      <c r="D2698" s="54">
        <v>68</v>
      </c>
      <c r="E2698" s="54">
        <v>20</v>
      </c>
      <c r="F2698" s="54">
        <v>4</v>
      </c>
      <c r="G2698" s="54"/>
    </row>
    <row r="2699" spans="1:8">
      <c r="A2699" s="64">
        <v>43891</v>
      </c>
      <c r="B2699" s="54">
        <v>4</v>
      </c>
      <c r="C2699" s="54">
        <v>0</v>
      </c>
      <c r="D2699" s="54">
        <v>41</v>
      </c>
      <c r="E2699" s="54">
        <v>12</v>
      </c>
      <c r="F2699" s="54">
        <v>4</v>
      </c>
      <c r="G2699" s="54"/>
    </row>
    <row r="2700" spans="1:8">
      <c r="A2700" s="64">
        <v>43922</v>
      </c>
      <c r="B2700" s="54">
        <v>0</v>
      </c>
      <c r="C2700" s="54">
        <v>0</v>
      </c>
      <c r="D2700" s="54">
        <v>19</v>
      </c>
      <c r="E2700" s="54">
        <v>10</v>
      </c>
      <c r="F2700" s="54">
        <v>3</v>
      </c>
      <c r="G2700" s="54"/>
    </row>
    <row r="2701" spans="1:8">
      <c r="A2701" s="64">
        <v>43952</v>
      </c>
      <c r="B2701" s="54">
        <v>0</v>
      </c>
      <c r="C2701" s="54">
        <v>0</v>
      </c>
      <c r="D2701" s="54">
        <v>20</v>
      </c>
      <c r="E2701" s="54">
        <v>10</v>
      </c>
      <c r="F2701" s="54">
        <v>2</v>
      </c>
      <c r="G2701" s="54"/>
    </row>
    <row r="2702" spans="1:8">
      <c r="A2702" s="64">
        <v>43983</v>
      </c>
      <c r="B2702" s="54">
        <v>0</v>
      </c>
      <c r="C2702" s="54">
        <v>0</v>
      </c>
      <c r="D2702" s="54">
        <v>12</v>
      </c>
      <c r="E2702" s="54">
        <v>7</v>
      </c>
      <c r="F2702" s="54">
        <v>3</v>
      </c>
      <c r="G2702" s="54"/>
    </row>
    <row r="2703" spans="1:8">
      <c r="A2703" s="64">
        <v>44013</v>
      </c>
      <c r="B2703" s="54">
        <v>0</v>
      </c>
      <c r="C2703" s="54">
        <v>0</v>
      </c>
      <c r="D2703" s="54">
        <v>10</v>
      </c>
      <c r="E2703" s="54">
        <v>3</v>
      </c>
      <c r="F2703" s="54">
        <v>0</v>
      </c>
      <c r="G2703" s="54"/>
    </row>
    <row r="2704" spans="1:8">
      <c r="A2704" s="64">
        <v>44044</v>
      </c>
      <c r="B2704" s="54">
        <v>0</v>
      </c>
      <c r="C2704" s="54">
        <v>0</v>
      </c>
      <c r="D2704" s="54">
        <v>7</v>
      </c>
      <c r="E2704" s="54">
        <v>4</v>
      </c>
      <c r="F2704" s="54">
        <v>2</v>
      </c>
      <c r="G2704" s="54"/>
    </row>
    <row r="2705" spans="1:7">
      <c r="A2705" s="81" t="s">
        <v>10</v>
      </c>
      <c r="B2705" s="81">
        <f>SUM(B2693:B2704)</f>
        <v>182</v>
      </c>
      <c r="C2705" s="81">
        <f>SUM(C2693:C2704)</f>
        <v>1</v>
      </c>
      <c r="D2705" s="81">
        <f>SUM(D2693:D2704)</f>
        <v>540</v>
      </c>
      <c r="E2705" s="81">
        <f>SUM(E2693:E2704)</f>
        <v>173</v>
      </c>
      <c r="F2705" s="81">
        <f>SUM(F2693:F2704)</f>
        <v>39</v>
      </c>
      <c r="G2705" s="82"/>
    </row>
    <row r="2706" spans="1:7">
      <c r="A2706" s="81" t="s">
        <v>12</v>
      </c>
      <c r="B2706" s="81">
        <f>B2705/12</f>
        <v>15.166666666666666</v>
      </c>
      <c r="C2706" s="81">
        <f>C2705/12</f>
        <v>8.3333333333333329E-2</v>
      </c>
      <c r="D2706" s="81">
        <f>D2705/12</f>
        <v>45</v>
      </c>
      <c r="E2706" s="81">
        <f>E2705/12</f>
        <v>14.416666666666666</v>
      </c>
      <c r="F2706" s="81">
        <f>F2705/12</f>
        <v>3.25</v>
      </c>
      <c r="G2706" s="82"/>
    </row>
    <row r="2707" spans="1:7">
      <c r="A2707" s="64">
        <v>44075</v>
      </c>
      <c r="B2707" s="54">
        <v>0</v>
      </c>
      <c r="C2707" s="54">
        <v>0</v>
      </c>
      <c r="D2707" s="54">
        <v>7</v>
      </c>
      <c r="E2707" s="54">
        <v>4</v>
      </c>
      <c r="F2707" s="54">
        <v>2</v>
      </c>
      <c r="G2707" s="54"/>
    </row>
    <row r="2708" spans="1:7">
      <c r="A2708" s="64">
        <v>44105</v>
      </c>
      <c r="B2708" s="54">
        <v>0</v>
      </c>
      <c r="C2708" s="54">
        <v>0</v>
      </c>
      <c r="D2708" s="54">
        <v>11</v>
      </c>
      <c r="E2708" s="54">
        <v>4</v>
      </c>
      <c r="F2708" s="54">
        <v>1</v>
      </c>
      <c r="G2708" s="54"/>
    </row>
    <row r="2709" spans="1:7">
      <c r="A2709" s="64">
        <v>44136</v>
      </c>
      <c r="B2709" s="54">
        <v>6</v>
      </c>
      <c r="C2709" s="54">
        <v>0</v>
      </c>
      <c r="D2709" s="54">
        <v>20</v>
      </c>
      <c r="E2709" s="54">
        <v>12</v>
      </c>
      <c r="F2709" s="54">
        <v>2</v>
      </c>
      <c r="G2709" s="54"/>
    </row>
    <row r="2710" spans="1:7">
      <c r="A2710" s="64">
        <v>44166</v>
      </c>
      <c r="B2710" s="54">
        <v>0</v>
      </c>
      <c r="C2710" s="54">
        <v>0</v>
      </c>
      <c r="D2710" s="54">
        <v>12</v>
      </c>
      <c r="E2710" s="54">
        <v>3</v>
      </c>
      <c r="F2710" s="54">
        <v>1</v>
      </c>
      <c r="G2710" s="54"/>
    </row>
    <row r="2711" spans="1:7">
      <c r="A2711" s="64">
        <v>44197</v>
      </c>
      <c r="B2711" s="54">
        <v>0</v>
      </c>
      <c r="C2711" s="54">
        <v>0</v>
      </c>
      <c r="D2711" s="54">
        <v>14</v>
      </c>
      <c r="E2711" s="54">
        <v>5</v>
      </c>
      <c r="F2711" s="54">
        <v>0</v>
      </c>
      <c r="G2711" s="54"/>
    </row>
    <row r="2712" spans="1:7">
      <c r="A2712" s="64">
        <v>44228</v>
      </c>
      <c r="B2712" s="54">
        <v>1</v>
      </c>
      <c r="C2712" s="54">
        <v>1</v>
      </c>
      <c r="D2712" s="54">
        <v>13</v>
      </c>
      <c r="E2712" s="54">
        <v>3</v>
      </c>
      <c r="F2712" s="54">
        <v>1</v>
      </c>
      <c r="G2712" s="54"/>
    </row>
    <row r="2713" spans="1:7">
      <c r="A2713" s="64">
        <v>44256</v>
      </c>
      <c r="B2713" s="54">
        <v>4</v>
      </c>
      <c r="C2713" s="54">
        <v>4</v>
      </c>
      <c r="D2713" s="54">
        <v>12</v>
      </c>
      <c r="E2713" s="54">
        <v>6</v>
      </c>
      <c r="F2713" s="54">
        <v>1</v>
      </c>
      <c r="G2713" s="54"/>
    </row>
    <row r="2714" spans="1:7">
      <c r="A2714" s="64">
        <v>44287</v>
      </c>
      <c r="B2714" s="54">
        <v>0</v>
      </c>
      <c r="C2714" s="54">
        <v>5</v>
      </c>
      <c r="D2714" s="54">
        <v>13</v>
      </c>
      <c r="E2714" s="54">
        <v>8</v>
      </c>
      <c r="F2714" s="54">
        <v>2</v>
      </c>
      <c r="G2714" s="54"/>
    </row>
    <row r="2715" spans="1:7">
      <c r="A2715" s="64">
        <v>44317</v>
      </c>
      <c r="B2715" s="54">
        <v>0</v>
      </c>
      <c r="C2715" s="54">
        <v>0</v>
      </c>
      <c r="D2715" s="54">
        <v>11</v>
      </c>
      <c r="E2715" s="54">
        <v>5</v>
      </c>
      <c r="F2715" s="54">
        <v>1</v>
      </c>
      <c r="G2715" s="54"/>
    </row>
    <row r="2716" spans="1:7">
      <c r="A2716" s="64">
        <v>44348</v>
      </c>
      <c r="B2716" s="54">
        <v>0</v>
      </c>
      <c r="C2716" s="54">
        <v>0</v>
      </c>
      <c r="D2716" s="54">
        <v>10</v>
      </c>
      <c r="E2716" s="54">
        <v>5</v>
      </c>
      <c r="F2716" s="54">
        <v>1</v>
      </c>
      <c r="G2716" s="54"/>
    </row>
    <row r="2717" spans="1:7">
      <c r="A2717" s="64">
        <v>44378</v>
      </c>
      <c r="B2717" s="54">
        <v>0</v>
      </c>
      <c r="C2717" s="54">
        <v>0</v>
      </c>
      <c r="D2717" s="54">
        <v>10</v>
      </c>
      <c r="E2717" s="54">
        <v>6</v>
      </c>
      <c r="F2717" s="54">
        <v>1</v>
      </c>
      <c r="G2717" s="54"/>
    </row>
    <row r="2718" spans="1:7">
      <c r="A2718" s="64">
        <v>44409</v>
      </c>
      <c r="B2718" s="54">
        <v>0</v>
      </c>
      <c r="C2718" s="54">
        <v>0</v>
      </c>
      <c r="D2718" s="54">
        <v>15</v>
      </c>
      <c r="E2718" s="54">
        <v>7</v>
      </c>
      <c r="F2718" s="54">
        <v>2</v>
      </c>
      <c r="G2718" s="54"/>
    </row>
    <row r="2719" spans="1:7">
      <c r="A2719" s="81" t="s">
        <v>10</v>
      </c>
      <c r="B2719" s="81">
        <f>SUM(B2707:B2718)</f>
        <v>11</v>
      </c>
      <c r="C2719" s="81">
        <f>SUM(C2707:C2718)</f>
        <v>10</v>
      </c>
      <c r="D2719" s="81">
        <f>SUM(D2707:D2718)</f>
        <v>148</v>
      </c>
      <c r="E2719" s="81">
        <f>SUM(E2707:E2718)</f>
        <v>68</v>
      </c>
      <c r="F2719" s="81">
        <f>SUM(F2707:F2718)</f>
        <v>15</v>
      </c>
      <c r="G2719" s="82"/>
    </row>
    <row r="2720" spans="1:7">
      <c r="A2720" s="83" t="s">
        <v>12</v>
      </c>
      <c r="B2720" s="83">
        <f>B2719/12</f>
        <v>0.91666666666666663</v>
      </c>
      <c r="C2720" s="83">
        <f>C2719/12</f>
        <v>0.83333333333333337</v>
      </c>
      <c r="D2720" s="83">
        <f>D2719/12</f>
        <v>12.333333333333334</v>
      </c>
      <c r="E2720" s="83">
        <f>E2719/12</f>
        <v>5.666666666666667</v>
      </c>
      <c r="F2720" s="83">
        <f>F2719/12</f>
        <v>1.25</v>
      </c>
      <c r="G2720" s="82"/>
    </row>
    <row r="2721" spans="1:8">
      <c r="A2721" s="64">
        <v>44440</v>
      </c>
      <c r="B2721" s="54">
        <v>0</v>
      </c>
      <c r="C2721" s="54">
        <v>0</v>
      </c>
      <c r="D2721" s="54">
        <v>16</v>
      </c>
      <c r="E2721" s="54">
        <v>6</v>
      </c>
      <c r="F2721" s="54">
        <v>1</v>
      </c>
      <c r="G2721" s="54"/>
    </row>
    <row r="2722" spans="1:8">
      <c r="A2722" s="64">
        <v>44470</v>
      </c>
      <c r="B2722" s="54">
        <v>0</v>
      </c>
      <c r="C2722" s="54">
        <v>0</v>
      </c>
      <c r="D2722" s="54">
        <v>13</v>
      </c>
      <c r="E2722" s="54">
        <v>7</v>
      </c>
      <c r="F2722" s="54">
        <v>2</v>
      </c>
      <c r="G2722" s="54"/>
    </row>
    <row r="2723" spans="1:8">
      <c r="A2723" s="61">
        <v>44501</v>
      </c>
      <c r="B2723" s="51">
        <v>16</v>
      </c>
      <c r="C2723" s="51">
        <v>0</v>
      </c>
      <c r="D2723" s="51">
        <v>10</v>
      </c>
      <c r="E2723" s="51">
        <v>6</v>
      </c>
      <c r="F2723" s="51">
        <v>2</v>
      </c>
      <c r="G2723" s="51"/>
    </row>
    <row r="2724" spans="1:8">
      <c r="A2724" s="61">
        <v>44531</v>
      </c>
      <c r="B2724" s="57"/>
      <c r="C2724" s="51"/>
      <c r="D2724" s="51"/>
      <c r="E2724" s="51"/>
      <c r="F2724" s="51"/>
      <c r="G2724" s="51"/>
    </row>
    <row r="2725" spans="1:8">
      <c r="A2725" s="62"/>
      <c r="B2725" s="51"/>
      <c r="C2725" s="57"/>
      <c r="D2725" s="57"/>
      <c r="E2725" s="57"/>
      <c r="F2725" s="57"/>
      <c r="G2725" s="52"/>
    </row>
    <row r="2726" spans="1:8">
      <c r="A2726" s="59"/>
      <c r="B2726" s="59"/>
      <c r="C2726" s="59"/>
      <c r="D2726" s="59"/>
      <c r="E2726" s="59"/>
      <c r="F2726" s="59"/>
      <c r="G2726" s="52"/>
    </row>
    <row r="2728" spans="1:8">
      <c r="B2728" s="18"/>
      <c r="C2728" s="7"/>
      <c r="D2728" s="7"/>
      <c r="E2728" s="7"/>
      <c r="F2728" s="7"/>
      <c r="G2728" s="7"/>
    </row>
    <row r="2729" spans="1:8">
      <c r="B2729" s="18"/>
      <c r="C2729" s="7"/>
      <c r="D2729" s="7"/>
      <c r="E2729" s="7"/>
      <c r="F2729" s="7"/>
      <c r="G2729" s="7"/>
    </row>
    <row r="2730" spans="1:8">
      <c r="B2730" s="18"/>
      <c r="C2730" s="7"/>
      <c r="D2730" s="7"/>
      <c r="E2730" s="7"/>
      <c r="F2730" s="7"/>
      <c r="G2730" s="7"/>
    </row>
    <row r="2731" spans="1:8" ht="21">
      <c r="A2731" s="101"/>
      <c r="B2731" s="102"/>
      <c r="C2731" s="102"/>
      <c r="D2731" s="102"/>
      <c r="E2731" s="102"/>
      <c r="F2731" s="102"/>
      <c r="G2731" s="94"/>
      <c r="H2731" s="7"/>
    </row>
    <row r="2732" spans="1:8">
      <c r="A2732" s="103"/>
      <c r="B2732" s="102"/>
      <c r="C2732" s="102"/>
      <c r="D2732" s="102"/>
      <c r="E2732" s="102"/>
      <c r="F2732" s="102"/>
      <c r="G2732" s="7"/>
    </row>
    <row r="2733" spans="1:8">
      <c r="A2733" s="18"/>
      <c r="B2733" s="18"/>
      <c r="C2733" s="7"/>
      <c r="D2733" s="7"/>
      <c r="E2733" s="7"/>
      <c r="F2733" s="7"/>
      <c r="G2733" s="7"/>
    </row>
    <row r="2734" spans="1:8">
      <c r="B2734" s="18"/>
      <c r="C2734" s="7"/>
      <c r="D2734" s="7"/>
      <c r="E2734" s="7"/>
      <c r="F2734" s="7"/>
      <c r="G2734" s="7"/>
    </row>
    <row r="2735" spans="1:8">
      <c r="B2735" s="18"/>
      <c r="C2735" s="7"/>
      <c r="D2735" s="7"/>
      <c r="E2735" s="7"/>
      <c r="F2735" s="7"/>
      <c r="G2735" s="7"/>
    </row>
    <row r="2736" spans="1:8">
      <c r="B2736" s="18"/>
      <c r="C2736" s="7"/>
      <c r="D2736" s="7"/>
      <c r="E2736" s="7"/>
      <c r="F2736" s="7"/>
      <c r="G2736" s="12"/>
    </row>
    <row r="2737" spans="2:7">
      <c r="B2737" s="18"/>
      <c r="C2737" s="7"/>
      <c r="D2737" s="7"/>
      <c r="E2737" s="7"/>
      <c r="F2737" s="7"/>
      <c r="G2737" s="15"/>
    </row>
    <row r="2738" spans="2:7">
      <c r="B2738" s="26"/>
      <c r="C2738" s="12"/>
      <c r="D2738" s="12"/>
      <c r="E2738" s="12"/>
      <c r="F2738" s="12"/>
      <c r="G2738" s="7"/>
    </row>
    <row r="2739" spans="2:7">
      <c r="B2739" s="15"/>
      <c r="C2739" s="15"/>
      <c r="D2739" s="15"/>
      <c r="E2739" s="15"/>
      <c r="F2739" s="15"/>
      <c r="G2739" s="7"/>
    </row>
    <row r="2740" spans="2:7">
      <c r="B2740" s="18"/>
      <c r="C2740" s="7"/>
      <c r="D2740" s="7"/>
      <c r="E2740" s="7"/>
      <c r="F2740" s="7"/>
      <c r="G2740" s="7"/>
    </row>
    <row r="2741" spans="2:7">
      <c r="B2741" s="18"/>
      <c r="C2741" s="7"/>
      <c r="D2741" s="7"/>
      <c r="E2741" s="7"/>
      <c r="F2741" s="7"/>
      <c r="G2741" s="7"/>
    </row>
    <row r="2742" spans="2:7">
      <c r="B2742" s="18"/>
      <c r="C2742" s="7"/>
      <c r="D2742" s="7"/>
      <c r="E2742" s="7"/>
      <c r="F2742" s="7"/>
      <c r="G2742" s="7"/>
    </row>
    <row r="2743" spans="2:7">
      <c r="B2743" s="18"/>
      <c r="C2743" s="7"/>
      <c r="D2743" s="7"/>
      <c r="E2743" s="7"/>
      <c r="F2743" s="7"/>
      <c r="G2743" s="7"/>
    </row>
    <row r="2744" spans="2:7">
      <c r="B2744" s="18"/>
      <c r="C2744" s="7"/>
      <c r="D2744" s="7"/>
      <c r="E2744" s="7"/>
      <c r="F2744" s="7"/>
      <c r="G2744" s="7"/>
    </row>
    <row r="2745" spans="2:7">
      <c r="B2745" s="18"/>
      <c r="C2745" s="7"/>
      <c r="D2745" s="7"/>
      <c r="E2745" s="7"/>
      <c r="F2745" s="7"/>
      <c r="G2745" s="7"/>
    </row>
    <row r="2746" spans="2:7">
      <c r="B2746" s="18"/>
      <c r="C2746" s="7"/>
      <c r="D2746" s="7"/>
      <c r="E2746" s="7"/>
      <c r="F2746" s="7"/>
      <c r="G2746" s="7"/>
    </row>
    <row r="2747" spans="2:7">
      <c r="B2747" s="18"/>
      <c r="C2747" s="7"/>
      <c r="D2747" s="7"/>
      <c r="E2747" s="7"/>
      <c r="F2747" s="7"/>
      <c r="G2747" s="7"/>
    </row>
    <row r="2748" spans="2:7">
      <c r="B2748" s="18"/>
      <c r="C2748" s="7"/>
      <c r="D2748" s="7"/>
      <c r="E2748" s="7"/>
      <c r="F2748" s="7"/>
      <c r="G2748" s="7"/>
    </row>
    <row r="2749" spans="2:7">
      <c r="B2749" s="18"/>
      <c r="C2749" s="7"/>
      <c r="D2749" s="7"/>
      <c r="E2749" s="7"/>
      <c r="F2749" s="7"/>
      <c r="G2749" s="7"/>
    </row>
    <row r="2750" spans="2:7">
      <c r="B2750" s="18"/>
      <c r="C2750" s="7"/>
      <c r="D2750" s="7"/>
      <c r="E2750" s="7"/>
      <c r="F2750" s="7"/>
      <c r="G2750" s="12"/>
    </row>
    <row r="2751" spans="2:7">
      <c r="B2751" s="18"/>
      <c r="C2751" s="7"/>
      <c r="D2751" s="7"/>
      <c r="E2751" s="7"/>
      <c r="F2751" s="7"/>
      <c r="G2751" s="15"/>
    </row>
    <row r="2752" spans="2:7">
      <c r="B2752" s="26"/>
      <c r="C2752" s="12"/>
      <c r="D2752" s="12"/>
      <c r="E2752" s="12"/>
      <c r="F2752" s="12"/>
      <c r="G2752" s="7"/>
    </row>
    <row r="2753" spans="2:6">
      <c r="B2753" s="15"/>
      <c r="C2753" s="15"/>
      <c r="D2753" s="15"/>
      <c r="E2753" s="15"/>
      <c r="F2753" s="15"/>
    </row>
    <row r="2754" spans="2:6">
      <c r="B2754" s="7"/>
      <c r="C2754" s="7"/>
      <c r="D2754" s="7"/>
      <c r="E2754" s="7"/>
      <c r="F2754" s="7"/>
    </row>
  </sheetData>
  <mergeCells count="14">
    <mergeCell ref="A2:H2"/>
    <mergeCell ref="J56:N56"/>
    <mergeCell ref="C1506:D1506"/>
    <mergeCell ref="C859:D859"/>
    <mergeCell ref="C455:D455"/>
    <mergeCell ref="C8:D8"/>
    <mergeCell ref="A2349:G2350"/>
    <mergeCell ref="B2250:F2250"/>
    <mergeCell ref="B2290:F2290"/>
    <mergeCell ref="A2164:H2164"/>
    <mergeCell ref="B2167:F2167"/>
    <mergeCell ref="B2208:F2208"/>
    <mergeCell ref="C2292:E2292"/>
    <mergeCell ref="C2317:E2317"/>
  </mergeCells>
  <hyperlinks>
    <hyperlink ref="B4" location="'Congregation''s Report Card'!A8:H8" display="GROUP 1" xr:uid="{FE8C3AC9-3684-9B4D-A7C0-CD343FAC135B}"/>
    <hyperlink ref="F5" location="'Congregation''s Report Card'!A2317:J2317" display="WEEKEND ATTENDANCE" xr:uid="{FE9B7B48-80AD-F94B-8ABF-DFABB6AE9119}"/>
    <hyperlink ref="E5" location="'Congregation''s Report Card'!A2292:J2292" display="MIDWEEK ATTENDANCE" xr:uid="{EA0F1E3E-CBF7-BF40-AA93-0393EEE72ABC}"/>
    <hyperlink ref="D5" location="'Congregation''s Report Card'!A2250:J2250" display="AUX. PIONEERS" xr:uid="{B6ACD5B1-BDC9-AC4A-AF2E-0490A38FCA46}"/>
    <hyperlink ref="C5" location="'Congregation''s Report Card'!A2208:J2208" display="REG. PIONEERS" xr:uid="{20D553CA-054D-324B-8DA0-4F9F82260029}"/>
    <hyperlink ref="E4" location="'Congregation''s Report Card'!A1506:H1506" display="GROUP 4" xr:uid="{1A4AECC9-FEE3-1046-9CBC-D880E52A209B}"/>
    <hyperlink ref="D4" location="'Congregation''s Report Card'!A859:H859" display="GROUP 3" xr:uid="{D39461EA-C920-354F-83C8-7A7733D3675F}"/>
    <hyperlink ref="C4" location="'Congregation''s Report Card'!A455:H455" display="GROUP 2" xr:uid="{443BCD40-4311-B947-8BDE-1675517E5B93}"/>
    <hyperlink ref="F4" location="'Congregation''s Report Card'!A2345:H2345" display="REG. PIONEERS" xr:uid="{AE5ECE0A-A3F3-EE48-A1FB-A2377801951B}"/>
    <hyperlink ref="B5" location="'Congregation''s Report Card'!A2167:J2167" display="PUBLISHERS" xr:uid="{41119D15-B478-EB41-86B5-4F65EF5D8B28}"/>
  </hyperlinks>
  <pageMargins left="0.7" right="0.7" top="0.75" bottom="0.75" header="0.3" footer="0.3"/>
  <pageSetup paperSize="9" orientation="portrait" horizontalDpi="0" verticalDpi="0"/>
  <ignoredErrors>
    <ignoredError sqref="J2295:J2305" evalError="1"/>
  </ignoredErrors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2022-01-06T16:04:57Z</dcterms:modified>
</cp:coreProperties>
</file>