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37FBE08D-5F3E-E249-B1D3-0B8514727B36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Card'!$I$1426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12" i="1" l="1"/>
  <c r="C3213" i="1" s="1"/>
  <c r="G3212" i="1"/>
  <c r="G3213" i="1" s="1"/>
  <c r="F3212" i="1"/>
  <c r="F3213" i="1" s="1"/>
  <c r="E3212" i="1"/>
  <c r="D3212" i="1"/>
  <c r="D3213" i="1" s="1"/>
  <c r="C3144" i="1"/>
  <c r="C3112" i="1"/>
  <c r="I3081" i="1"/>
  <c r="I3082" i="1"/>
  <c r="G3082" i="1"/>
  <c r="G3083" i="1"/>
  <c r="G3084" i="1"/>
  <c r="G3085" i="1"/>
  <c r="G3086" i="1"/>
  <c r="G3087" i="1"/>
  <c r="G3088" i="1"/>
  <c r="G3089" i="1"/>
  <c r="G3090" i="1"/>
  <c r="G3091" i="1"/>
  <c r="G3092" i="1"/>
  <c r="G3081" i="1"/>
  <c r="F3082" i="1"/>
  <c r="F3083" i="1"/>
  <c r="F3084" i="1"/>
  <c r="F3085" i="1"/>
  <c r="F3086" i="1"/>
  <c r="F3087" i="1"/>
  <c r="F3088" i="1"/>
  <c r="F3089" i="1"/>
  <c r="F3090" i="1"/>
  <c r="F3091" i="1"/>
  <c r="F3092" i="1"/>
  <c r="F3081" i="1"/>
  <c r="E3092" i="1"/>
  <c r="E3082" i="1"/>
  <c r="E3083" i="1"/>
  <c r="E3084" i="1"/>
  <c r="E3085" i="1"/>
  <c r="E3086" i="1"/>
  <c r="E3087" i="1"/>
  <c r="E3088" i="1"/>
  <c r="E3089" i="1"/>
  <c r="E3090" i="1"/>
  <c r="E3091" i="1"/>
  <c r="E3081" i="1"/>
  <c r="D3082" i="1"/>
  <c r="D3083" i="1"/>
  <c r="D3084" i="1"/>
  <c r="D3085" i="1"/>
  <c r="D3086" i="1"/>
  <c r="D3087" i="1"/>
  <c r="D3088" i="1"/>
  <c r="D3089" i="1"/>
  <c r="D3090" i="1"/>
  <c r="D3091" i="1"/>
  <c r="D3092" i="1"/>
  <c r="D3081" i="1"/>
  <c r="C3085" i="1"/>
  <c r="C3082" i="1"/>
  <c r="C3083" i="1"/>
  <c r="C3084" i="1"/>
  <c r="C3086" i="1"/>
  <c r="C3087" i="1"/>
  <c r="C3088" i="1"/>
  <c r="C3089" i="1"/>
  <c r="C3090" i="1"/>
  <c r="C3091" i="1"/>
  <c r="C3092" i="1"/>
  <c r="C3081" i="1"/>
  <c r="H3083" i="1"/>
  <c r="I3083" i="1" s="1"/>
  <c r="H3081" i="1"/>
  <c r="H3066" i="1"/>
  <c r="H3065" i="1"/>
  <c r="H3064" i="1"/>
  <c r="H3055" i="1"/>
  <c r="H3056" i="1"/>
  <c r="H3057" i="1"/>
  <c r="H3058" i="1"/>
  <c r="H3059" i="1"/>
  <c r="H3060" i="1"/>
  <c r="H3061" i="1"/>
  <c r="H3062" i="1"/>
  <c r="H3063" i="1"/>
  <c r="H3054" i="1"/>
  <c r="H3053" i="1"/>
  <c r="G3058" i="1"/>
  <c r="G3057" i="1"/>
  <c r="G3054" i="1"/>
  <c r="G3055" i="1"/>
  <c r="G3056" i="1"/>
  <c r="G3059" i="1"/>
  <c r="G3060" i="1"/>
  <c r="G3061" i="1"/>
  <c r="G3062" i="1"/>
  <c r="G3063" i="1"/>
  <c r="G3064" i="1"/>
  <c r="G3053" i="1"/>
  <c r="I3067" i="1"/>
  <c r="H3068" i="1"/>
  <c r="H3069" i="1"/>
  <c r="H3070" i="1"/>
  <c r="H3071" i="1"/>
  <c r="H3072" i="1"/>
  <c r="H3073" i="1"/>
  <c r="H3074" i="1"/>
  <c r="H3075" i="1"/>
  <c r="H3076" i="1"/>
  <c r="H3077" i="1"/>
  <c r="H3078" i="1"/>
  <c r="H3067" i="1"/>
  <c r="G3067" i="1"/>
  <c r="G3079" i="1" s="1"/>
  <c r="G3080" i="1" s="1"/>
  <c r="G3068" i="1"/>
  <c r="G3069" i="1"/>
  <c r="G3070" i="1"/>
  <c r="G3071" i="1"/>
  <c r="G3072" i="1"/>
  <c r="G3073" i="1"/>
  <c r="G3074" i="1"/>
  <c r="G3075" i="1"/>
  <c r="G3076" i="1"/>
  <c r="G3077" i="1"/>
  <c r="G3078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 s="1"/>
  <c r="F3080" i="1" s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D3069" i="1"/>
  <c r="D3070" i="1"/>
  <c r="D3071" i="1"/>
  <c r="D3072" i="1"/>
  <c r="D3073" i="1"/>
  <c r="D3074" i="1"/>
  <c r="D3075" i="1"/>
  <c r="D3076" i="1"/>
  <c r="D3077" i="1"/>
  <c r="D3078" i="1"/>
  <c r="D3068" i="1"/>
  <c r="D3067" i="1"/>
  <c r="C3070" i="1"/>
  <c r="C3071" i="1"/>
  <c r="C3072" i="1"/>
  <c r="C3073" i="1"/>
  <c r="C3074" i="1"/>
  <c r="C3075" i="1"/>
  <c r="C3076" i="1"/>
  <c r="C3077" i="1"/>
  <c r="C3078" i="1"/>
  <c r="C3068" i="1"/>
  <c r="C3067" i="1"/>
  <c r="C3069" i="1"/>
  <c r="E3066" i="1"/>
  <c r="D3066" i="1"/>
  <c r="D3065" i="1"/>
  <c r="C3066" i="1"/>
  <c r="C3065" i="1"/>
  <c r="C3064" i="1"/>
  <c r="C3059" i="1"/>
  <c r="C3060" i="1"/>
  <c r="C3061" i="1"/>
  <c r="C3062" i="1"/>
  <c r="C3063" i="1"/>
  <c r="C3058" i="1"/>
  <c r="C3057" i="1"/>
  <c r="C3055" i="1"/>
  <c r="C3054" i="1"/>
  <c r="C3053" i="1"/>
  <c r="H3085" i="1"/>
  <c r="I3085" i="1" s="1"/>
  <c r="J3085" i="1" s="1"/>
  <c r="H3086" i="1"/>
  <c r="I3086" i="1" s="1"/>
  <c r="J3086" i="1" s="1"/>
  <c r="H3087" i="1"/>
  <c r="H3088" i="1"/>
  <c r="I3088" i="1" s="1"/>
  <c r="H3089" i="1"/>
  <c r="I3089" i="1" s="1"/>
  <c r="H3090" i="1"/>
  <c r="I3090" i="1" s="1"/>
  <c r="J3090" i="1" s="1"/>
  <c r="H3091" i="1"/>
  <c r="I3091" i="1" s="1"/>
  <c r="J3091" i="1" s="1"/>
  <c r="H3092" i="1"/>
  <c r="I3092" i="1" s="1"/>
  <c r="J3092" i="1" s="1"/>
  <c r="C3056" i="1"/>
  <c r="F3861" i="1"/>
  <c r="F3862" i="1" s="1"/>
  <c r="E3861" i="1"/>
  <c r="E3862" i="1" s="1"/>
  <c r="D3861" i="1"/>
  <c r="D3862" i="1" s="1"/>
  <c r="C3861" i="1"/>
  <c r="C3862" i="1" s="1"/>
  <c r="B3861" i="1"/>
  <c r="B3862" i="1" s="1"/>
  <c r="F3801" i="1"/>
  <c r="F3802" i="1" s="1"/>
  <c r="E3801" i="1"/>
  <c r="E3802" i="1" s="1"/>
  <c r="D3801" i="1"/>
  <c r="D3802" i="1" s="1"/>
  <c r="C3801" i="1"/>
  <c r="C3802" i="1" s="1"/>
  <c r="B3801" i="1"/>
  <c r="B3802" i="1" s="1"/>
  <c r="F3741" i="1"/>
  <c r="F3742" i="1" s="1"/>
  <c r="E3741" i="1"/>
  <c r="E3742" i="1" s="1"/>
  <c r="D3741" i="1"/>
  <c r="D3742" i="1" s="1"/>
  <c r="C3741" i="1"/>
  <c r="C3742" i="1" s="1"/>
  <c r="B3741" i="1"/>
  <c r="B3742" i="1" s="1"/>
  <c r="F3681" i="1"/>
  <c r="F3682" i="1" s="1"/>
  <c r="E3681" i="1"/>
  <c r="E3682" i="1" s="1"/>
  <c r="D3681" i="1"/>
  <c r="D3682" i="1" s="1"/>
  <c r="C3681" i="1"/>
  <c r="C3682" i="1" s="1"/>
  <c r="B3681" i="1"/>
  <c r="B3682" i="1" s="1"/>
  <c r="F3621" i="1"/>
  <c r="F3622" i="1" s="1"/>
  <c r="E3621" i="1"/>
  <c r="E3622" i="1" s="1"/>
  <c r="D3621" i="1"/>
  <c r="D3622" i="1" s="1"/>
  <c r="C3621" i="1"/>
  <c r="C3622" i="1" s="1"/>
  <c r="B3621" i="1"/>
  <c r="B3622" i="1" s="1"/>
  <c r="F3561" i="1"/>
  <c r="F3562" i="1" s="1"/>
  <c r="E3561" i="1"/>
  <c r="E3562" i="1" s="1"/>
  <c r="D3561" i="1"/>
  <c r="D3562" i="1" s="1"/>
  <c r="C3561" i="1"/>
  <c r="C3562" i="1" s="1"/>
  <c r="B3561" i="1"/>
  <c r="B3562" i="1" s="1"/>
  <c r="F3501" i="1"/>
  <c r="F3502" i="1" s="1"/>
  <c r="E3501" i="1"/>
  <c r="E3502" i="1" s="1"/>
  <c r="D3501" i="1"/>
  <c r="D3502" i="1" s="1"/>
  <c r="C3501" i="1"/>
  <c r="C3502" i="1" s="1"/>
  <c r="B3501" i="1"/>
  <c r="B3502" i="1" s="1"/>
  <c r="F3441" i="1"/>
  <c r="F3442" i="1" s="1"/>
  <c r="E3441" i="1"/>
  <c r="E3442" i="1" s="1"/>
  <c r="D3441" i="1"/>
  <c r="D3442" i="1" s="1"/>
  <c r="C3441" i="1"/>
  <c r="C3442" i="1" s="1"/>
  <c r="B3441" i="1"/>
  <c r="B3442" i="1" s="1"/>
  <c r="F3381" i="1"/>
  <c r="F3382" i="1" s="1"/>
  <c r="E3381" i="1"/>
  <c r="E3382" i="1" s="1"/>
  <c r="D3381" i="1"/>
  <c r="D3382" i="1" s="1"/>
  <c r="C3381" i="1"/>
  <c r="C3382" i="1" s="1"/>
  <c r="B3381" i="1"/>
  <c r="B3382" i="1" s="1"/>
  <c r="C3151" i="1"/>
  <c r="J3152" i="1"/>
  <c r="J3153" i="1" s="1"/>
  <c r="D3152" i="1"/>
  <c r="C3152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D3151" i="1"/>
  <c r="E3151" i="1"/>
  <c r="F3151" i="1"/>
  <c r="G3151" i="1"/>
  <c r="H3144" i="1"/>
  <c r="H3145" i="1"/>
  <c r="H3146" i="1"/>
  <c r="I3146" i="1" s="1"/>
  <c r="H3147" i="1"/>
  <c r="H3148" i="1"/>
  <c r="H3149" i="1"/>
  <c r="H3150" i="1"/>
  <c r="I3150" i="1" s="1"/>
  <c r="H3151" i="1"/>
  <c r="J3144" i="1"/>
  <c r="I3144" i="1" s="1"/>
  <c r="J3145" i="1"/>
  <c r="J3146" i="1"/>
  <c r="J3147" i="1"/>
  <c r="I3147" i="1" s="1"/>
  <c r="J3148" i="1"/>
  <c r="I3148" i="1" s="1"/>
  <c r="J3149" i="1"/>
  <c r="J3150" i="1"/>
  <c r="J3151" i="1"/>
  <c r="I3151" i="1" s="1"/>
  <c r="F3023" i="1"/>
  <c r="F3024" i="1" s="1"/>
  <c r="E3023" i="1"/>
  <c r="E3024" i="1" s="1"/>
  <c r="D3023" i="1"/>
  <c r="D3024" i="1" s="1"/>
  <c r="C3023" i="1"/>
  <c r="C3024" i="1" s="1"/>
  <c r="B3023" i="1"/>
  <c r="B3024" i="1" s="1"/>
  <c r="F2959" i="1"/>
  <c r="F2960" i="1" s="1"/>
  <c r="E2959" i="1"/>
  <c r="E2960" i="1" s="1"/>
  <c r="D2959" i="1"/>
  <c r="D2960" i="1" s="1"/>
  <c r="C2959" i="1"/>
  <c r="C2960" i="1" s="1"/>
  <c r="B2959" i="1"/>
  <c r="B2960" i="1" s="1"/>
  <c r="F2899" i="1"/>
  <c r="F2900" i="1" s="1"/>
  <c r="E2899" i="1"/>
  <c r="E2900" i="1" s="1"/>
  <c r="D2899" i="1"/>
  <c r="D2900" i="1" s="1"/>
  <c r="C2899" i="1"/>
  <c r="C2900" i="1" s="1"/>
  <c r="B2899" i="1"/>
  <c r="B2900" i="1" s="1"/>
  <c r="C2843" i="1"/>
  <c r="F2842" i="1"/>
  <c r="F2843" i="1" s="1"/>
  <c r="E2842" i="1"/>
  <c r="E2843" i="1" s="1"/>
  <c r="D2842" i="1"/>
  <c r="D2843" i="1" s="1"/>
  <c r="C2842" i="1"/>
  <c r="B2842" i="1"/>
  <c r="B2843" i="1" s="1"/>
  <c r="F2785" i="1"/>
  <c r="F2786" i="1" s="1"/>
  <c r="E2785" i="1"/>
  <c r="E2786" i="1" s="1"/>
  <c r="D2785" i="1"/>
  <c r="D2786" i="1" s="1"/>
  <c r="C2785" i="1"/>
  <c r="C2786" i="1" s="1"/>
  <c r="B2785" i="1"/>
  <c r="B2786" i="1" s="1"/>
  <c r="F2725" i="1"/>
  <c r="F2726" i="1" s="1"/>
  <c r="E2725" i="1"/>
  <c r="E2726" i="1" s="1"/>
  <c r="D2725" i="1"/>
  <c r="D2726" i="1" s="1"/>
  <c r="C2725" i="1"/>
  <c r="C2726" i="1" s="1"/>
  <c r="B2725" i="1"/>
  <c r="B2726" i="1" s="1"/>
  <c r="F2667" i="1"/>
  <c r="F2668" i="1" s="1"/>
  <c r="E2667" i="1"/>
  <c r="E2668" i="1" s="1"/>
  <c r="D2667" i="1"/>
  <c r="D2668" i="1" s="1"/>
  <c r="C2667" i="1"/>
  <c r="C2668" i="1" s="1"/>
  <c r="B2667" i="1"/>
  <c r="B2668" i="1" s="1"/>
  <c r="F2610" i="1"/>
  <c r="F2611" i="1" s="1"/>
  <c r="E2610" i="1"/>
  <c r="E2611" i="1" s="1"/>
  <c r="D2610" i="1"/>
  <c r="D2611" i="1" s="1"/>
  <c r="C2610" i="1"/>
  <c r="C2611" i="1" s="1"/>
  <c r="B2610" i="1"/>
  <c r="B2611" i="1" s="1"/>
  <c r="F2553" i="1"/>
  <c r="F2554" i="1" s="1"/>
  <c r="E2553" i="1"/>
  <c r="E2554" i="1" s="1"/>
  <c r="D2553" i="1"/>
  <c r="D2554" i="1" s="1"/>
  <c r="C2553" i="1"/>
  <c r="C2554" i="1" s="1"/>
  <c r="B2553" i="1"/>
  <c r="B2554" i="1" s="1"/>
  <c r="F2495" i="1"/>
  <c r="F2496" i="1" s="1"/>
  <c r="E2495" i="1"/>
  <c r="E2496" i="1" s="1"/>
  <c r="D2495" i="1"/>
  <c r="D2496" i="1" s="1"/>
  <c r="C2495" i="1"/>
  <c r="C2496" i="1" s="1"/>
  <c r="B2495" i="1"/>
  <c r="B2496" i="1" s="1"/>
  <c r="F2438" i="1"/>
  <c r="F2439" i="1" s="1"/>
  <c r="E2438" i="1"/>
  <c r="E2439" i="1" s="1"/>
  <c r="D2438" i="1"/>
  <c r="D2439" i="1" s="1"/>
  <c r="C2438" i="1"/>
  <c r="C2439" i="1" s="1"/>
  <c r="B2438" i="1"/>
  <c r="B2439" i="1" s="1"/>
  <c r="F2381" i="1"/>
  <c r="F2382" i="1" s="1"/>
  <c r="E2381" i="1"/>
  <c r="E2382" i="1" s="1"/>
  <c r="D2381" i="1"/>
  <c r="D2382" i="1" s="1"/>
  <c r="C2381" i="1"/>
  <c r="C2382" i="1" s="1"/>
  <c r="B2381" i="1"/>
  <c r="B2382" i="1" s="1"/>
  <c r="F2322" i="1"/>
  <c r="F2323" i="1" s="1"/>
  <c r="E2322" i="1"/>
  <c r="E2323" i="1" s="1"/>
  <c r="D2322" i="1"/>
  <c r="D2323" i="1" s="1"/>
  <c r="C2322" i="1"/>
  <c r="C2323" i="1" s="1"/>
  <c r="B2322" i="1"/>
  <c r="B2323" i="1" s="1"/>
  <c r="F2264" i="1"/>
  <c r="F2265" i="1" s="1"/>
  <c r="E2264" i="1"/>
  <c r="E2265" i="1" s="1"/>
  <c r="D2264" i="1"/>
  <c r="D2265" i="1" s="1"/>
  <c r="C2264" i="1"/>
  <c r="C2265" i="1" s="1"/>
  <c r="B2264" i="1"/>
  <c r="B2265" i="1" s="1"/>
  <c r="F2204" i="1"/>
  <c r="F2205" i="1" s="1"/>
  <c r="E2204" i="1"/>
  <c r="E2205" i="1" s="1"/>
  <c r="D2204" i="1"/>
  <c r="D2205" i="1" s="1"/>
  <c r="C2204" i="1"/>
  <c r="C2205" i="1" s="1"/>
  <c r="B2204" i="1"/>
  <c r="B2205" i="1" s="1"/>
  <c r="F2146" i="1"/>
  <c r="F2147" i="1" s="1"/>
  <c r="E2146" i="1"/>
  <c r="E2147" i="1" s="1"/>
  <c r="D2146" i="1"/>
  <c r="D2147" i="1" s="1"/>
  <c r="C2146" i="1"/>
  <c r="C2147" i="1" s="1"/>
  <c r="B2146" i="1"/>
  <c r="B2147" i="1" s="1"/>
  <c r="F2079" i="1"/>
  <c r="F2080" i="1" s="1"/>
  <c r="E2079" i="1"/>
  <c r="E2080" i="1" s="1"/>
  <c r="D2079" i="1"/>
  <c r="D2080" i="1" s="1"/>
  <c r="C2079" i="1"/>
  <c r="C2080" i="1" s="1"/>
  <c r="B2079" i="1"/>
  <c r="B2080" i="1" s="1"/>
  <c r="F2022" i="1"/>
  <c r="F2023" i="1" s="1"/>
  <c r="E2022" i="1"/>
  <c r="E2023" i="1" s="1"/>
  <c r="D2022" i="1"/>
  <c r="D2023" i="1" s="1"/>
  <c r="C2022" i="1"/>
  <c r="C2023" i="1" s="1"/>
  <c r="B2022" i="1"/>
  <c r="B2023" i="1" s="1"/>
  <c r="F1963" i="1"/>
  <c r="F1964" i="1" s="1"/>
  <c r="E1963" i="1"/>
  <c r="E1964" i="1" s="1"/>
  <c r="D1963" i="1"/>
  <c r="D1964" i="1" s="1"/>
  <c r="C1963" i="1"/>
  <c r="C1964" i="1" s="1"/>
  <c r="B1963" i="1"/>
  <c r="B1964" i="1" s="1"/>
  <c r="F1906" i="1"/>
  <c r="F1907" i="1" s="1"/>
  <c r="E1906" i="1"/>
  <c r="E1907" i="1" s="1"/>
  <c r="D1906" i="1"/>
  <c r="D1907" i="1" s="1"/>
  <c r="C1906" i="1"/>
  <c r="C1907" i="1" s="1"/>
  <c r="B1906" i="1"/>
  <c r="B1907" i="1" s="1"/>
  <c r="F1848" i="1"/>
  <c r="F1849" i="1" s="1"/>
  <c r="E1848" i="1"/>
  <c r="E1849" i="1" s="1"/>
  <c r="D1848" i="1"/>
  <c r="D1849" i="1" s="1"/>
  <c r="C1848" i="1"/>
  <c r="C1849" i="1" s="1"/>
  <c r="B1848" i="1"/>
  <c r="B1849" i="1" s="1"/>
  <c r="F1791" i="1"/>
  <c r="F1792" i="1" s="1"/>
  <c r="E1791" i="1"/>
  <c r="E1792" i="1" s="1"/>
  <c r="D1791" i="1"/>
  <c r="D1792" i="1" s="1"/>
  <c r="C1791" i="1"/>
  <c r="C1792" i="1" s="1"/>
  <c r="B1791" i="1"/>
  <c r="B1792" i="1" s="1"/>
  <c r="F1732" i="1"/>
  <c r="F1733" i="1" s="1"/>
  <c r="E1732" i="1"/>
  <c r="E1733" i="1" s="1"/>
  <c r="D1732" i="1"/>
  <c r="D1733" i="1" s="1"/>
  <c r="C1732" i="1"/>
  <c r="C1733" i="1" s="1"/>
  <c r="B1732" i="1"/>
  <c r="B1733" i="1" s="1"/>
  <c r="F1675" i="1"/>
  <c r="F1676" i="1" s="1"/>
  <c r="E1675" i="1"/>
  <c r="E1676" i="1" s="1"/>
  <c r="D1675" i="1"/>
  <c r="D1676" i="1" s="1"/>
  <c r="C1675" i="1"/>
  <c r="C1676" i="1" s="1"/>
  <c r="B1675" i="1"/>
  <c r="B1676" i="1" s="1"/>
  <c r="F1618" i="1"/>
  <c r="F1619" i="1" s="1"/>
  <c r="E1618" i="1"/>
  <c r="E1619" i="1" s="1"/>
  <c r="D1618" i="1"/>
  <c r="D1619" i="1" s="1"/>
  <c r="C1618" i="1"/>
  <c r="C1619" i="1" s="1"/>
  <c r="B1618" i="1"/>
  <c r="B1619" i="1" s="1"/>
  <c r="F1561" i="1"/>
  <c r="F1562" i="1" s="1"/>
  <c r="E1561" i="1"/>
  <c r="E1562" i="1" s="1"/>
  <c r="D1561" i="1"/>
  <c r="D1562" i="1" s="1"/>
  <c r="C1561" i="1"/>
  <c r="C1562" i="1" s="1"/>
  <c r="B1561" i="1"/>
  <c r="B1562" i="1" s="1"/>
  <c r="F1501" i="1"/>
  <c r="F1502" i="1" s="1"/>
  <c r="E1501" i="1"/>
  <c r="E1502" i="1" s="1"/>
  <c r="D1501" i="1"/>
  <c r="D1502" i="1" s="1"/>
  <c r="C1501" i="1"/>
  <c r="C1502" i="1" s="1"/>
  <c r="B1501" i="1"/>
  <c r="B1502" i="1" s="1"/>
  <c r="F1443" i="1"/>
  <c r="F1444" i="1" s="1"/>
  <c r="E1443" i="1"/>
  <c r="E1444" i="1" s="1"/>
  <c r="D1443" i="1"/>
  <c r="D1444" i="1" s="1"/>
  <c r="C1443" i="1"/>
  <c r="C1444" i="1" s="1"/>
  <c r="B1443" i="1"/>
  <c r="B1444" i="1" s="1"/>
  <c r="F1386" i="1"/>
  <c r="F1387" i="1" s="1"/>
  <c r="E1386" i="1"/>
  <c r="E1387" i="1" s="1"/>
  <c r="D1386" i="1"/>
  <c r="D1387" i="1" s="1"/>
  <c r="C1386" i="1"/>
  <c r="C1387" i="1" s="1"/>
  <c r="B1386" i="1"/>
  <c r="B1387" i="1" s="1"/>
  <c r="F1329" i="1"/>
  <c r="F1330" i="1" s="1"/>
  <c r="E1329" i="1"/>
  <c r="E1330" i="1" s="1"/>
  <c r="D1329" i="1"/>
  <c r="D1330" i="1" s="1"/>
  <c r="C1329" i="1"/>
  <c r="C1330" i="1" s="1"/>
  <c r="B1329" i="1"/>
  <c r="B1330" i="1" s="1"/>
  <c r="F1269" i="1"/>
  <c r="F1270" i="1" s="1"/>
  <c r="E1269" i="1"/>
  <c r="E1270" i="1" s="1"/>
  <c r="D1269" i="1"/>
  <c r="D1270" i="1" s="1"/>
  <c r="C1269" i="1"/>
  <c r="C1270" i="1" s="1"/>
  <c r="B1269" i="1"/>
  <c r="B1270" i="1" s="1"/>
  <c r="F1211" i="1"/>
  <c r="F1212" i="1" s="1"/>
  <c r="E1211" i="1"/>
  <c r="E1212" i="1" s="1"/>
  <c r="D1211" i="1"/>
  <c r="D1212" i="1" s="1"/>
  <c r="C1211" i="1"/>
  <c r="C1212" i="1" s="1"/>
  <c r="B1211" i="1"/>
  <c r="B1212" i="1" s="1"/>
  <c r="F1149" i="1"/>
  <c r="F1150" i="1" s="1"/>
  <c r="E1149" i="1"/>
  <c r="E1150" i="1" s="1"/>
  <c r="D1149" i="1"/>
  <c r="D1150" i="1" s="1"/>
  <c r="C1149" i="1"/>
  <c r="C1150" i="1" s="1"/>
  <c r="B1149" i="1"/>
  <c r="B1150" i="1" s="1"/>
  <c r="F1092" i="1"/>
  <c r="F1093" i="1" s="1"/>
  <c r="E1092" i="1"/>
  <c r="E1093" i="1" s="1"/>
  <c r="D1092" i="1"/>
  <c r="D1093" i="1" s="1"/>
  <c r="C1092" i="1"/>
  <c r="C1093" i="1" s="1"/>
  <c r="B1092" i="1"/>
  <c r="B1093" i="1" s="1"/>
  <c r="F1035" i="1"/>
  <c r="F1036" i="1" s="1"/>
  <c r="E1035" i="1"/>
  <c r="E1036" i="1" s="1"/>
  <c r="D1035" i="1"/>
  <c r="D1036" i="1" s="1"/>
  <c r="C1035" i="1"/>
  <c r="C1036" i="1" s="1"/>
  <c r="B1035" i="1"/>
  <c r="B1036" i="1" s="1"/>
  <c r="F975" i="1"/>
  <c r="F976" i="1" s="1"/>
  <c r="E975" i="1"/>
  <c r="E976" i="1" s="1"/>
  <c r="D975" i="1"/>
  <c r="D976" i="1" s="1"/>
  <c r="C975" i="1"/>
  <c r="C976" i="1" s="1"/>
  <c r="B975" i="1"/>
  <c r="B976" i="1" s="1"/>
  <c r="F917" i="1"/>
  <c r="F918" i="1" s="1"/>
  <c r="E917" i="1"/>
  <c r="E918" i="1" s="1"/>
  <c r="D917" i="1"/>
  <c r="D918" i="1" s="1"/>
  <c r="C917" i="1"/>
  <c r="C918" i="1" s="1"/>
  <c r="B917" i="1"/>
  <c r="B918" i="1" s="1"/>
  <c r="F860" i="1"/>
  <c r="F861" i="1" s="1"/>
  <c r="E860" i="1"/>
  <c r="E861" i="1" s="1"/>
  <c r="D860" i="1"/>
  <c r="D861" i="1" s="1"/>
  <c r="C860" i="1"/>
  <c r="C861" i="1" s="1"/>
  <c r="B860" i="1"/>
  <c r="B861" i="1" s="1"/>
  <c r="F803" i="1"/>
  <c r="F804" i="1" s="1"/>
  <c r="E803" i="1"/>
  <c r="E804" i="1" s="1"/>
  <c r="D803" i="1"/>
  <c r="D804" i="1" s="1"/>
  <c r="C803" i="1"/>
  <c r="C804" i="1" s="1"/>
  <c r="B803" i="1"/>
  <c r="B804" i="1" s="1"/>
  <c r="F746" i="1"/>
  <c r="F747" i="1" s="1"/>
  <c r="E746" i="1"/>
  <c r="E747" i="1" s="1"/>
  <c r="D746" i="1"/>
  <c r="D747" i="1" s="1"/>
  <c r="C746" i="1"/>
  <c r="C747" i="1" s="1"/>
  <c r="B746" i="1"/>
  <c r="B747" i="1" s="1"/>
  <c r="F694" i="1"/>
  <c r="F695" i="1" s="1"/>
  <c r="E694" i="1"/>
  <c r="E695" i="1" s="1"/>
  <c r="D694" i="1"/>
  <c r="D695" i="1" s="1"/>
  <c r="C694" i="1"/>
  <c r="C695" i="1" s="1"/>
  <c r="B694" i="1"/>
  <c r="B695" i="1" s="1"/>
  <c r="F641" i="1"/>
  <c r="F642" i="1" s="1"/>
  <c r="E641" i="1"/>
  <c r="E642" i="1" s="1"/>
  <c r="D641" i="1"/>
  <c r="D642" i="1" s="1"/>
  <c r="C641" i="1"/>
  <c r="C642" i="1" s="1"/>
  <c r="B641" i="1"/>
  <c r="B642" i="1" s="1"/>
  <c r="F588" i="1"/>
  <c r="F589" i="1" s="1"/>
  <c r="E588" i="1"/>
  <c r="E589" i="1" s="1"/>
  <c r="D588" i="1"/>
  <c r="D589" i="1" s="1"/>
  <c r="C588" i="1"/>
  <c r="C589" i="1" s="1"/>
  <c r="B588" i="1"/>
  <c r="B589" i="1" s="1"/>
  <c r="F536" i="1"/>
  <c r="F537" i="1" s="1"/>
  <c r="E536" i="1"/>
  <c r="E537" i="1" s="1"/>
  <c r="D536" i="1"/>
  <c r="D537" i="1" s="1"/>
  <c r="C536" i="1"/>
  <c r="C537" i="1" s="1"/>
  <c r="B536" i="1"/>
  <c r="B537" i="1" s="1"/>
  <c r="F484" i="1"/>
  <c r="F485" i="1" s="1"/>
  <c r="E484" i="1"/>
  <c r="E485" i="1" s="1"/>
  <c r="D484" i="1"/>
  <c r="D485" i="1" s="1"/>
  <c r="C484" i="1"/>
  <c r="C485" i="1" s="1"/>
  <c r="B484" i="1"/>
  <c r="B485" i="1" s="1"/>
  <c r="F432" i="1"/>
  <c r="F433" i="1" s="1"/>
  <c r="E432" i="1"/>
  <c r="E433" i="1" s="1"/>
  <c r="D432" i="1"/>
  <c r="D433" i="1" s="1"/>
  <c r="C432" i="1"/>
  <c r="C433" i="1" s="1"/>
  <c r="B432" i="1"/>
  <c r="B433" i="1" s="1"/>
  <c r="F380" i="1"/>
  <c r="F381" i="1" s="1"/>
  <c r="E380" i="1"/>
  <c r="E381" i="1" s="1"/>
  <c r="D380" i="1"/>
  <c r="D381" i="1" s="1"/>
  <c r="C380" i="1"/>
  <c r="C381" i="1" s="1"/>
  <c r="B380" i="1"/>
  <c r="B381" i="1" s="1"/>
  <c r="F326" i="1"/>
  <c r="F327" i="1" s="1"/>
  <c r="E326" i="1"/>
  <c r="E327" i="1" s="1"/>
  <c r="D326" i="1"/>
  <c r="D327" i="1" s="1"/>
  <c r="C326" i="1"/>
  <c r="C327" i="1" s="1"/>
  <c r="B326" i="1"/>
  <c r="B327" i="1" s="1"/>
  <c r="F275" i="1"/>
  <c r="F276" i="1" s="1"/>
  <c r="E275" i="1"/>
  <c r="E276" i="1" s="1"/>
  <c r="D275" i="1"/>
  <c r="D276" i="1" s="1"/>
  <c r="C275" i="1"/>
  <c r="C276" i="1" s="1"/>
  <c r="B275" i="1"/>
  <c r="B276" i="1" s="1"/>
  <c r="F223" i="1"/>
  <c r="F224" i="1" s="1"/>
  <c r="E223" i="1"/>
  <c r="E224" i="1" s="1"/>
  <c r="D223" i="1"/>
  <c r="D224" i="1" s="1"/>
  <c r="C223" i="1"/>
  <c r="C224" i="1" s="1"/>
  <c r="B223" i="1"/>
  <c r="B224" i="1" s="1"/>
  <c r="F168" i="1"/>
  <c r="F169" i="1" s="1"/>
  <c r="E168" i="1"/>
  <c r="E169" i="1" s="1"/>
  <c r="D168" i="1"/>
  <c r="D169" i="1" s="1"/>
  <c r="C168" i="1"/>
  <c r="C169" i="1" s="1"/>
  <c r="B168" i="1"/>
  <c r="B169" i="1" s="1"/>
  <c r="C113" i="1"/>
  <c r="F112" i="1"/>
  <c r="F113" i="1" s="1"/>
  <c r="E112" i="1"/>
  <c r="E113" i="1" s="1"/>
  <c r="D112" i="1"/>
  <c r="D113" i="1" s="1"/>
  <c r="C112" i="1"/>
  <c r="B112" i="1"/>
  <c r="B113" i="1" s="1"/>
  <c r="C54" i="1"/>
  <c r="F53" i="1"/>
  <c r="F54" i="1" s="1"/>
  <c r="E53" i="1"/>
  <c r="E54" i="1" s="1"/>
  <c r="D53" i="1"/>
  <c r="D54" i="1" s="1"/>
  <c r="C53" i="1"/>
  <c r="B53" i="1"/>
  <c r="B54" i="1" s="1"/>
  <c r="E3213" i="1" l="1"/>
  <c r="H3079" i="1"/>
  <c r="H3080" i="1" s="1"/>
  <c r="J3088" i="1"/>
  <c r="I3087" i="1"/>
  <c r="J3089" i="1"/>
  <c r="E3079" i="1"/>
  <c r="E3080" i="1" s="1"/>
  <c r="C3093" i="1"/>
  <c r="C3094" i="1" s="1"/>
  <c r="D3079" i="1"/>
  <c r="D3080" i="1" s="1"/>
  <c r="C3079" i="1"/>
  <c r="C3080" i="1" s="1"/>
  <c r="G3152" i="1"/>
  <c r="F3153" i="1"/>
  <c r="C3153" i="1"/>
  <c r="G3153" i="1"/>
  <c r="D3153" i="1"/>
  <c r="E3153" i="1"/>
  <c r="H3152" i="1"/>
  <c r="H3153" i="1" s="1"/>
  <c r="F3152" i="1"/>
  <c r="E3152" i="1"/>
  <c r="I3149" i="1"/>
  <c r="I3145" i="1"/>
  <c r="H3084" i="1"/>
  <c r="I3084" i="1" s="1"/>
  <c r="H3093" i="1" l="1"/>
  <c r="H3094" i="1" s="1"/>
  <c r="I3093" i="1"/>
  <c r="I3094" i="1" s="1"/>
  <c r="J3087" i="1"/>
  <c r="H3082" i="1"/>
  <c r="E3050" i="1"/>
  <c r="F2945" i="1"/>
  <c r="F2946" i="1" s="1"/>
  <c r="F3009" i="1"/>
  <c r="F3010" i="1" s="1"/>
  <c r="E3009" i="1"/>
  <c r="E3010" i="1" s="1"/>
  <c r="D3009" i="1"/>
  <c r="D3010" i="1" s="1"/>
  <c r="C3009" i="1"/>
  <c r="C3010" i="1" s="1"/>
  <c r="B3009" i="1"/>
  <c r="B3010" i="1" s="1"/>
  <c r="F2995" i="1"/>
  <c r="F2996" i="1" s="1"/>
  <c r="E2995" i="1"/>
  <c r="E2996" i="1" s="1"/>
  <c r="D2995" i="1"/>
  <c r="D2996" i="1" s="1"/>
  <c r="C2995" i="1"/>
  <c r="C2996" i="1" s="1"/>
  <c r="B2995" i="1"/>
  <c r="B2996" i="1" s="1"/>
  <c r="E2945" i="1"/>
  <c r="E2946" i="1" s="1"/>
  <c r="D2945" i="1"/>
  <c r="D2946" i="1" s="1"/>
  <c r="C2945" i="1"/>
  <c r="C2946" i="1" s="1"/>
  <c r="B2945" i="1"/>
  <c r="B2946" i="1" s="1"/>
  <c r="F2931" i="1"/>
  <c r="F2932" i="1" s="1"/>
  <c r="E2931" i="1"/>
  <c r="E2932" i="1" s="1"/>
  <c r="D2931" i="1"/>
  <c r="D2932" i="1" s="1"/>
  <c r="C2931" i="1"/>
  <c r="C2932" i="1" s="1"/>
  <c r="B2931" i="1"/>
  <c r="B2932" i="1" s="1"/>
  <c r="C3143" i="1" l="1"/>
  <c r="H3189" i="1"/>
  <c r="H3180" i="1"/>
  <c r="H3175" i="1"/>
  <c r="H3176" i="1"/>
  <c r="H3174" i="1"/>
  <c r="H3178" i="1"/>
  <c r="H3177" i="1"/>
  <c r="H3186" i="1"/>
  <c r="H3173" i="1"/>
  <c r="H3197" i="1"/>
  <c r="H3196" i="1"/>
  <c r="H3195" i="1"/>
  <c r="H3194" i="1"/>
  <c r="H3193" i="1"/>
  <c r="H3192" i="1"/>
  <c r="H3191" i="1"/>
  <c r="H3190" i="1"/>
  <c r="H3188" i="1"/>
  <c r="H3187" i="1"/>
  <c r="H3183" i="1"/>
  <c r="H3182" i="1"/>
  <c r="H3181" i="1"/>
  <c r="H3179" i="1"/>
  <c r="H3172" i="1"/>
  <c r="E3109" i="1" l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40" i="1"/>
  <c r="H3141" i="1"/>
  <c r="H3142" i="1"/>
  <c r="H3143" i="1"/>
  <c r="J3112" i="1"/>
  <c r="J3113" i="1"/>
  <c r="I3113" i="1" s="1"/>
  <c r="J3114" i="1"/>
  <c r="J3115" i="1"/>
  <c r="J3116" i="1"/>
  <c r="J3117" i="1"/>
  <c r="J3118" i="1"/>
  <c r="J3119" i="1"/>
  <c r="J3120" i="1"/>
  <c r="J3121" i="1"/>
  <c r="J3136" i="1"/>
  <c r="J3140" i="1"/>
  <c r="J3143" i="1"/>
  <c r="J3142" i="1"/>
  <c r="J3141" i="1"/>
  <c r="J3137" i="1"/>
  <c r="J3135" i="1"/>
  <c r="J3134" i="1"/>
  <c r="J3133" i="1"/>
  <c r="J3132" i="1"/>
  <c r="J3131" i="1"/>
  <c r="J3130" i="1"/>
  <c r="J3129" i="1"/>
  <c r="J3128" i="1"/>
  <c r="J3127" i="1"/>
  <c r="J3126" i="1"/>
  <c r="J3122" i="1"/>
  <c r="J3123" i="1"/>
  <c r="I3056" i="1"/>
  <c r="I3060" i="1"/>
  <c r="I3064" i="1"/>
  <c r="I3070" i="1"/>
  <c r="I3074" i="1"/>
  <c r="I3078" i="1"/>
  <c r="I3075" i="1" l="1"/>
  <c r="J3075" i="1" s="1"/>
  <c r="I3071" i="1"/>
  <c r="J3071" i="1" s="1"/>
  <c r="I3061" i="1"/>
  <c r="J3061" i="1" s="1"/>
  <c r="I3057" i="1"/>
  <c r="J3057" i="1" s="1"/>
  <c r="I3053" i="1"/>
  <c r="J3082" i="1"/>
  <c r="I3076" i="1"/>
  <c r="J3076" i="1" s="1"/>
  <c r="I3072" i="1"/>
  <c r="J3072" i="1" s="1"/>
  <c r="I3068" i="1"/>
  <c r="I3062" i="1"/>
  <c r="J3062" i="1" s="1"/>
  <c r="I3058" i="1"/>
  <c r="J3058" i="1" s="1"/>
  <c r="I3054" i="1"/>
  <c r="J3054" i="1" s="1"/>
  <c r="J3138" i="1"/>
  <c r="J3139" i="1" s="1"/>
  <c r="J3083" i="1"/>
  <c r="I3077" i="1"/>
  <c r="J3077" i="1" s="1"/>
  <c r="I3073" i="1"/>
  <c r="J3073" i="1" s="1"/>
  <c r="I3069" i="1"/>
  <c r="J3069" i="1" s="1"/>
  <c r="I3063" i="1"/>
  <c r="J3063" i="1" s="1"/>
  <c r="I3059" i="1"/>
  <c r="J3059" i="1" s="1"/>
  <c r="I3055" i="1"/>
  <c r="J3055" i="1" s="1"/>
  <c r="J3124" i="1"/>
  <c r="J3125" i="1" s="1"/>
  <c r="I3112" i="1"/>
  <c r="H3138" i="1"/>
  <c r="H3139" i="1" s="1"/>
  <c r="H3124" i="1"/>
  <c r="H3125" i="1" s="1"/>
  <c r="J3084" i="1"/>
  <c r="J3078" i="1"/>
  <c r="J3074" i="1"/>
  <c r="J3070" i="1"/>
  <c r="J3064" i="1"/>
  <c r="J3060" i="1"/>
  <c r="J3056" i="1"/>
  <c r="I3115" i="1"/>
  <c r="I3114" i="1"/>
  <c r="I3116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J3068" i="1" l="1"/>
  <c r="I3079" i="1"/>
  <c r="J3053" i="1"/>
  <c r="J3065" i="1" s="1"/>
  <c r="J3066" i="1" s="1"/>
  <c r="I3065" i="1"/>
  <c r="I3066" i="1" s="1"/>
  <c r="J3081" i="1"/>
  <c r="J3093" i="1" s="1"/>
  <c r="J3094" i="1" s="1"/>
  <c r="J3287" i="1"/>
  <c r="J3293" i="1"/>
  <c r="J3297" i="1"/>
  <c r="J3291" i="1"/>
  <c r="J3300" i="1"/>
  <c r="I3117" i="1"/>
  <c r="J3292" i="1"/>
  <c r="J3294" i="1"/>
  <c r="J3296" i="1"/>
  <c r="G3298" i="1"/>
  <c r="J3286" i="1"/>
  <c r="J3288" i="1"/>
  <c r="J3290" i="1"/>
  <c r="J3302" i="1"/>
  <c r="J3304" i="1"/>
  <c r="J3299" i="1"/>
  <c r="J3289" i="1"/>
  <c r="J3295" i="1"/>
  <c r="J3301" i="1"/>
  <c r="J3303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6" i="1"/>
  <c r="I3257" i="1"/>
  <c r="I3258" i="1"/>
  <c r="I3259" i="1"/>
  <c r="I3260" i="1"/>
  <c r="I3261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6" i="1"/>
  <c r="H3257" i="1"/>
  <c r="H3258" i="1"/>
  <c r="H3259" i="1"/>
  <c r="H3260" i="1"/>
  <c r="H3261" i="1"/>
  <c r="I3119" i="1" l="1"/>
  <c r="I3118" i="1"/>
  <c r="G3255" i="1"/>
  <c r="J3243" i="1"/>
  <c r="J3250" i="1"/>
  <c r="J3261" i="1"/>
  <c r="J3257" i="1"/>
  <c r="J3252" i="1"/>
  <c r="J3248" i="1"/>
  <c r="J3244" i="1"/>
  <c r="J3254" i="1"/>
  <c r="J3259" i="1"/>
  <c r="J3246" i="1"/>
  <c r="J3258" i="1"/>
  <c r="J3253" i="1"/>
  <c r="J3249" i="1"/>
  <c r="J3245" i="1"/>
  <c r="J3260" i="1"/>
  <c r="J3256" i="1"/>
  <c r="J3251" i="1"/>
  <c r="J3247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D3143" i="1"/>
  <c r="E3143" i="1"/>
  <c r="F3143" i="1"/>
  <c r="G3143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D3112" i="1"/>
  <c r="E3112" i="1"/>
  <c r="F3112" i="1"/>
  <c r="G3112" i="1"/>
  <c r="B3833" i="1"/>
  <c r="B3834" i="1" s="1"/>
  <c r="C3833" i="1"/>
  <c r="C3834" i="1" s="1"/>
  <c r="F3847" i="1"/>
  <c r="F3848" i="1" s="1"/>
  <c r="E3847" i="1"/>
  <c r="E3848" i="1" s="1"/>
  <c r="D3847" i="1"/>
  <c r="D3848" i="1" s="1"/>
  <c r="C3847" i="1"/>
  <c r="C3848" i="1" s="1"/>
  <c r="B3847" i="1"/>
  <c r="B3848" i="1" s="1"/>
  <c r="F3833" i="1"/>
  <c r="F3834" i="1" s="1"/>
  <c r="E3833" i="1"/>
  <c r="E3834" i="1" s="1"/>
  <c r="D3833" i="1"/>
  <c r="D3834" i="1" s="1"/>
  <c r="F3787" i="1"/>
  <c r="F3788" i="1" s="1"/>
  <c r="E3787" i="1"/>
  <c r="E3788" i="1" s="1"/>
  <c r="D3787" i="1"/>
  <c r="D3788" i="1" s="1"/>
  <c r="C3787" i="1"/>
  <c r="C3788" i="1" s="1"/>
  <c r="B3787" i="1"/>
  <c r="B3788" i="1" s="1"/>
  <c r="F3773" i="1"/>
  <c r="F3774" i="1" s="1"/>
  <c r="E3773" i="1"/>
  <c r="E3774" i="1" s="1"/>
  <c r="D3773" i="1"/>
  <c r="D3774" i="1" s="1"/>
  <c r="C3773" i="1"/>
  <c r="C3774" i="1" s="1"/>
  <c r="B3773" i="1"/>
  <c r="B3774" i="1" s="1"/>
  <c r="F3727" i="1"/>
  <c r="F3728" i="1" s="1"/>
  <c r="E3727" i="1"/>
  <c r="E3728" i="1" s="1"/>
  <c r="D3727" i="1"/>
  <c r="D3728" i="1" s="1"/>
  <c r="C3727" i="1"/>
  <c r="C3728" i="1" s="1"/>
  <c r="B3727" i="1"/>
  <c r="B3728" i="1" s="1"/>
  <c r="F3713" i="1"/>
  <c r="F3714" i="1" s="1"/>
  <c r="E3713" i="1"/>
  <c r="E3714" i="1" s="1"/>
  <c r="D3713" i="1"/>
  <c r="D3714" i="1" s="1"/>
  <c r="C3713" i="1"/>
  <c r="C3714" i="1" s="1"/>
  <c r="B3713" i="1"/>
  <c r="B3714" i="1" s="1"/>
  <c r="F3667" i="1"/>
  <c r="F3668" i="1" s="1"/>
  <c r="E3667" i="1"/>
  <c r="E3668" i="1" s="1"/>
  <c r="D3667" i="1"/>
  <c r="D3668" i="1" s="1"/>
  <c r="C3667" i="1"/>
  <c r="C3668" i="1" s="1"/>
  <c r="B3667" i="1"/>
  <c r="B3668" i="1" s="1"/>
  <c r="F3653" i="1"/>
  <c r="F3654" i="1" s="1"/>
  <c r="E3653" i="1"/>
  <c r="E3654" i="1" s="1"/>
  <c r="D3653" i="1"/>
  <c r="D3654" i="1" s="1"/>
  <c r="C3653" i="1"/>
  <c r="C3654" i="1" s="1"/>
  <c r="B3653" i="1"/>
  <c r="B3654" i="1" s="1"/>
  <c r="F3607" i="1"/>
  <c r="F3608" i="1" s="1"/>
  <c r="E3607" i="1"/>
  <c r="E3608" i="1" s="1"/>
  <c r="D3607" i="1"/>
  <c r="D3608" i="1" s="1"/>
  <c r="C3607" i="1"/>
  <c r="C3608" i="1" s="1"/>
  <c r="B3607" i="1"/>
  <c r="B3608" i="1" s="1"/>
  <c r="F3593" i="1"/>
  <c r="F3594" i="1" s="1"/>
  <c r="E3593" i="1"/>
  <c r="E3594" i="1" s="1"/>
  <c r="D3593" i="1"/>
  <c r="D3594" i="1" s="1"/>
  <c r="C3593" i="1"/>
  <c r="C3594" i="1" s="1"/>
  <c r="B3593" i="1"/>
  <c r="B3594" i="1" s="1"/>
  <c r="F3547" i="1"/>
  <c r="F3548" i="1" s="1"/>
  <c r="E3547" i="1"/>
  <c r="D3547" i="1"/>
  <c r="C3547" i="1"/>
  <c r="B3547" i="1"/>
  <c r="F3533" i="1"/>
  <c r="F3534" i="1" s="1"/>
  <c r="E3533" i="1"/>
  <c r="D3533" i="1"/>
  <c r="C3533" i="1"/>
  <c r="B3533" i="1"/>
  <c r="F3487" i="1"/>
  <c r="F3488" i="1" s="1"/>
  <c r="E3487" i="1"/>
  <c r="E3488" i="1" s="1"/>
  <c r="D3487" i="1"/>
  <c r="D3488" i="1" s="1"/>
  <c r="C3487" i="1"/>
  <c r="C3488" i="1" s="1"/>
  <c r="B3487" i="1"/>
  <c r="B3488" i="1" s="1"/>
  <c r="F3473" i="1"/>
  <c r="F3474" i="1" s="1"/>
  <c r="E3473" i="1"/>
  <c r="E3474" i="1" s="1"/>
  <c r="D3473" i="1"/>
  <c r="D3474" i="1" s="1"/>
  <c r="C3473" i="1"/>
  <c r="C3474" i="1" s="1"/>
  <c r="B3473" i="1"/>
  <c r="B3474" i="1" s="1"/>
  <c r="F3427" i="1"/>
  <c r="F3428" i="1" s="1"/>
  <c r="E3427" i="1"/>
  <c r="E3428" i="1" s="1"/>
  <c r="D3427" i="1"/>
  <c r="D3428" i="1" s="1"/>
  <c r="C3427" i="1"/>
  <c r="C3428" i="1" s="1"/>
  <c r="B3427" i="1"/>
  <c r="B3428" i="1" s="1"/>
  <c r="F3413" i="1"/>
  <c r="F3414" i="1" s="1"/>
  <c r="E3413" i="1"/>
  <c r="E3414" i="1" s="1"/>
  <c r="D3413" i="1"/>
  <c r="D3414" i="1" s="1"/>
  <c r="C3413" i="1"/>
  <c r="C3414" i="1" s="1"/>
  <c r="B3413" i="1"/>
  <c r="B3414" i="1" s="1"/>
  <c r="F3367" i="1"/>
  <c r="E3367" i="1"/>
  <c r="E3368" i="1" s="1"/>
  <c r="D3367" i="1"/>
  <c r="D3368" i="1" s="1"/>
  <c r="C3367" i="1"/>
  <c r="C3368" i="1" s="1"/>
  <c r="B3367" i="1"/>
  <c r="B3368" i="1" s="1"/>
  <c r="F3353" i="1"/>
  <c r="F3354" i="1" s="1"/>
  <c r="E3353" i="1"/>
  <c r="D3353" i="1"/>
  <c r="D3354" i="1" s="1"/>
  <c r="C3353" i="1"/>
  <c r="C3354" i="1" s="1"/>
  <c r="B3353" i="1"/>
  <c r="B3354" i="1" l="1"/>
  <c r="C3124" i="1"/>
  <c r="E3354" i="1"/>
  <c r="F3124" i="1"/>
  <c r="F3368" i="1"/>
  <c r="G3138" i="1"/>
  <c r="I3120" i="1"/>
  <c r="G3125" i="1"/>
  <c r="G3139" i="1"/>
  <c r="D3534" i="1"/>
  <c r="E3534" i="1"/>
  <c r="D3548" i="1"/>
  <c r="E3139" i="1" s="1"/>
  <c r="C3548" i="1"/>
  <c r="B3534" i="1"/>
  <c r="E3548" i="1"/>
  <c r="C3534" i="1"/>
  <c r="B3548" i="1"/>
  <c r="D3138" i="1"/>
  <c r="C3138" i="1"/>
  <c r="E3124" i="1"/>
  <c r="F3138" i="1"/>
  <c r="D3124" i="1"/>
  <c r="E3138" i="1"/>
  <c r="G3124" i="1"/>
  <c r="D3093" i="1"/>
  <c r="D3094" i="1" s="1"/>
  <c r="E3093" i="1"/>
  <c r="E3094" i="1" s="1"/>
  <c r="F3093" i="1"/>
  <c r="F3094" i="1" s="1"/>
  <c r="G3093" i="1"/>
  <c r="G3094" i="1" s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53" i="1"/>
  <c r="E3053" i="1"/>
  <c r="F3053" i="1"/>
  <c r="G3198" i="1"/>
  <c r="G3199" i="1" s="1"/>
  <c r="F3198" i="1"/>
  <c r="F3199" i="1" s="1"/>
  <c r="E3198" i="1"/>
  <c r="E3199" i="1" s="1"/>
  <c r="D3198" i="1"/>
  <c r="D3199" i="1" s="1"/>
  <c r="C3198" i="1"/>
  <c r="C3199" i="1" s="1"/>
  <c r="G3184" i="1"/>
  <c r="G3185" i="1" s="1"/>
  <c r="F3184" i="1"/>
  <c r="F3185" i="1" s="1"/>
  <c r="E3184" i="1"/>
  <c r="E3185" i="1" s="1"/>
  <c r="D3184" i="1"/>
  <c r="D3185" i="1" s="1"/>
  <c r="C3184" i="1"/>
  <c r="C3185" i="1" s="1"/>
  <c r="F3125" i="1" l="1"/>
  <c r="I3121" i="1"/>
  <c r="E3065" i="1"/>
  <c r="E3125" i="1"/>
  <c r="D3139" i="1"/>
  <c r="C3125" i="1"/>
  <c r="F3139" i="1"/>
  <c r="D3125" i="1"/>
  <c r="C3139" i="1"/>
  <c r="F3065" i="1"/>
  <c r="F3066" i="1" s="1"/>
  <c r="G3065" i="1"/>
  <c r="G3066" i="1" s="1"/>
  <c r="F2885" i="1"/>
  <c r="B2885" i="1"/>
  <c r="C2885" i="1"/>
  <c r="D2885" i="1"/>
  <c r="E2885" i="1"/>
  <c r="C2871" i="1"/>
  <c r="C2872" i="1" s="1"/>
  <c r="D2871" i="1"/>
  <c r="D2872" i="1" s="1"/>
  <c r="E2871" i="1"/>
  <c r="E2872" i="1" s="1"/>
  <c r="F2871" i="1"/>
  <c r="F2872" i="1" s="1"/>
  <c r="B2871" i="1"/>
  <c r="B2872" i="1" s="1"/>
  <c r="C2828" i="1"/>
  <c r="D2828" i="1"/>
  <c r="E2828" i="1"/>
  <c r="F2828" i="1"/>
  <c r="B2828" i="1"/>
  <c r="B2829" i="1" s="1"/>
  <c r="C2814" i="1"/>
  <c r="C2815" i="1" s="1"/>
  <c r="D2814" i="1"/>
  <c r="D2815" i="1" s="1"/>
  <c r="E2814" i="1"/>
  <c r="E2815" i="1" s="1"/>
  <c r="F2814" i="1"/>
  <c r="F2815" i="1" s="1"/>
  <c r="B2814" i="1"/>
  <c r="B2815" i="1" s="1"/>
  <c r="C2771" i="1"/>
  <c r="C2772" i="1" s="1"/>
  <c r="D2771" i="1"/>
  <c r="E2771" i="1"/>
  <c r="F2771" i="1"/>
  <c r="B2771" i="1"/>
  <c r="B2772" i="1" s="1"/>
  <c r="C2757" i="1"/>
  <c r="C2758" i="1" s="1"/>
  <c r="D2757" i="1"/>
  <c r="D2758" i="1" s="1"/>
  <c r="E2757" i="1"/>
  <c r="E2758" i="1" s="1"/>
  <c r="F2757" i="1"/>
  <c r="F2758" i="1" s="1"/>
  <c r="B2757" i="1"/>
  <c r="B2758" i="1" s="1"/>
  <c r="C2711" i="1"/>
  <c r="D2711" i="1"/>
  <c r="E2711" i="1"/>
  <c r="F2711" i="1"/>
  <c r="B2711" i="1"/>
  <c r="B2712" i="1" s="1"/>
  <c r="C2697" i="1"/>
  <c r="C2698" i="1" s="1"/>
  <c r="D2697" i="1"/>
  <c r="D2698" i="1" s="1"/>
  <c r="E2697" i="1"/>
  <c r="E2698" i="1" s="1"/>
  <c r="F2697" i="1"/>
  <c r="F2698" i="1" s="1"/>
  <c r="B2697" i="1"/>
  <c r="B2698" i="1" s="1"/>
  <c r="C2653" i="1"/>
  <c r="D2653" i="1"/>
  <c r="D2654" i="1" s="1"/>
  <c r="E2653" i="1"/>
  <c r="F2653" i="1"/>
  <c r="B2653" i="1"/>
  <c r="B2654" i="1" s="1"/>
  <c r="C2639" i="1"/>
  <c r="C2640" i="1" s="1"/>
  <c r="D2639" i="1"/>
  <c r="D2640" i="1" s="1"/>
  <c r="E2639" i="1"/>
  <c r="E2640" i="1" s="1"/>
  <c r="F2639" i="1"/>
  <c r="F2640" i="1" s="1"/>
  <c r="B2639" i="1"/>
  <c r="B2640" i="1" s="1"/>
  <c r="C2596" i="1"/>
  <c r="D2596" i="1"/>
  <c r="E2596" i="1"/>
  <c r="F2596" i="1"/>
  <c r="B2596" i="1"/>
  <c r="B2597" i="1" s="1"/>
  <c r="C2582" i="1"/>
  <c r="C2583" i="1" s="1"/>
  <c r="D2582" i="1"/>
  <c r="D2583" i="1" s="1"/>
  <c r="E2582" i="1"/>
  <c r="E2583" i="1" s="1"/>
  <c r="F2582" i="1"/>
  <c r="F2583" i="1" s="1"/>
  <c r="B2582" i="1"/>
  <c r="B2583" i="1" s="1"/>
  <c r="C2539" i="1"/>
  <c r="D2539" i="1"/>
  <c r="E2539" i="1"/>
  <c r="E2540" i="1" s="1"/>
  <c r="F2539" i="1"/>
  <c r="B2539" i="1"/>
  <c r="B2540" i="1" s="1"/>
  <c r="C2525" i="1"/>
  <c r="C2526" i="1" s="1"/>
  <c r="D2525" i="1"/>
  <c r="D2526" i="1" s="1"/>
  <c r="E2525" i="1"/>
  <c r="E2526" i="1" s="1"/>
  <c r="F2525" i="1"/>
  <c r="F2526" i="1" s="1"/>
  <c r="B2525" i="1"/>
  <c r="B2526" i="1" s="1"/>
  <c r="C2481" i="1"/>
  <c r="D2481" i="1"/>
  <c r="E2481" i="1"/>
  <c r="F2481" i="1"/>
  <c r="B2481" i="1"/>
  <c r="B2482" i="1" s="1"/>
  <c r="C2467" i="1"/>
  <c r="C2468" i="1" s="1"/>
  <c r="D2467" i="1"/>
  <c r="D2468" i="1" s="1"/>
  <c r="E2467" i="1"/>
  <c r="E2468" i="1" s="1"/>
  <c r="F2467" i="1"/>
  <c r="F2468" i="1" s="1"/>
  <c r="B2467" i="1"/>
  <c r="B2468" i="1" s="1"/>
  <c r="C2424" i="1"/>
  <c r="C2425" i="1" s="1"/>
  <c r="D2424" i="1"/>
  <c r="E2424" i="1"/>
  <c r="F2424" i="1"/>
  <c r="B2424" i="1"/>
  <c r="C2410" i="1"/>
  <c r="C2411" i="1" s="1"/>
  <c r="D2410" i="1"/>
  <c r="D2411" i="1" s="1"/>
  <c r="E2410" i="1"/>
  <c r="E2411" i="1" s="1"/>
  <c r="F2410" i="1"/>
  <c r="F2411" i="1" s="1"/>
  <c r="B2410" i="1"/>
  <c r="B2411" i="1" s="1"/>
  <c r="C2367" i="1"/>
  <c r="D2367" i="1"/>
  <c r="E2367" i="1"/>
  <c r="F2367" i="1"/>
  <c r="B2367" i="1"/>
  <c r="B2368" i="1" s="1"/>
  <c r="C2353" i="1"/>
  <c r="C2354" i="1" s="1"/>
  <c r="D2353" i="1"/>
  <c r="D2354" i="1" s="1"/>
  <c r="E2353" i="1"/>
  <c r="E2354" i="1" s="1"/>
  <c r="F2353" i="1"/>
  <c r="F2354" i="1" s="1"/>
  <c r="B2353" i="1"/>
  <c r="B2354" i="1" s="1"/>
  <c r="C2308" i="1"/>
  <c r="D2308" i="1"/>
  <c r="E2308" i="1"/>
  <c r="F2308" i="1"/>
  <c r="B2308" i="1"/>
  <c r="B2309" i="1" s="1"/>
  <c r="C2294" i="1"/>
  <c r="C2295" i="1" s="1"/>
  <c r="D2294" i="1"/>
  <c r="D2295" i="1" s="1"/>
  <c r="E2294" i="1"/>
  <c r="E2295" i="1" s="1"/>
  <c r="F2294" i="1"/>
  <c r="F2295" i="1" s="1"/>
  <c r="B2294" i="1"/>
  <c r="B2295" i="1" s="1"/>
  <c r="C2250" i="1"/>
  <c r="D2250" i="1"/>
  <c r="E2250" i="1"/>
  <c r="F2250" i="1"/>
  <c r="B2250" i="1"/>
  <c r="B2251" i="1" s="1"/>
  <c r="C2236" i="1"/>
  <c r="C2237" i="1" s="1"/>
  <c r="D2236" i="1"/>
  <c r="D2237" i="1" s="1"/>
  <c r="E2236" i="1"/>
  <c r="E2237" i="1" s="1"/>
  <c r="F2236" i="1"/>
  <c r="F2237" i="1" s="1"/>
  <c r="B2236" i="1"/>
  <c r="B2237" i="1" s="1"/>
  <c r="C2190" i="1"/>
  <c r="D2190" i="1"/>
  <c r="E2190" i="1"/>
  <c r="F2190" i="1"/>
  <c r="B2190" i="1"/>
  <c r="C2176" i="1"/>
  <c r="C2177" i="1" s="1"/>
  <c r="D2176" i="1"/>
  <c r="D2177" i="1" s="1"/>
  <c r="E2176" i="1"/>
  <c r="E2177" i="1" s="1"/>
  <c r="F2176" i="1"/>
  <c r="F2177" i="1" s="1"/>
  <c r="B2176" i="1"/>
  <c r="B2177" i="1" s="1"/>
  <c r="C2132" i="1"/>
  <c r="D2132" i="1"/>
  <c r="E2132" i="1"/>
  <c r="F2132" i="1"/>
  <c r="B2132" i="1"/>
  <c r="B2133" i="1" s="1"/>
  <c r="C2118" i="1"/>
  <c r="C2119" i="1" s="1"/>
  <c r="D2118" i="1"/>
  <c r="D2119" i="1" s="1"/>
  <c r="E2118" i="1"/>
  <c r="E2119" i="1" s="1"/>
  <c r="F2118" i="1"/>
  <c r="F2119" i="1" s="1"/>
  <c r="B2118" i="1"/>
  <c r="B2119" i="1" s="1"/>
  <c r="C2065" i="1"/>
  <c r="D2065" i="1"/>
  <c r="E2065" i="1"/>
  <c r="F2065" i="1"/>
  <c r="B2065" i="1"/>
  <c r="B2066" i="1" s="1"/>
  <c r="C2051" i="1"/>
  <c r="C2052" i="1" s="1"/>
  <c r="D2051" i="1"/>
  <c r="D2052" i="1" s="1"/>
  <c r="E2051" i="1"/>
  <c r="E2052" i="1" s="1"/>
  <c r="F2051" i="1"/>
  <c r="F2052" i="1" s="1"/>
  <c r="B2051" i="1"/>
  <c r="B2052" i="1" s="1"/>
  <c r="C2008" i="1"/>
  <c r="D2008" i="1"/>
  <c r="E2008" i="1"/>
  <c r="F2008" i="1"/>
  <c r="B2008" i="1"/>
  <c r="B2009" i="1" s="1"/>
  <c r="C1994" i="1"/>
  <c r="C1995" i="1" s="1"/>
  <c r="D1994" i="1"/>
  <c r="D1995" i="1" s="1"/>
  <c r="E1994" i="1"/>
  <c r="E1995" i="1" s="1"/>
  <c r="F1994" i="1"/>
  <c r="F1995" i="1" s="1"/>
  <c r="B1994" i="1"/>
  <c r="B1995" i="1" s="1"/>
  <c r="C1949" i="1"/>
  <c r="D1949" i="1"/>
  <c r="E1949" i="1"/>
  <c r="F1949" i="1"/>
  <c r="B1949" i="1"/>
  <c r="B1950" i="1" s="1"/>
  <c r="C1935" i="1"/>
  <c r="C1936" i="1" s="1"/>
  <c r="D1935" i="1"/>
  <c r="D1936" i="1" s="1"/>
  <c r="E1935" i="1"/>
  <c r="E1936" i="1" s="1"/>
  <c r="F1935" i="1"/>
  <c r="F1936" i="1" s="1"/>
  <c r="B1935" i="1"/>
  <c r="B1936" i="1" s="1"/>
  <c r="C1892" i="1"/>
  <c r="D1892" i="1"/>
  <c r="E1892" i="1"/>
  <c r="F1892" i="1"/>
  <c r="B1892" i="1"/>
  <c r="B1893" i="1" s="1"/>
  <c r="C1878" i="1"/>
  <c r="C1879" i="1" s="1"/>
  <c r="D1878" i="1"/>
  <c r="D1879" i="1" s="1"/>
  <c r="E1878" i="1"/>
  <c r="E1879" i="1" s="1"/>
  <c r="F1878" i="1"/>
  <c r="F1879" i="1" s="1"/>
  <c r="B1878" i="1"/>
  <c r="B1879" i="1" s="1"/>
  <c r="C1834" i="1"/>
  <c r="D1834" i="1"/>
  <c r="E1834" i="1"/>
  <c r="F1834" i="1"/>
  <c r="B1834" i="1"/>
  <c r="B1835" i="1" s="1"/>
  <c r="C1820" i="1"/>
  <c r="C1821" i="1" s="1"/>
  <c r="D1820" i="1"/>
  <c r="D1821" i="1" s="1"/>
  <c r="E1820" i="1"/>
  <c r="E1821" i="1" s="1"/>
  <c r="F1820" i="1"/>
  <c r="F1821" i="1" s="1"/>
  <c r="B1820" i="1"/>
  <c r="B1821" i="1" s="1"/>
  <c r="C1777" i="1"/>
  <c r="D1777" i="1"/>
  <c r="E1777" i="1"/>
  <c r="F1777" i="1"/>
  <c r="B1777" i="1"/>
  <c r="B1778" i="1" s="1"/>
  <c r="C1763" i="1"/>
  <c r="C1764" i="1" s="1"/>
  <c r="D1763" i="1"/>
  <c r="D1764" i="1" s="1"/>
  <c r="E1763" i="1"/>
  <c r="E1764" i="1" s="1"/>
  <c r="F1763" i="1"/>
  <c r="F1764" i="1" s="1"/>
  <c r="B1763" i="1"/>
  <c r="B1764" i="1" s="1"/>
  <c r="C1718" i="1"/>
  <c r="D1718" i="1"/>
  <c r="E1718" i="1"/>
  <c r="F1718" i="1"/>
  <c r="B1718" i="1"/>
  <c r="B1719" i="1" s="1"/>
  <c r="C1704" i="1"/>
  <c r="C1705" i="1" s="1"/>
  <c r="D1704" i="1"/>
  <c r="D1705" i="1" s="1"/>
  <c r="E1704" i="1"/>
  <c r="E1705" i="1" s="1"/>
  <c r="F1704" i="1"/>
  <c r="F1705" i="1" s="1"/>
  <c r="B1704" i="1"/>
  <c r="B1705" i="1" s="1"/>
  <c r="C1661" i="1"/>
  <c r="D1661" i="1"/>
  <c r="E1661" i="1"/>
  <c r="F1661" i="1"/>
  <c r="B1661" i="1"/>
  <c r="B1662" i="1" s="1"/>
  <c r="C1647" i="1"/>
  <c r="C1648" i="1" s="1"/>
  <c r="D1647" i="1"/>
  <c r="D1648" i="1" s="1"/>
  <c r="E1647" i="1"/>
  <c r="E1648" i="1" s="1"/>
  <c r="F1647" i="1"/>
  <c r="F1648" i="1" s="1"/>
  <c r="B1647" i="1"/>
  <c r="B1648" i="1" s="1"/>
  <c r="C1604" i="1"/>
  <c r="D1604" i="1"/>
  <c r="E1604" i="1"/>
  <c r="F1604" i="1"/>
  <c r="B1604" i="1"/>
  <c r="B1605" i="1" s="1"/>
  <c r="C1590" i="1"/>
  <c r="C1591" i="1" s="1"/>
  <c r="D1590" i="1"/>
  <c r="D1591" i="1" s="1"/>
  <c r="E1590" i="1"/>
  <c r="E1591" i="1" s="1"/>
  <c r="F1590" i="1"/>
  <c r="F1591" i="1" s="1"/>
  <c r="B1590" i="1"/>
  <c r="B1591" i="1" s="1"/>
  <c r="C1547" i="1"/>
  <c r="D1547" i="1"/>
  <c r="E1547" i="1"/>
  <c r="F1547" i="1"/>
  <c r="B1547" i="1"/>
  <c r="B1548" i="1" s="1"/>
  <c r="C1533" i="1"/>
  <c r="C1534" i="1" s="1"/>
  <c r="D1533" i="1"/>
  <c r="D1534" i="1" s="1"/>
  <c r="E1533" i="1"/>
  <c r="E1534" i="1" s="1"/>
  <c r="F1533" i="1"/>
  <c r="F1534" i="1" s="1"/>
  <c r="B1533" i="1"/>
  <c r="B1534" i="1" s="1"/>
  <c r="C1487" i="1"/>
  <c r="D1487" i="1"/>
  <c r="E1487" i="1"/>
  <c r="F1487" i="1"/>
  <c r="B1487" i="1"/>
  <c r="B1488" i="1" s="1"/>
  <c r="C1473" i="1"/>
  <c r="C1474" i="1" s="1"/>
  <c r="D1473" i="1"/>
  <c r="D1474" i="1" s="1"/>
  <c r="E1473" i="1"/>
  <c r="E1474" i="1" s="1"/>
  <c r="F1473" i="1"/>
  <c r="F1474" i="1" s="1"/>
  <c r="B1473" i="1"/>
  <c r="B1474" i="1" s="1"/>
  <c r="C1429" i="1"/>
  <c r="D1429" i="1"/>
  <c r="E1429" i="1"/>
  <c r="F1429" i="1"/>
  <c r="B1429" i="1"/>
  <c r="B1430" i="1" s="1"/>
  <c r="C1415" i="1"/>
  <c r="C1416" i="1" s="1"/>
  <c r="D1415" i="1"/>
  <c r="D1416" i="1" s="1"/>
  <c r="E1415" i="1"/>
  <c r="E1416" i="1" s="1"/>
  <c r="F1415" i="1"/>
  <c r="F1416" i="1" s="1"/>
  <c r="B1415" i="1"/>
  <c r="B1416" i="1" s="1"/>
  <c r="C1372" i="1"/>
  <c r="D1372" i="1"/>
  <c r="E1372" i="1"/>
  <c r="F1372" i="1"/>
  <c r="B1372" i="1"/>
  <c r="B1373" i="1" s="1"/>
  <c r="B1358" i="1"/>
  <c r="B1359" i="1" s="1"/>
  <c r="C1358" i="1"/>
  <c r="C1359" i="1" s="1"/>
  <c r="D1358" i="1"/>
  <c r="D1359" i="1" s="1"/>
  <c r="E1358" i="1"/>
  <c r="E1359" i="1" s="1"/>
  <c r="F1358" i="1"/>
  <c r="F1359" i="1" s="1"/>
  <c r="C1315" i="1"/>
  <c r="D1315" i="1"/>
  <c r="E1315" i="1"/>
  <c r="F1315" i="1"/>
  <c r="B1315" i="1"/>
  <c r="B1316" i="1" s="1"/>
  <c r="C1301" i="1"/>
  <c r="C1302" i="1" s="1"/>
  <c r="D1301" i="1"/>
  <c r="D1302" i="1" s="1"/>
  <c r="E1301" i="1"/>
  <c r="E1302" i="1" s="1"/>
  <c r="F1301" i="1"/>
  <c r="F1302" i="1" s="1"/>
  <c r="B1301" i="1"/>
  <c r="B1302" i="1" s="1"/>
  <c r="C1255" i="1"/>
  <c r="D1255" i="1"/>
  <c r="E1255" i="1"/>
  <c r="F1255" i="1"/>
  <c r="B1255" i="1"/>
  <c r="B1256" i="1" s="1"/>
  <c r="C1241" i="1"/>
  <c r="C1242" i="1" s="1"/>
  <c r="D1241" i="1"/>
  <c r="D1242" i="1" s="1"/>
  <c r="E1241" i="1"/>
  <c r="E1242" i="1" s="1"/>
  <c r="F1241" i="1"/>
  <c r="F1242" i="1" s="1"/>
  <c r="B1241" i="1"/>
  <c r="B1242" i="1" s="1"/>
  <c r="C1197" i="1"/>
  <c r="D1197" i="1"/>
  <c r="E1197" i="1"/>
  <c r="F1197" i="1"/>
  <c r="B1197" i="1"/>
  <c r="B1198" i="1" s="1"/>
  <c r="F1183" i="1"/>
  <c r="F1184" i="1" s="1"/>
  <c r="C1183" i="1"/>
  <c r="C1184" i="1" s="1"/>
  <c r="D1183" i="1"/>
  <c r="D1184" i="1" s="1"/>
  <c r="E1183" i="1"/>
  <c r="E1184" i="1" s="1"/>
  <c r="B1183" i="1"/>
  <c r="B1184" i="1" s="1"/>
  <c r="C1135" i="1"/>
  <c r="D1135" i="1"/>
  <c r="E1135" i="1"/>
  <c r="F1135" i="1"/>
  <c r="B1135" i="1"/>
  <c r="B1136" i="1" s="1"/>
  <c r="C1121" i="1"/>
  <c r="C1122" i="1" s="1"/>
  <c r="D1121" i="1"/>
  <c r="D1122" i="1" s="1"/>
  <c r="E1121" i="1"/>
  <c r="E1122" i="1" s="1"/>
  <c r="F1121" i="1"/>
  <c r="F1122" i="1" s="1"/>
  <c r="B1121" i="1"/>
  <c r="B1122" i="1" s="1"/>
  <c r="C1078" i="1"/>
  <c r="D1078" i="1"/>
  <c r="E1078" i="1"/>
  <c r="F1078" i="1"/>
  <c r="B1078" i="1"/>
  <c r="C1064" i="1"/>
  <c r="C1065" i="1" s="1"/>
  <c r="D1064" i="1"/>
  <c r="D1065" i="1" s="1"/>
  <c r="E1064" i="1"/>
  <c r="E1065" i="1" s="1"/>
  <c r="F1064" i="1"/>
  <c r="F1065" i="1" s="1"/>
  <c r="B1064" i="1"/>
  <c r="B1065" i="1" s="1"/>
  <c r="C1021" i="1"/>
  <c r="D1021" i="1"/>
  <c r="E1021" i="1"/>
  <c r="F1021" i="1"/>
  <c r="B1021" i="1"/>
  <c r="B1022" i="1" s="1"/>
  <c r="C1007" i="1"/>
  <c r="C1008" i="1" s="1"/>
  <c r="D1007" i="1"/>
  <c r="D1008" i="1" s="1"/>
  <c r="E1007" i="1"/>
  <c r="E1008" i="1" s="1"/>
  <c r="F1007" i="1"/>
  <c r="F1008" i="1" s="1"/>
  <c r="B1007" i="1"/>
  <c r="B1008" i="1" s="1"/>
  <c r="B961" i="1"/>
  <c r="B962" i="1" s="1"/>
  <c r="C961" i="1"/>
  <c r="D961" i="1"/>
  <c r="E961" i="1"/>
  <c r="F961" i="1"/>
  <c r="F947" i="1"/>
  <c r="F948" i="1" s="1"/>
  <c r="B947" i="1"/>
  <c r="B948" i="1" s="1"/>
  <c r="C947" i="1"/>
  <c r="C948" i="1" s="1"/>
  <c r="D947" i="1"/>
  <c r="D948" i="1" s="1"/>
  <c r="E947" i="1"/>
  <c r="E948" i="1" s="1"/>
  <c r="C903" i="1"/>
  <c r="D903" i="1"/>
  <c r="E903" i="1"/>
  <c r="F903" i="1"/>
  <c r="B903" i="1"/>
  <c r="B904" i="1" s="1"/>
  <c r="C889" i="1"/>
  <c r="C890" i="1" s="1"/>
  <c r="D889" i="1"/>
  <c r="D890" i="1" s="1"/>
  <c r="E889" i="1"/>
  <c r="E890" i="1" s="1"/>
  <c r="F889" i="1"/>
  <c r="F890" i="1" s="1"/>
  <c r="B889" i="1"/>
  <c r="B890" i="1" s="1"/>
  <c r="C846" i="1"/>
  <c r="D846" i="1"/>
  <c r="E846" i="1"/>
  <c r="F846" i="1"/>
  <c r="B846" i="1"/>
  <c r="B847" i="1" s="1"/>
  <c r="B832" i="1"/>
  <c r="B833" i="1" s="1"/>
  <c r="C832" i="1"/>
  <c r="C833" i="1" s="1"/>
  <c r="D832" i="1"/>
  <c r="D833" i="1" s="1"/>
  <c r="E832" i="1"/>
  <c r="E833" i="1" s="1"/>
  <c r="F832" i="1"/>
  <c r="F833" i="1" s="1"/>
  <c r="C789" i="1"/>
  <c r="D789" i="1"/>
  <c r="E789" i="1"/>
  <c r="F789" i="1"/>
  <c r="B789" i="1"/>
  <c r="B790" i="1" s="1"/>
  <c r="C775" i="1"/>
  <c r="C776" i="1" s="1"/>
  <c r="D775" i="1"/>
  <c r="D776" i="1" s="1"/>
  <c r="E775" i="1"/>
  <c r="E776" i="1" s="1"/>
  <c r="F775" i="1"/>
  <c r="F776" i="1" s="1"/>
  <c r="B775" i="1"/>
  <c r="B776" i="1" s="1"/>
  <c r="C732" i="1"/>
  <c r="D732" i="1"/>
  <c r="E732" i="1"/>
  <c r="F732" i="1"/>
  <c r="B732" i="1"/>
  <c r="B733" i="1" s="1"/>
  <c r="B680" i="1"/>
  <c r="B681" i="1" s="1"/>
  <c r="C718" i="1"/>
  <c r="C719" i="1" s="1"/>
  <c r="D718" i="1"/>
  <c r="D719" i="1" s="1"/>
  <c r="E718" i="1"/>
  <c r="E719" i="1" s="1"/>
  <c r="F718" i="1"/>
  <c r="F719" i="1" s="1"/>
  <c r="B718" i="1"/>
  <c r="B719" i="1" s="1"/>
  <c r="C680" i="1"/>
  <c r="D680" i="1"/>
  <c r="E680" i="1"/>
  <c r="F680" i="1"/>
  <c r="C666" i="1"/>
  <c r="C667" i="1" s="1"/>
  <c r="D666" i="1"/>
  <c r="D667" i="1" s="1"/>
  <c r="E666" i="1"/>
  <c r="E667" i="1" s="1"/>
  <c r="F666" i="1"/>
  <c r="F667" i="1" s="1"/>
  <c r="B666" i="1"/>
  <c r="B667" i="1" s="1"/>
  <c r="C627" i="1"/>
  <c r="D627" i="1"/>
  <c r="E627" i="1"/>
  <c r="F627" i="1"/>
  <c r="B627" i="1"/>
  <c r="B628" i="1" s="1"/>
  <c r="C613" i="1"/>
  <c r="C614" i="1" s="1"/>
  <c r="D613" i="1"/>
  <c r="D614" i="1" s="1"/>
  <c r="E613" i="1"/>
  <c r="E614" i="1" s="1"/>
  <c r="F613" i="1"/>
  <c r="F614" i="1" s="1"/>
  <c r="B613" i="1"/>
  <c r="B614" i="1" s="1"/>
  <c r="C574" i="1"/>
  <c r="D574" i="1"/>
  <c r="E574" i="1"/>
  <c r="F574" i="1"/>
  <c r="B574" i="1"/>
  <c r="B575" i="1" s="1"/>
  <c r="C560" i="1"/>
  <c r="C561" i="1" s="1"/>
  <c r="D560" i="1"/>
  <c r="D561" i="1" s="1"/>
  <c r="E560" i="1"/>
  <c r="E561" i="1" s="1"/>
  <c r="F560" i="1"/>
  <c r="F561" i="1" s="1"/>
  <c r="B560" i="1"/>
  <c r="B561" i="1" s="1"/>
  <c r="C522" i="1"/>
  <c r="D522" i="1"/>
  <c r="E522" i="1"/>
  <c r="F522" i="1"/>
  <c r="B522" i="1"/>
  <c r="C508" i="1"/>
  <c r="C509" i="1" s="1"/>
  <c r="D508" i="1"/>
  <c r="D509" i="1" s="1"/>
  <c r="E508" i="1"/>
  <c r="E509" i="1" s="1"/>
  <c r="F508" i="1"/>
  <c r="F509" i="1" s="1"/>
  <c r="B508" i="1"/>
  <c r="C470" i="1"/>
  <c r="D470" i="1"/>
  <c r="E470" i="1"/>
  <c r="F470" i="1"/>
  <c r="B470" i="1"/>
  <c r="B471" i="1" s="1"/>
  <c r="C456" i="1"/>
  <c r="C457" i="1" s="1"/>
  <c r="D456" i="1"/>
  <c r="D457" i="1" s="1"/>
  <c r="E456" i="1"/>
  <c r="E457" i="1" s="1"/>
  <c r="F456" i="1"/>
  <c r="F457" i="1" s="1"/>
  <c r="B456" i="1"/>
  <c r="B457" i="1" s="1"/>
  <c r="B418" i="1"/>
  <c r="B419" i="1" s="1"/>
  <c r="C418" i="1"/>
  <c r="D418" i="1"/>
  <c r="E418" i="1"/>
  <c r="F418" i="1"/>
  <c r="C404" i="1"/>
  <c r="C405" i="1" s="1"/>
  <c r="D404" i="1"/>
  <c r="D405" i="1" s="1"/>
  <c r="E404" i="1"/>
  <c r="E405" i="1" s="1"/>
  <c r="F404" i="1"/>
  <c r="F405" i="1" s="1"/>
  <c r="B404" i="1"/>
  <c r="B405" i="1" s="1"/>
  <c r="C366" i="1"/>
  <c r="D366" i="1"/>
  <c r="E366" i="1"/>
  <c r="F366" i="1"/>
  <c r="B366" i="1"/>
  <c r="B367" i="1" s="1"/>
  <c r="C352" i="1"/>
  <c r="C353" i="1" s="1"/>
  <c r="D352" i="1"/>
  <c r="D353" i="1" s="1"/>
  <c r="E352" i="1"/>
  <c r="E353" i="1" s="1"/>
  <c r="F352" i="1"/>
  <c r="F353" i="1" s="1"/>
  <c r="B352" i="1"/>
  <c r="B353" i="1" s="1"/>
  <c r="C312" i="1"/>
  <c r="D312" i="1"/>
  <c r="E312" i="1"/>
  <c r="F312" i="1"/>
  <c r="B312" i="1"/>
  <c r="B313" i="1" s="1"/>
  <c r="C298" i="1"/>
  <c r="C299" i="1" s="1"/>
  <c r="D298" i="1"/>
  <c r="D299" i="1" s="1"/>
  <c r="E298" i="1"/>
  <c r="E299" i="1" s="1"/>
  <c r="F298" i="1"/>
  <c r="F299" i="1" s="1"/>
  <c r="B298" i="1"/>
  <c r="B299" i="1" s="1"/>
  <c r="C261" i="1"/>
  <c r="D261" i="1"/>
  <c r="E261" i="1"/>
  <c r="F261" i="1"/>
  <c r="B261" i="1"/>
  <c r="B262" i="1" s="1"/>
  <c r="C247" i="1"/>
  <c r="C248" i="1" s="1"/>
  <c r="D247" i="1"/>
  <c r="D248" i="1" s="1"/>
  <c r="E247" i="1"/>
  <c r="E248" i="1" s="1"/>
  <c r="F247" i="1"/>
  <c r="F248" i="1" s="1"/>
  <c r="B247" i="1"/>
  <c r="B248" i="1" s="1"/>
  <c r="C209" i="1"/>
  <c r="D209" i="1"/>
  <c r="E209" i="1"/>
  <c r="F209" i="1"/>
  <c r="B209" i="1"/>
  <c r="B210" i="1" s="1"/>
  <c r="C195" i="1"/>
  <c r="C196" i="1" s="1"/>
  <c r="D195" i="1"/>
  <c r="D196" i="1" s="1"/>
  <c r="E195" i="1"/>
  <c r="E196" i="1" s="1"/>
  <c r="F195" i="1"/>
  <c r="F196" i="1" s="1"/>
  <c r="B195" i="1"/>
  <c r="B196" i="1" s="1"/>
  <c r="C154" i="1"/>
  <c r="D154" i="1"/>
  <c r="E154" i="1"/>
  <c r="F154" i="1"/>
  <c r="B154" i="1"/>
  <c r="B155" i="1" s="1"/>
  <c r="C140" i="1"/>
  <c r="C141" i="1" s="1"/>
  <c r="D140" i="1"/>
  <c r="D141" i="1" s="1"/>
  <c r="E140" i="1"/>
  <c r="E141" i="1" s="1"/>
  <c r="F140" i="1"/>
  <c r="F141" i="1" s="1"/>
  <c r="B140" i="1"/>
  <c r="B141" i="1" s="1"/>
  <c r="C98" i="1"/>
  <c r="D98" i="1"/>
  <c r="E98" i="1"/>
  <c r="F98" i="1"/>
  <c r="B98" i="1"/>
  <c r="B99" i="1" s="1"/>
  <c r="C84" i="1"/>
  <c r="C85" i="1" s="1"/>
  <c r="D84" i="1"/>
  <c r="D85" i="1" s="1"/>
  <c r="E84" i="1"/>
  <c r="E85" i="1" s="1"/>
  <c r="F84" i="1"/>
  <c r="F85" i="1" s="1"/>
  <c r="B84" i="1"/>
  <c r="B85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3122" i="1" l="1"/>
  <c r="B509" i="1"/>
  <c r="B2886" i="1"/>
  <c r="B523" i="1"/>
  <c r="F575" i="1"/>
  <c r="E471" i="1"/>
  <c r="C471" i="1"/>
  <c r="C367" i="1"/>
  <c r="I3123" i="1" l="1"/>
  <c r="I3124" i="1" s="1"/>
  <c r="I3125" i="1" s="1"/>
  <c r="D2066" i="1"/>
  <c r="E1835" i="1"/>
  <c r="C1950" i="1"/>
  <c r="C1893" i="1"/>
  <c r="F1835" i="1"/>
  <c r="D1835" i="1"/>
  <c r="C1835" i="1"/>
  <c r="F1778" i="1"/>
  <c r="D575" i="1" l="1"/>
  <c r="C575" i="1"/>
  <c r="E575" i="1"/>
  <c r="D523" i="1"/>
  <c r="C523" i="1"/>
  <c r="F523" i="1"/>
  <c r="E523" i="1"/>
  <c r="F471" i="1"/>
  <c r="D471" i="1"/>
  <c r="C419" i="1"/>
  <c r="F419" i="1"/>
  <c r="D419" i="1"/>
  <c r="E419" i="1"/>
  <c r="F367" i="1"/>
  <c r="E367" i="1"/>
  <c r="D367" i="1"/>
  <c r="F313" i="1"/>
  <c r="E313" i="1"/>
  <c r="D313" i="1"/>
  <c r="C313" i="1"/>
  <c r="C262" i="1"/>
  <c r="F262" i="1"/>
  <c r="D262" i="1"/>
  <c r="E262" i="1"/>
  <c r="F210" i="1"/>
  <c r="E210" i="1"/>
  <c r="C210" i="1"/>
  <c r="D210" i="1"/>
  <c r="E155" i="1"/>
  <c r="D155" i="1"/>
  <c r="F155" i="1"/>
  <c r="C155" i="1"/>
  <c r="C99" i="1"/>
  <c r="D99" i="1"/>
  <c r="F99" i="1"/>
  <c r="E99" i="1"/>
  <c r="E2886" i="1"/>
  <c r="C2829" i="1"/>
  <c r="F2654" i="1"/>
  <c r="F2597" i="1"/>
  <c r="C2597" i="1"/>
  <c r="E2309" i="1"/>
  <c r="D2251" i="1"/>
  <c r="E2191" i="1"/>
  <c r="C2191" i="1"/>
  <c r="D2133" i="1"/>
  <c r="E1662" i="1"/>
  <c r="D1662" i="1"/>
  <c r="C1430" i="1"/>
  <c r="C1198" i="1"/>
  <c r="E1198" i="1"/>
  <c r="C1079" i="1"/>
  <c r="F1022" i="1"/>
  <c r="D1022" i="1"/>
  <c r="E904" i="1"/>
  <c r="C904" i="1"/>
  <c r="E847" i="1"/>
  <c r="C847" i="1"/>
  <c r="C2066" i="1" l="1"/>
  <c r="F2066" i="1"/>
  <c r="E2066" i="1"/>
  <c r="F2009" i="1"/>
  <c r="E2009" i="1"/>
  <c r="C2009" i="1"/>
  <c r="D2009" i="1"/>
  <c r="E1950" i="1"/>
  <c r="D1950" i="1"/>
  <c r="F1950" i="1"/>
  <c r="D1893" i="1"/>
  <c r="E1893" i="1"/>
  <c r="F1893" i="1"/>
  <c r="D1778" i="1"/>
  <c r="E1778" i="1"/>
  <c r="C1778" i="1"/>
  <c r="F1719" i="1"/>
  <c r="C1719" i="1"/>
  <c r="D1719" i="1"/>
  <c r="E1719" i="1"/>
  <c r="C681" i="1"/>
  <c r="E628" i="1"/>
  <c r="F628" i="1"/>
  <c r="C628" i="1"/>
  <c r="D628" i="1"/>
  <c r="I3126" i="1" l="1"/>
  <c r="F2886" i="1"/>
  <c r="D2886" i="1"/>
  <c r="C2886" i="1"/>
  <c r="D2829" i="1"/>
  <c r="F2829" i="1"/>
  <c r="E2829" i="1"/>
  <c r="D2772" i="1"/>
  <c r="F2772" i="1"/>
  <c r="E2772" i="1"/>
  <c r="C2712" i="1"/>
  <c r="F2712" i="1"/>
  <c r="D2712" i="1"/>
  <c r="E2712" i="1"/>
  <c r="E2654" i="1"/>
  <c r="C2654" i="1"/>
  <c r="E2597" i="1"/>
  <c r="D2597" i="1"/>
  <c r="D2540" i="1"/>
  <c r="C2540" i="1"/>
  <c r="F2540" i="1"/>
  <c r="C2482" i="1"/>
  <c r="F2482" i="1"/>
  <c r="E2482" i="1"/>
  <c r="D2482" i="1"/>
  <c r="F2425" i="1"/>
  <c r="B2425" i="1"/>
  <c r="E2425" i="1"/>
  <c r="D2425" i="1"/>
  <c r="E2368" i="1"/>
  <c r="D2368" i="1"/>
  <c r="F2368" i="1"/>
  <c r="C2368" i="1"/>
  <c r="F2309" i="1"/>
  <c r="C2309" i="1"/>
  <c r="D2309" i="1"/>
  <c r="F2251" i="1"/>
  <c r="E2251" i="1"/>
  <c r="C2251" i="1"/>
  <c r="D2191" i="1"/>
  <c r="B2191" i="1"/>
  <c r="F2191" i="1"/>
  <c r="E2133" i="1"/>
  <c r="F2133" i="1"/>
  <c r="C2133" i="1"/>
  <c r="F1662" i="1"/>
  <c r="C1662" i="1"/>
  <c r="F1605" i="1"/>
  <c r="E1605" i="1"/>
  <c r="C1605" i="1"/>
  <c r="D1605" i="1"/>
  <c r="C1548" i="1"/>
  <c r="E1548" i="1"/>
  <c r="F1548" i="1"/>
  <c r="D1548" i="1"/>
  <c r="D1488" i="1"/>
  <c r="C1488" i="1"/>
  <c r="F1488" i="1"/>
  <c r="E1488" i="1"/>
  <c r="F1430" i="1"/>
  <c r="E1430" i="1"/>
  <c r="D1430" i="1"/>
  <c r="F1373" i="1"/>
  <c r="E1373" i="1"/>
  <c r="C1373" i="1"/>
  <c r="D1373" i="1"/>
  <c r="E1316" i="1"/>
  <c r="D1316" i="1"/>
  <c r="F1316" i="1"/>
  <c r="C1316" i="1"/>
  <c r="D1256" i="1"/>
  <c r="C1256" i="1"/>
  <c r="F1256" i="1"/>
  <c r="E1256" i="1"/>
  <c r="F1198" i="1"/>
  <c r="D1198" i="1"/>
  <c r="F1136" i="1"/>
  <c r="E1136" i="1"/>
  <c r="C1136" i="1"/>
  <c r="D1136" i="1"/>
  <c r="F1079" i="1"/>
  <c r="B1079" i="1"/>
  <c r="E1079" i="1"/>
  <c r="D1079" i="1"/>
  <c r="C1022" i="1"/>
  <c r="E1022" i="1"/>
  <c r="C962" i="1"/>
  <c r="F962" i="1"/>
  <c r="D962" i="1"/>
  <c r="E962" i="1"/>
  <c r="F904" i="1"/>
  <c r="D904" i="1"/>
  <c r="D847" i="1"/>
  <c r="F847" i="1"/>
  <c r="D790" i="1"/>
  <c r="C790" i="1"/>
  <c r="F790" i="1"/>
  <c r="E790" i="1"/>
  <c r="C733" i="1"/>
  <c r="F733" i="1"/>
  <c r="D733" i="1"/>
  <c r="E733" i="1"/>
  <c r="D681" i="1"/>
  <c r="F681" i="1"/>
  <c r="E681" i="1"/>
  <c r="I3127" i="1" l="1"/>
  <c r="I3128" i="1" l="1"/>
  <c r="I3129" i="1" l="1"/>
  <c r="I3130" i="1" l="1"/>
  <c r="I3131" i="1" l="1"/>
  <c r="I3132" i="1" l="1"/>
  <c r="I3133" i="1" l="1"/>
  <c r="I3134" i="1" l="1"/>
  <c r="I3135" i="1" l="1"/>
  <c r="I3136" i="1" l="1"/>
  <c r="I3137" i="1" l="1"/>
  <c r="I3138" i="1" s="1"/>
  <c r="I3139" i="1" s="1"/>
  <c r="I3140" i="1" l="1"/>
  <c r="I3141" i="1" l="1"/>
  <c r="I3142" i="1" l="1"/>
  <c r="I3143" i="1" l="1"/>
  <c r="I3152" i="1" s="1"/>
  <c r="I3153" i="1" s="1"/>
  <c r="I3080" i="1"/>
  <c r="J3067" i="1"/>
  <c r="J3079" i="1" l="1"/>
  <c r="J3080" i="1" s="1"/>
</calcChain>
</file>

<file path=xl/sharedStrings.xml><?xml version="1.0" encoding="utf-8"?>
<sst xmlns="http://schemas.openxmlformats.org/spreadsheetml/2006/main" count="1503" uniqueCount="139">
  <si>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</si>
  <si>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</si>
  <si>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</si>
  <si>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</si>
  <si>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</si>
  <si>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</si>
  <si>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</si>
  <si>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</si>
  <si>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</si>
  <si>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</si>
  <si>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</si>
  <si>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</si>
  <si>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</si>
  <si>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</si>
  <si>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</si>
  <si>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</si>
  <si>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</si>
  <si>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</si>
  <si>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</si>
  <si>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</si>
  <si>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</si>
  <si>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</si>
  <si>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</si>
  <si>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</si>
  <si>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</si>
  <si>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</si>
  <si>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</si>
  <si>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</si>
  <si>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</si>
  <si>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</si>
  <si>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</si>
  <si>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</si>
  <si>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</si>
  <si>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</si>
  <si>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</si>
  <si>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</si>
  <si>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</si>
  <si>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</si>
  <si>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</si>
  <si>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</si>
  <si>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</si>
  <si>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</si>
  <si>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</si>
  <si>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</si>
  <si>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</si>
  <si>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</si>
  <si>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</si>
  <si>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</si>
  <si>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</si>
  <si>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</si>
  <si>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</si>
  <si>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</si>
  <si>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</si>
  <si>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</si>
  <si>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</si>
  <si>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</si>
  <si>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</si>
  <si>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</si>
  <si>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</si>
  <si>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</si>
  <si>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</si>
  <si>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</si>
  <si>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</si>
  <si>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</si>
  <si>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</si>
  <si>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</si>
  <si>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</si>
  <si>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</si>
  <si>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</si>
  <si>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</si>
  <si>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</si>
  <si>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</si>
  <si>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</si>
  <si>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</si>
  <si>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</si>
  <si>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</si>
  <si>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</si>
  <si>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</si>
  <si>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</si>
  <si>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</si>
  <si>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</si>
  <si>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</si>
  <si>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</si>
  <si>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</si>
  <si>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</si>
  <si>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</si>
  <si>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</si>
  <si>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</si>
  <si>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</si>
  <si>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</si>
  <si>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</si>
  <si>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</si>
  <si>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</si>
  <si>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</si>
  <si>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</si>
  <si>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</si>
  <si>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</si>
  <si>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</si>
  <si>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</si>
  <si>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</si>
  <si>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</si>
  <si>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</si>
  <si>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</si>
  <si>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</si>
  <si>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</si>
  <si>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</si>
  <si>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</si>
  <si>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</si>
  <si>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</si>
  <si>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</si>
  <si>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</si>
  <si>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</si>
  <si>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</si>
  <si>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</si>
  <si>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</si>
  <si>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</si>
  <si>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</si>
  <si>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</si>
  <si>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</si>
  <si>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</si>
  <si>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</si>
  <si>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</si>
  <si>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</si>
  <si>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</si>
  <si>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</si>
  <si>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</si>
  <si>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</si>
  <si>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</si>
  <si>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</si>
  <si>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</si>
  <si>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</si>
  <si>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</si>
  <si>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Ellen Antwiwaa</t>
  </si>
  <si>
    <t>Vera Otwiwaa</t>
  </si>
  <si>
    <t>Unknow</t>
  </si>
  <si>
    <t xml:space="preserve">No Report </t>
  </si>
  <si>
    <t>Move In</t>
  </si>
  <si>
    <t>Late Report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</si>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</sst>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3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Abril Fatface"/>
    </font>
    <font>
      <b/>
      <u/>
      <sz val="12"/>
      <color rgb="FFC00000"/>
      <name val="Abril Fatface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5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9" fillId="11" borderId="2" xfId="0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164" fontId="31" fillId="0" borderId="0" xfId="0" applyNumberFormat="1" applyFont="1" applyFill="1" applyAlignment="1">
      <alignment horizontal="left" vertical="center" wrapText="1"/>
    </xf>
    <xf numFmtId="164" fontId="32" fillId="10" borderId="0" xfId="1" applyNumberFormat="1" applyFont="1" applyFill="1" applyAlignment="1">
      <alignment horizontal="left" vertical="center" wrapText="1"/>
    </xf>
    <xf numFmtId="0" fontId="32" fillId="10" borderId="0" xfId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600:H646" totalsRowShown="0" headerRowDxfId="682" dataDxfId="681">
  <tableColumns count="8">
    <tableColumn id="1" xr3:uid="{F39CF3F8-C6DE-3548-BCA7-630C41C2E3D9}" name="SERVICE YEAR" dataDxfId="680"/>
    <tableColumn id="2" xr3:uid="{3F27A266-59A3-7745-A5A5-9CB7AB3A1383}" name="PLACEMENT" dataDxfId="679"/>
    <tableColumn id="3" xr3:uid="{BC1D50D3-7F1B-A14F-82E7-995E11705DF5}" name="VIDEO SHOWING" dataDxfId="678"/>
    <tableColumn id="4" xr3:uid="{32A9083F-2F8A-A046-AD85-A40B38DF0EBA}" name="HOURS" dataDxfId="677"/>
    <tableColumn id="5" xr3:uid="{62504FCA-904E-8244-A3D5-1411CF4288E3}" name="RETURN VISITS" dataDxfId="676"/>
    <tableColumn id="6" xr3:uid="{8DA6D61F-C1BC-EB47-B020-EE8AC753C85F}" name="BIBLE STUDIES" dataDxfId="675"/>
    <tableColumn id="7" xr3:uid="{87E6B06F-B982-954A-A1C3-CE07AD3CD43A}" name="STATUS" dataDxfId="674"/>
    <tableColumn id="8" xr3:uid="{D1BDF6A5-50F6-9D4E-ADA2-BB4BBBFEE79D}" name="REMARKS" dataDxfId="6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1108:H1160" totalsRowShown="0" headerRowDxfId="592" dataDxfId="591">
  <tableColumns count="8">
    <tableColumn id="1" xr3:uid="{AAE7BFE1-6E41-5848-B841-CBFACDC5B67A}" name="SERVICE YEAR" dataDxfId="590"/>
    <tableColumn id="2" xr3:uid="{8EE93D79-D09B-FE46-9924-681CC57B0A63}" name="PLACEMENT" dataDxfId="589"/>
    <tableColumn id="3" xr3:uid="{F96C7FF7-9AA2-1E4D-8286-223EEE590441}" name="VIDEO SHOWING" dataDxfId="588"/>
    <tableColumn id="4" xr3:uid="{54C78FCC-9695-AA44-9105-5DFC028D59FD}" name="HOURS" dataDxfId="587"/>
    <tableColumn id="5" xr3:uid="{E700526D-7538-1F45-B86D-A44390411FD6}" name="RETURN VISITS" dataDxfId="586"/>
    <tableColumn id="6" xr3:uid="{304B05A0-5ECF-1A4E-A11A-2A10AB13A782}" name="BIBLE STUDIES" dataDxfId="585"/>
    <tableColumn id="7" xr3:uid="{BEBB0478-1EC7-E040-9458-63E9FCA962E4}" name="STATUS" dataDxfId="584"/>
    <tableColumn id="8" xr3:uid="{0605E924-C021-4043-AC63-8E290BEAAA01}" name="REMARKS" dataDxfId="5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1170:H1220" totalsRowShown="0" headerRowDxfId="582" dataDxfId="581">
  <tableColumns count="8">
    <tableColumn id="1" xr3:uid="{8AAD46C0-63AA-644C-8153-87A943E21E1A}" name="SERVICE YEAR" dataDxfId="580"/>
    <tableColumn id="2" xr3:uid="{35A01653-FAE6-0F41-B17E-0B9784ED0E3F}" name="PLACEMENT" dataDxfId="579"/>
    <tableColumn id="3" xr3:uid="{669F1493-3C1C-8843-96E4-8139F42578E8}" name="VIDEO SHOWING" dataDxfId="578"/>
    <tableColumn id="4" xr3:uid="{7B2D75B2-4217-5044-850D-08D135768622}" name="HOURS" dataDxfId="577"/>
    <tableColumn id="5" xr3:uid="{BD7C96FB-9078-6148-AF07-700DCB290893}" name="RETURN VISITS" dataDxfId="576"/>
    <tableColumn id="6" xr3:uid="{5B27DBB2-93D9-4C4A-9D28-2EF378825A8C}" name="BIBLE STUDIES" dataDxfId="575"/>
    <tableColumn id="7" xr3:uid="{526203AD-8EAB-9640-9AEE-2F2FA1666038}" name="STATUS" dataDxfId="574"/>
    <tableColumn id="8" xr3:uid="{EE2896A8-950A-8B4D-98A3-EA8A4FD4F6CC}" name="REMARKS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1228:H1279" totalsRowShown="0" headerRowDxfId="572" dataDxfId="571">
  <tableColumns count="8">
    <tableColumn id="1" xr3:uid="{0578B0D6-4FC2-B742-BDBE-69354F602021}" name="SERVICE YEAR" dataDxfId="570"/>
    <tableColumn id="2" xr3:uid="{3F105FEB-8B61-714F-9E15-56F7293C562F}" name="PLACEMENT" dataDxfId="569"/>
    <tableColumn id="3" xr3:uid="{E070E053-B538-9849-9F5F-D47428BD0F84}" name="VIDEO SHOWING" dataDxfId="568"/>
    <tableColumn id="4" xr3:uid="{8DCF125E-2064-9E41-9932-520C610AA513}" name="HOURS" dataDxfId="567"/>
    <tableColumn id="5" xr3:uid="{98DAF925-CEB7-2646-A188-A4C76ED8DC3A}" name="RETURN VISITS" dataDxfId="566"/>
    <tableColumn id="6" xr3:uid="{7039EE3C-0D2D-E34B-A03C-7ADD75DF84DB}" name="BIBLE STUDIES" dataDxfId="565"/>
    <tableColumn id="7" xr3:uid="{619482FA-4E11-C445-84BC-237F416ABB45}" name="STATUS" dataDxfId="564"/>
    <tableColumn id="8" xr3:uid="{4E7AD8CA-04BE-514A-89D6-FE63645CDE1F}" name="REMARKS" dataDxfId="5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1288:H1337" totalsRowShown="0" headerRowDxfId="562" dataDxfId="561">
  <tableColumns count="8">
    <tableColumn id="1" xr3:uid="{C1304CE9-73BC-2B4B-8983-158CF20FA157}" name="SERVICE YEAR" dataDxfId="560"/>
    <tableColumn id="2" xr3:uid="{367C82B7-87F7-374D-9E8B-629ABDDBF13B}" name="PLACEMENT" dataDxfId="559"/>
    <tableColumn id="3" xr3:uid="{9F6AA9CC-FC77-5147-B135-825217955932}" name="VIDEO SHOWING" dataDxfId="558"/>
    <tableColumn id="4" xr3:uid="{3F3C915E-EA1B-7C48-B033-C3EF48F96940}" name="HOURS" dataDxfId="557"/>
    <tableColumn id="5" xr3:uid="{96072198-A863-6548-A381-5DB5E2C67A58}" name="RETURN VISITS" dataDxfId="556"/>
    <tableColumn id="6" xr3:uid="{B8716D3D-373B-E94C-A139-EA3C376F4648}" name="BIBLE STUDIES" dataDxfId="555"/>
    <tableColumn id="7" xr3:uid="{7E88CA8F-2DEE-7A43-B13C-D856ED647942}" name="STATUS" dataDxfId="554"/>
    <tableColumn id="8" xr3:uid="{C752A211-298B-1C42-BCE7-01287E794B89}" name="REMARKS" dataDxfId="5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1345:H1396" totalsRowShown="0" headerRowDxfId="552" dataDxfId="551">
  <tableColumns count="8">
    <tableColumn id="1" xr3:uid="{5ECB478C-3385-A842-BD74-61CD0043252E}" name="SERVICE YEAR" dataDxfId="550"/>
    <tableColumn id="2" xr3:uid="{2495AE21-544B-7E46-AF76-CACF6FB9D3C6}" name="PLACEMENT" dataDxfId="549"/>
    <tableColumn id="3" xr3:uid="{CDB220B2-C16C-DA45-BBDD-6D5CB73C5FF0}" name="VIDEO SHOWING" dataDxfId="548"/>
    <tableColumn id="4" xr3:uid="{1B15ED37-22C1-9A43-83ED-9E8360B228C5}" name="HOURS" dataDxfId="547"/>
    <tableColumn id="5" xr3:uid="{92E3D950-6AD9-5B4C-A33F-9023286A0BC7}" name="RETURN VISITS" dataDxfId="546"/>
    <tableColumn id="6" xr3:uid="{C71F2CF8-B5FB-BC46-839A-F405850E116D}" name="BIBLE STUDIES" dataDxfId="545"/>
    <tableColumn id="7" xr3:uid="{9E37A093-ED8B-774E-8A1F-7717C8EC0596}" name="STATUS" dataDxfId="544"/>
    <tableColumn id="8" xr3:uid="{3B0E862E-2D8D-314B-A1D4-5ABF2DE02293}" name="REMARKS" dataDxfId="5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402:H1454" totalsRowShown="0" headerRowDxfId="542" dataDxfId="541">
  <tableColumns count="8">
    <tableColumn id="1" xr3:uid="{A3BA4F0A-2BBE-EE42-A87D-6FBF6FB50143}" name="SERVICE YEAR" dataDxfId="540"/>
    <tableColumn id="2" xr3:uid="{29D211D5-32A4-C946-AB4C-B6F7BE252120}" name="PLACEMENT" dataDxfId="539"/>
    <tableColumn id="3" xr3:uid="{7E5D7BFA-C794-F04E-8A2B-8B253C12C377}" name="VIDEO SHOWING" dataDxfId="538"/>
    <tableColumn id="4" xr3:uid="{3DE8B639-2770-0F40-8398-06434A233564}" name="HOURS" dataDxfId="537"/>
    <tableColumn id="5" xr3:uid="{61EA279B-B445-9448-83FF-003035706D66}" name="RETURN VISITS" dataDxfId="536"/>
    <tableColumn id="6" xr3:uid="{8CB3E8B2-1B12-8341-B6E3-4841F11A484B}" name="BIBLE STUDIES" dataDxfId="535"/>
    <tableColumn id="7" xr3:uid="{0FA5C41E-B4C6-0244-9BCD-E6434B70CAD5}" name="STATUS" dataDxfId="534"/>
    <tableColumn id="8" xr3:uid="{50E24092-5872-6642-B201-7809C3575ED9}" name="REMARKS" dataDxfId="5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460:H1511" totalsRowShown="0" headerRowDxfId="532" dataDxfId="531">
  <tableColumns count="8">
    <tableColumn id="1" xr3:uid="{AC142FAA-8D0D-7646-B3CA-083A0164BBFE}" name="SERVICE YEAR" dataDxfId="530"/>
    <tableColumn id="2" xr3:uid="{9962BE3F-2401-AE48-BFAA-EA1821727215}" name="PLACEMENT" dataDxfId="529"/>
    <tableColumn id="3" xr3:uid="{D513738B-F615-7A47-AA15-0A281E2DD294}" name="VIDEO SHOWING" dataDxfId="528"/>
    <tableColumn id="4" xr3:uid="{60CF3758-F2F9-2A4D-B1C1-83185EB121C2}" name="HOURS" dataDxfId="527"/>
    <tableColumn id="5" xr3:uid="{1DC7FF2F-AC88-104E-9A51-1F925946F0EB}" name="RETURN VISITS" dataDxfId="526"/>
    <tableColumn id="6" xr3:uid="{E00958BC-9837-1D4C-BE25-2B7A7C7F8166}" name="BIBLE STUDIES" dataDxfId="525"/>
    <tableColumn id="7" xr3:uid="{77D6C602-F6DE-AB40-9C39-061D0F54BDC8}" name="STATUS" dataDxfId="524"/>
    <tableColumn id="8" xr3:uid="{64CCE2D2-3759-CE41-98B5-E463C48859F9}" name="REMARKS" dataDxfId="5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520:H1569" totalsRowShown="0" headerRowDxfId="522" dataDxfId="521">
  <tableColumns count="8">
    <tableColumn id="1" xr3:uid="{F3A1A4F0-7308-354C-818A-AD7A4F293740}" name="SERVICE YEAR" dataDxfId="520"/>
    <tableColumn id="2" xr3:uid="{A49E47C4-9C97-E445-96CF-EE1A3B000DAD}" name="PLACEMENT" dataDxfId="519"/>
    <tableColumn id="3" xr3:uid="{BBFE19B5-3566-164F-8AE9-AEB0956A445B}" name="VIDEO SHOWING" dataDxfId="518"/>
    <tableColumn id="4" xr3:uid="{C3965A90-E893-714A-B794-CA6E6BA1CDA3}" name="HOURS" dataDxfId="517"/>
    <tableColumn id="5" xr3:uid="{33675F1D-144E-DD4D-BB4A-E4868585B73C}" name="RETURN VISITS" dataDxfId="516"/>
    <tableColumn id="6" xr3:uid="{209C1302-E87F-394E-9192-F14B48496057}" name="BIBLE STUDIES" dataDxfId="515"/>
    <tableColumn id="7" xr3:uid="{27C9A2A9-BB25-8B45-8E39-3394E5E9CA9E}" name="STATUS" dataDxfId="514"/>
    <tableColumn id="8" xr3:uid="{B30B7C7D-50B8-F84A-A0BB-DB91DC88CB91}" name="REMARKS" dataDxfId="5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577:H1628" totalsRowShown="0" headerRowDxfId="512" dataDxfId="511">
  <tableColumns count="8">
    <tableColumn id="1" xr3:uid="{B4BE2502-159E-5E49-ABFF-00B86639F2C1}" name="SERVICE YEAR" dataDxfId="510"/>
    <tableColumn id="2" xr3:uid="{BEE7EB1E-8154-1A40-B9EC-67BEB32D8968}" name="PLACEMENT" dataDxfId="509"/>
    <tableColumn id="3" xr3:uid="{F1FCFAC7-B132-C040-835F-B0566C224C71}" name="VIDEO SHOWING" dataDxfId="508"/>
    <tableColumn id="4" xr3:uid="{B22FE307-C5EC-7D40-9D62-C4B4B205979A}" name="HOURS" dataDxfId="507"/>
    <tableColumn id="5" xr3:uid="{86DA7328-B582-8B45-AE08-BF94D3D5EDD8}" name="RETURN VISITS" dataDxfId="506"/>
    <tableColumn id="6" xr3:uid="{78D67A1B-4C5B-564E-B50D-14299B8C672F}" name="BIBLE STUDIES" dataDxfId="505"/>
    <tableColumn id="7" xr3:uid="{48BDC281-413B-9744-B05E-6231A8D3A518}" name="STATUS" dataDxfId="504"/>
    <tableColumn id="8" xr3:uid="{F2121331-8614-A645-88BE-0D7003C979D6}" name="REMARKS" dataDxfId="5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634:H1684" totalsRowShown="0" headerRowDxfId="502" dataDxfId="501">
  <tableColumns count="8">
    <tableColumn id="1" xr3:uid="{257A8B15-A05F-AB45-967B-65F31BD4212C}" name="SERVICE YEAR" dataDxfId="500"/>
    <tableColumn id="2" xr3:uid="{0F63EB38-464D-164D-AF09-76146A3DC118}" name="PLACEMENT" dataDxfId="499"/>
    <tableColumn id="3" xr3:uid="{0AEEEB0E-C6D7-A949-9730-1A147684A39B}" name="VIDEO SHOWING" dataDxfId="498"/>
    <tableColumn id="4" xr3:uid="{8B99F527-4307-8945-8B22-3856A5FC0284}" name="HOURS" dataDxfId="497"/>
    <tableColumn id="5" xr3:uid="{B1877D8A-3B89-ED46-B53F-C27AE8B31F53}" name="RETURN VISITS" dataDxfId="496"/>
    <tableColumn id="6" xr3:uid="{5660BB9D-0B72-A84B-A4CF-10DA35D58C4C}" name="BIBLE STUDIES" dataDxfId="495"/>
    <tableColumn id="7" xr3:uid="{3DF42E7E-1A7F-8C49-86A9-43B7C74F60A7}" name="STATUS" dataDxfId="494"/>
    <tableColumn id="8" xr3:uid="{8F47BFCB-2D2A-7742-B9E6-2090FFD0C9E5}" name="REMARKS" dataDxfId="4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653:H697" totalsRowShown="0" headerRowDxfId="672" dataDxfId="671">
  <tableColumns count="8">
    <tableColumn id="1" xr3:uid="{3DDED4A2-D06E-904F-AF3C-05A12E72C54E}" name="SERVICE YEAR" dataDxfId="670"/>
    <tableColumn id="2" xr3:uid="{D89E4C26-26DF-3849-8E97-64F60A6F9B1C}" name="PLACEMENT" dataDxfId="669"/>
    <tableColumn id="3" xr3:uid="{1B0762B4-B7C1-FD44-A1FD-A81BF93FAD1E}" name="VIDEO SHOWING" dataDxfId="668"/>
    <tableColumn id="4" xr3:uid="{6B746CEB-ECB3-0C4E-BF0C-369B2259586D}" name="HOURS" dataDxfId="667"/>
    <tableColumn id="5" xr3:uid="{BA0213E2-052B-C646-A557-B6A63A945A54}" name="RETURN VISITS" dataDxfId="666"/>
    <tableColumn id="6" xr3:uid="{F605CBA2-1A44-C048-8D27-11E278035B05}" name="BIBLE STUDIES" dataDxfId="665"/>
    <tableColumn id="7" xr3:uid="{E8C475C3-3564-3148-8983-74FADAF6101A}" name="STATUS" dataDxfId="664"/>
    <tableColumn id="8" xr3:uid="{FEF70BCF-BCAA-4C4F-9056-4A7B330649DF}" name="REMARKS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2105:H2156" totalsRowShown="0" headerRowDxfId="492" dataDxfId="491">
  <tableColumns count="8">
    <tableColumn id="1" xr3:uid="{1315801E-9E7A-D14C-A1CB-8425EBFA1F0B}" name="SERVICE YEAR" dataDxfId="490"/>
    <tableColumn id="2" xr3:uid="{90BE1D7B-18C0-204C-9F4E-4598D70E6642}" name="PLACEMENT" dataDxfId="489"/>
    <tableColumn id="3" xr3:uid="{E30A0B87-64A0-EA41-9144-01CB1373ACA9}" name="VIDEO SHOWING" dataDxfId="488"/>
    <tableColumn id="4" xr3:uid="{7D2E0632-C89E-974F-926C-67A4CF9D2352}" name="HOURS" dataDxfId="487"/>
    <tableColumn id="5" xr3:uid="{395F3460-FDE4-F24F-AE70-8208217B2FF9}" name="RETURN VISITS" dataDxfId="486"/>
    <tableColumn id="6" xr3:uid="{46CF0EFA-B1E5-BD49-8E76-35C2123237D6}" name="BIBLE STUDIES" dataDxfId="485"/>
    <tableColumn id="7" xr3:uid="{EFE41709-CCE6-C64A-A73E-F1528C60ACEA}" name="STATUS" dataDxfId="484"/>
    <tableColumn id="8" xr3:uid="{63DB7699-0AEF-6E4A-88D5-0C176849827F}" name="REMARKS" dataDxfId="48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2163:H2216" totalsRowShown="0" headerRowDxfId="482" dataDxfId="481">
  <tableColumns count="8">
    <tableColumn id="1" xr3:uid="{CF91E189-5479-E745-B658-F40287806BC1}" name="SERVICE YEAR" dataDxfId="480"/>
    <tableColumn id="2" xr3:uid="{4FB9B069-AAD5-B447-862D-8BB524A6E43A}" name="PLACEMENT" dataDxfId="479"/>
    <tableColumn id="3" xr3:uid="{7BAB7997-6763-7B43-A2D7-56424794C388}" name="VIDEO SHOWING" dataDxfId="478"/>
    <tableColumn id="4" xr3:uid="{A1B1DE60-0406-1849-970C-77FC4B8A94F6}" name="HOURS" dataDxfId="477"/>
    <tableColumn id="5" xr3:uid="{A0FB5352-F5BA-8242-95C5-3CA77FEC6BD4}" name="RETURN VISITS" dataDxfId="476"/>
    <tableColumn id="6" xr3:uid="{8FC826AC-887C-D349-8DD7-26C51536DECC}" name="BIBLE STUDIES" dataDxfId="475"/>
    <tableColumn id="7" xr3:uid="{DFA19425-6CEE-8F4E-9F18-A11A10ECD622}" name="STATUS" dataDxfId="474"/>
    <tableColumn id="8" xr3:uid="{F6FC3250-E250-A144-8AF2-EB6D173F00A1}" name="REMARKS" dataDxfId="4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2223:H2277" totalsRowShown="0" headerRowDxfId="472" dataDxfId="471">
  <tableColumns count="8">
    <tableColumn id="1" xr3:uid="{57BAF324-1986-DB47-B9BC-F3B3165A5C66}" name="SERVICE YEAR" dataDxfId="470"/>
    <tableColumn id="2" xr3:uid="{C3990CAA-BFAE-9F44-A64D-5ED00C15265F}" name="PLACEMENT" dataDxfId="469"/>
    <tableColumn id="3" xr3:uid="{54C2B7A2-FBED-2048-9FC9-922DA738B1B2}" name="VIDEO SHOWING" dataDxfId="468"/>
    <tableColumn id="4" xr3:uid="{B1C75FA9-4500-8C47-AA36-C21B743BAA1F}" name="HOURS" dataDxfId="467"/>
    <tableColumn id="5" xr3:uid="{62DCB6AE-DA9E-E345-94ED-A15040111E97}" name="RETURN VISITS" dataDxfId="466"/>
    <tableColumn id="6" xr3:uid="{2BA1A227-0DBB-E34F-810F-E8D8653C5D59}" name="BIBLE STUDIES" dataDxfId="465"/>
    <tableColumn id="7" xr3:uid="{B55A376A-1652-6B42-9D91-E8B795DE0DBB}" name="STATUS" dataDxfId="464"/>
    <tableColumn id="8" xr3:uid="{DA0A6ED4-BF73-144F-8FE4-65460482FE77}" name="REMARKS" dataDxfId="4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2281:H2332" totalsRowShown="0" headerRowDxfId="462" dataDxfId="461">
  <tableColumns count="8">
    <tableColumn id="1" xr3:uid="{78C4D77B-28B2-6A49-A7B5-AF7B2E953308}" name="SERVICE YEAR" dataDxfId="460"/>
    <tableColumn id="2" xr3:uid="{88E822F3-0C85-D54C-A4F9-182A3EFE048D}" name="PLACEMENT" dataDxfId="459"/>
    <tableColumn id="3" xr3:uid="{913E70B9-B05E-2148-9554-138A9FC7ECCF}" name="VIDEO SHOWING" dataDxfId="458"/>
    <tableColumn id="4" xr3:uid="{0B2D84D7-CC4E-B244-BB81-508E732CB868}" name="HOURS" dataDxfId="457"/>
    <tableColumn id="5" xr3:uid="{2C0A69AE-F676-3A4A-8119-9C1F92FB7BDE}" name="RETURN VISITS" dataDxfId="456"/>
    <tableColumn id="6" xr3:uid="{815DEF97-8B68-1843-9A04-DBE2887576BF}" name="BIBLE STUDIES" dataDxfId="455"/>
    <tableColumn id="7" xr3:uid="{8B4AC89F-6E8D-1B49-A0B9-27F5D47D2D31}" name="STATUS" dataDxfId="454"/>
    <tableColumn id="8" xr3:uid="{07574FE0-9EFB-F344-B374-72A4FF5C9F7E}" name="REMARKS" dataDxfId="4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2340:H2391" totalsRowShown="0" headerRowDxfId="452" dataDxfId="451">
  <tableColumns count="8">
    <tableColumn id="1" xr3:uid="{8B8FAC59-66F0-6A4F-9A90-D270738CB59B}" name="SERVICE YEAR" dataDxfId="450"/>
    <tableColumn id="2" xr3:uid="{655B532C-8C5C-8241-851A-AFFEBD0AC2D1}" name="PLACEMENT" dataDxfId="449"/>
    <tableColumn id="3" xr3:uid="{47FD5906-E71B-8941-B248-1FD9C225473D}" name="VIDEO SHOWING" dataDxfId="448"/>
    <tableColumn id="4" xr3:uid="{236C21F6-242F-124A-B57E-9DB8E39C2235}" name="HOURS" dataDxfId="447"/>
    <tableColumn id="5" xr3:uid="{E3016558-3A67-A54F-8CB5-85C15A687CB5}" name="RETURN VISITS" dataDxfId="446"/>
    <tableColumn id="6" xr3:uid="{4309B24C-B468-264F-879B-1E1FD131C77F}" name="BIBLE STUDIES" dataDxfId="445"/>
    <tableColumn id="7" xr3:uid="{FD13BF1E-3684-8F4E-A82D-44A167EA3A0D}" name="STATUS" dataDxfId="444"/>
    <tableColumn id="8" xr3:uid="{B58FA72F-A7EB-184A-B6F4-68AD8823E120}" name="REMARKS" dataDxfId="4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2397:H2447" totalsRowShown="0" headerRowDxfId="442" dataDxfId="441">
  <tableColumns count="8">
    <tableColumn id="1" xr3:uid="{0AF8568B-747C-F041-AC08-33BDAA2CCEA4}" name="SERVICE YEAR" dataDxfId="440"/>
    <tableColumn id="2" xr3:uid="{B5DCBE10-E420-9B45-B872-9DE354B59AB1}" name="PLACEMENT" dataDxfId="439"/>
    <tableColumn id="3" xr3:uid="{FCD52713-89B7-094D-AC7B-40DFB10D2702}" name="VIDEO SHOWING" dataDxfId="438"/>
    <tableColumn id="4" xr3:uid="{779ADF5F-FCC5-AD47-B4EA-C98A4F3A42D9}" name="HOURS" dataDxfId="437"/>
    <tableColumn id="5" xr3:uid="{791BB336-EB35-1745-9EF1-E3BD1E427019}" name="RETURN VISITS" dataDxfId="436"/>
    <tableColumn id="6" xr3:uid="{46243818-67C3-8F45-8268-90E64E219F4D}" name="BIBLE STUDIES" dataDxfId="435"/>
    <tableColumn id="7" xr3:uid="{876F9571-76CC-C548-9A2F-CCE6EEC9CB3E}" name="STATUS" dataDxfId="434"/>
    <tableColumn id="8" xr3:uid="{41C53890-5707-254F-9681-087349C5AE72}" name="REMARKS" dataDxfId="43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2454:H2506" totalsRowShown="0" headerRowDxfId="432" dataDxfId="431">
  <tableColumns count="8">
    <tableColumn id="1" xr3:uid="{8DC74121-0AB9-2345-ADE4-499F4647BB62}" name="SERVICE YEAR" dataDxfId="430"/>
    <tableColumn id="2" xr3:uid="{BE138284-2579-4549-B481-098545A5F6BF}" name="PLACEMENT" dataDxfId="429"/>
    <tableColumn id="3" xr3:uid="{CBAD81F6-9E3B-584A-9960-AC5FCFDDAD98}" name="VIDEO SHOWING" dataDxfId="428"/>
    <tableColumn id="4" xr3:uid="{66705C33-881E-504E-AAF0-BE1E55E99B04}" name="HOURS" dataDxfId="427"/>
    <tableColumn id="5" xr3:uid="{C5A3F682-D637-774D-AABD-7EFBD1B054A5}" name="RETURN VISITS" dataDxfId="426"/>
    <tableColumn id="6" xr3:uid="{80A9B903-BDD9-C44C-87A6-0356CCD3C01D}" name="BIBLE STUDIES" dataDxfId="425"/>
    <tableColumn id="7" xr3:uid="{8DF36F5E-018D-414F-A0CF-9FDB6D852D60}" name="STATUS" dataDxfId="424"/>
    <tableColumn id="8" xr3:uid="{C0DA5B59-C7EA-C14A-9B9C-858B4DA6533C}" name="REMARKS" dataDxfId="4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2512:H2561" totalsRowShown="0" headerRowDxfId="422" dataDxfId="421">
  <tableColumns count="8">
    <tableColumn id="1" xr3:uid="{E0237F49-D98C-9041-8306-0F79F8611840}" name="SERVICE YEAR" dataDxfId="420"/>
    <tableColumn id="2" xr3:uid="{74482142-8610-DE4B-92FF-7511CEC7A64B}" name="PLACEMENT" dataDxfId="419"/>
    <tableColumn id="3" xr3:uid="{E39E9AA5-092B-0647-8CA3-DDAD2744AFB5}" name="VIDEO SHOWING" dataDxfId="418"/>
    <tableColumn id="4" xr3:uid="{F7142823-28AE-CE4E-8121-73F64EA1BB04}" name="HOURS" dataDxfId="417"/>
    <tableColumn id="5" xr3:uid="{EAAFB6AC-D265-9B41-B09B-A8F5B9F36B8A}" name="RETURN VISITS" dataDxfId="416"/>
    <tableColumn id="6" xr3:uid="{F950AE3E-E78A-2B47-AFFF-32572A3FF9E9}" name="BIBLE STUDIES" dataDxfId="415"/>
    <tableColumn id="7" xr3:uid="{25B228C9-1FA7-9D4A-AEF0-BEEEA3D4662B}" name="STATUS" dataDxfId="414"/>
    <tableColumn id="8" xr3:uid="{5BC4C1C7-DB45-284C-BD18-D324B9C13164}" name="REMARKS" dataDxfId="4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2569:H2619" totalsRowShown="0" headerRowDxfId="412" dataDxfId="411">
  <tableColumns count="8">
    <tableColumn id="1" xr3:uid="{B9231F3B-FB8D-E64B-856F-A4A98FA5A026}" name="SERVICE YEAR" dataDxfId="410"/>
    <tableColumn id="2" xr3:uid="{76C85A56-E5F0-5A40-ACED-E03A24E95B62}" name="PLACEMENT" dataDxfId="409"/>
    <tableColumn id="3" xr3:uid="{493DAD19-C992-4543-A608-844CEC21044E}" name="VIDEO SHOWING" dataDxfId="408"/>
    <tableColumn id="4" xr3:uid="{E78540EF-8263-3242-955A-44581F47222A}" name="HOURS" dataDxfId="407"/>
    <tableColumn id="5" xr3:uid="{EB37C187-6777-644C-893F-4FD828E0E320}" name="RETURN VISITS" dataDxfId="406"/>
    <tableColumn id="6" xr3:uid="{F96FB733-D07C-C14C-8F0A-D1672B3C0395}" name="BIBLE STUDIES" dataDxfId="405"/>
    <tableColumn id="7" xr3:uid="{D851CC3F-43A8-B14C-8778-E12391815099}" name="STATUS" dataDxfId="404"/>
    <tableColumn id="8" xr3:uid="{4344186A-1AB9-344D-8543-F401DC5B3521}" name="REMARKS" dataDxfId="4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2626:H2678" totalsRowShown="0" headerRowDxfId="402" dataDxfId="401">
  <tableColumns count="8">
    <tableColumn id="1" xr3:uid="{DF72D8E1-1C97-2B46-A1E3-F4202EC8F239}" name="SERVICE YEAR" dataDxfId="400"/>
    <tableColumn id="2" xr3:uid="{39A0FE28-0D98-FB4B-AC43-27FC30AB93C5}" name="PLACEMENT" dataDxfId="399"/>
    <tableColumn id="3" xr3:uid="{AA99973F-C53D-1B48-8489-B35AB0858685}" name="VIDEO SHOWING" dataDxfId="398"/>
    <tableColumn id="4" xr3:uid="{68025EB0-8AFD-9947-90BF-F2C56542D3A3}" name="HOURS" dataDxfId="397"/>
    <tableColumn id="5" xr3:uid="{F0A25BD5-0F0D-7848-8C6E-D0F63B3E0EFB}" name="RETURN VISITS" dataDxfId="396"/>
    <tableColumn id="6" xr3:uid="{718BD12C-9DBB-0444-B9F4-E4ADC77E779B}" name="BIBLE STUDIES" dataDxfId="395"/>
    <tableColumn id="7" xr3:uid="{4753DBCE-7D59-AF49-9AD5-611317C92E8F}" name="STATUS" dataDxfId="394"/>
    <tableColumn id="8" xr3:uid="{5C79DF4B-39F5-3241-B65B-FD8D42DA3406}" name="REMARKS" dataDxfId="3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705:H752" totalsRowShown="0" headerRowDxfId="662" dataDxfId="661">
  <tableColumns count="8">
    <tableColumn id="1" xr3:uid="{4DEDA05F-21B1-B646-87F3-8E67B9924619}" name="SERVICE YEAR" dataDxfId="660"/>
    <tableColumn id="2" xr3:uid="{DC0DA849-484E-E94C-A1DB-5BB988651754}" name="PLACEMENT" dataDxfId="659"/>
    <tableColumn id="3" xr3:uid="{F72E99B0-8E3D-324D-860D-4B43755CFFA2}" name="VIDEO SHOWING" dataDxfId="658"/>
    <tableColumn id="4" xr3:uid="{6E962D01-271B-8243-A69F-29CC6C713314}" name="HOURS" dataDxfId="657"/>
    <tableColumn id="5" xr3:uid="{9D33B2A8-37AA-4449-9265-8CE73C64E1C6}" name="RETURN VISITS" dataDxfId="656"/>
    <tableColumn id="6" xr3:uid="{85EC9DDC-A25E-1947-88C5-58FB973B78EF}" name="BIBLE STUDIES" dataDxfId="655"/>
    <tableColumn id="7" xr3:uid="{C6262893-B5CB-6943-9B43-112259BDC6E2}" name="STATUS" dataDxfId="654"/>
    <tableColumn id="8" xr3:uid="{B29C98EA-BA77-034B-8D6F-AB83327D2294}" name="REMARKS" dataDxfId="6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684:H2735" totalsRowShown="0" headerRowDxfId="392" dataDxfId="391">
  <tableColumns count="8">
    <tableColumn id="1" xr3:uid="{90F61909-A6B9-7D4A-82AA-580AD3F15224}" name="SERVICE YEAR" dataDxfId="390"/>
    <tableColumn id="2" xr3:uid="{E0825BC9-5C78-374B-9A22-8D3186C9229F}" name="PLACEMENT" dataDxfId="389"/>
    <tableColumn id="3" xr3:uid="{23BF875D-DFE0-EE49-A439-8D9B6D06AEC0}" name="VIDEO SHOWING" dataDxfId="388"/>
    <tableColumn id="4" xr3:uid="{ADBC24C7-4013-1349-8646-7A9ED4E41F82}" name="HOURS" dataDxfId="387"/>
    <tableColumn id="5" xr3:uid="{E7698E24-631A-E345-94AF-A1C8BD71A6B8}" name="RETURN VISITS" dataDxfId="386"/>
    <tableColumn id="6" xr3:uid="{9339CE2F-7EAC-6F44-8487-F7305A000EE0}" name="BIBLE STUDIES" dataDxfId="385"/>
    <tableColumn id="7" xr3:uid="{1ABC488F-6721-9B4F-8E49-AF590594D1EE}" name="STATUS" dataDxfId="384"/>
    <tableColumn id="8" xr3:uid="{5C9A1D9E-0D50-A24A-A1C8-B81AD39EF191}" name="REMARKS" dataDxfId="3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744:H2796" totalsRowShown="0" headerRowDxfId="382" dataDxfId="381">
  <tableColumns count="8">
    <tableColumn id="1" xr3:uid="{4CBCECC8-8AE0-FD47-9229-4E6BFCAD0F3E}" name="SERVICE YEAR" dataDxfId="380"/>
    <tableColumn id="2" xr3:uid="{7149BF5E-E112-3A4A-8BFD-B10CD03EAB19}" name="PLACEMENT" dataDxfId="379"/>
    <tableColumn id="3" xr3:uid="{87ABB197-E62B-844D-9719-EF72404D6174}" name="VIDEO SHOWING" dataDxfId="378"/>
    <tableColumn id="4" xr3:uid="{6FB40904-0C47-7948-AE85-D7E8C5527E2D}" name="HOURS" dataDxfId="377"/>
    <tableColumn id="5" xr3:uid="{694C9FBF-3321-0046-A488-31B872EA4EEE}" name="RETURN VISITS" dataDxfId="376"/>
    <tableColumn id="6" xr3:uid="{894AA40B-ED13-4640-B02F-3B8853D5D165}" name="BIBLE STUDIES" dataDxfId="375"/>
    <tableColumn id="7" xr3:uid="{83B8047D-C5E5-5348-90C9-D97CFAD89008}" name="STATUS" dataDxfId="374"/>
    <tableColumn id="8" xr3:uid="{0DF0CFC2-A424-4542-A265-6B9034CEDE48}" name="REMARK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801:H2852" totalsRowShown="0" headerRowDxfId="372" dataDxfId="371">
  <tableColumns count="8">
    <tableColumn id="1" xr3:uid="{D3D07D8F-836C-4242-99AC-0CDFDCDA68F2}" name="SERVICE YEAR" dataDxfId="370"/>
    <tableColumn id="2" xr3:uid="{0F806884-FC45-714E-9646-E97C63D789D1}" name="PLACEMENT" dataDxfId="369"/>
    <tableColumn id="3" xr3:uid="{69AE38A9-7E13-8440-8450-25D2086BE5F5}" name="VIDEO SHOWING" dataDxfId="368"/>
    <tableColumn id="4" xr3:uid="{7BD0B823-E601-7C4E-B51F-93F3BDF15414}" name="HOURS" dataDxfId="367"/>
    <tableColumn id="5" xr3:uid="{EF9F4D28-E1EC-EE41-B349-B1DFC3A6CA0F}" name="RETURN VISITS" dataDxfId="366"/>
    <tableColumn id="6" xr3:uid="{D53DCFC4-A282-374B-BA5F-4ECE0F5D6154}" name="BIBLE STUDIES" dataDxfId="365"/>
    <tableColumn id="7" xr3:uid="{A792C09B-2647-C344-B480-A539DD6176DF}" name="STATUS" dataDxfId="364"/>
    <tableColumn id="8" xr3:uid="{0C1D8E86-6C27-914B-AB84-D8F01860085E}" name="REMARKS" dataDxfId="3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858:H2909" totalsRowShown="0" headerRowDxfId="362" dataDxfId="361">
  <tableColumns count="8">
    <tableColumn id="1" xr3:uid="{C7E9D39C-B5EF-EA45-A4CA-18056F76C122}" name="SERVICE YEAR" dataDxfId="360"/>
    <tableColumn id="2" xr3:uid="{918A5967-79B9-2843-9D0B-4E7A6CE792F8}" name="PLACEMENT" dataDxfId="359"/>
    <tableColumn id="3" xr3:uid="{B4B47A5D-D1C1-6F48-8571-18EEA8DE0FD9}" name="VIDEO SHOWING" dataDxfId="358"/>
    <tableColumn id="4" xr3:uid="{D1970C26-17C9-3C4F-8D23-5173E2C12EF2}" name="HOURS" dataDxfId="357"/>
    <tableColumn id="5" xr3:uid="{BE9182C4-0C5F-3541-A076-2DD9CDA96881}" name="RETURN VISITS" dataDxfId="356"/>
    <tableColumn id="6" xr3:uid="{27B6D9C9-E826-F145-A7E3-90E15721AC26}" name="BIBLE STUDIES" dataDxfId="355"/>
    <tableColumn id="7" xr3:uid="{869696D2-9BF0-7846-8D33-68BA49EFC42D}" name="STATUS" dataDxfId="354"/>
    <tableColumn id="8" xr3:uid="{9D164B8F-71AA-FB46-B97E-C8D92AF645F0}" name="REMARKS" dataDxfId="3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691:H1741" totalsRowShown="0" headerRowDxfId="352" dataDxfId="351">
  <tableColumns count="8">
    <tableColumn id="1" xr3:uid="{4E73FA79-56CB-A04A-84A6-8D1867A9F119}" name="SERVICE YEAR" dataDxfId="350"/>
    <tableColumn id="2" xr3:uid="{C4582B81-0B20-BC42-B25D-C316DE125C4F}" name="PLACEMENT" dataDxfId="349"/>
    <tableColumn id="3" xr3:uid="{B94BA509-964C-9F4C-9CE6-4882C61B4BC2}" name="VIDEO SHOWING" dataDxfId="348"/>
    <tableColumn id="4" xr3:uid="{6DBAFCBF-894B-2341-BBF5-874AA93350A7}" name="HOURS" dataDxfId="347"/>
    <tableColumn id="5" xr3:uid="{5D7506E5-BE60-1A4A-A533-19E843FE2618}" name="RETURN VISITS" dataDxfId="346"/>
    <tableColumn id="6" xr3:uid="{0C5B8256-9518-9F4F-82DF-D6482EFB8E29}" name="BIBLE STUDIES" dataDxfId="345"/>
    <tableColumn id="7" xr3:uid="{C765782E-A8A9-AE4B-91B2-E8D014B43BBF}" name="STATUS" dataDxfId="344"/>
    <tableColumn id="8" xr3:uid="{9C76C091-0BC4-8F43-A76A-63667F30C03B}" name="REMARKS" dataDxfId="3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750:H1800" totalsRowShown="0" headerRowDxfId="342" dataDxfId="341">
  <tableColumns count="8">
    <tableColumn id="1" xr3:uid="{32AE3030-A2E3-E545-95E1-D0A90082B090}" name="SERVICE YEAR" dataDxfId="340"/>
    <tableColumn id="2" xr3:uid="{FB69F376-C681-064D-81EC-6AAB8C4F2C74}" name="PLACEMENT" dataDxfId="339"/>
    <tableColumn id="3" xr3:uid="{8BD21475-E367-D641-8E1A-3CD3450B2A7F}" name="VIDEO SHOWING" dataDxfId="338"/>
    <tableColumn id="4" xr3:uid="{709B9FAF-1E57-4B4E-8D85-087A5125EA35}" name="HOURS" dataDxfId="337"/>
    <tableColumn id="5" xr3:uid="{75C29EB6-14AD-B941-9E0E-3BD27E639F14}" name="RETURN VISITS" dataDxfId="336"/>
    <tableColumn id="6" xr3:uid="{F411F636-60AC-274B-8A6F-44C18A911D8E}" name="BIBLE STUDIES" dataDxfId="335"/>
    <tableColumn id="7" xr3:uid="{C176BFF0-EDB8-4442-94AE-03BDC8298F95}" name="STATUS" dataDxfId="334"/>
    <tableColumn id="8" xr3:uid="{F9E03276-69C6-1343-9CD1-DFA42ABCFED0}" name="REMARKS" dataDxfId="33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807:H1857" totalsRowShown="0" headerRowDxfId="332" dataDxfId="331">
  <tableColumns count="8">
    <tableColumn id="1" xr3:uid="{A66F3A95-ED6B-F547-AFED-DDF39064598C}" name="SERVICE YEAR" dataDxfId="330"/>
    <tableColumn id="2" xr3:uid="{4250C16E-E71B-0643-8358-882639159DF2}" name="PLACEMENT" dataDxfId="329"/>
    <tableColumn id="3" xr3:uid="{377E4B73-16BB-DF41-9011-2E97E77F5CED}" name="VIDEO SHOWING" dataDxfId="328"/>
    <tableColumn id="4" xr3:uid="{847854A2-5543-1249-B478-F9061CBA8843}" name="HOURS" dataDxfId="327"/>
    <tableColumn id="5" xr3:uid="{3E226A35-589F-FF4A-8041-38403E1571C9}" name="RETURN VISITS" dataDxfId="326"/>
    <tableColumn id="6" xr3:uid="{2367D784-FE2C-4C46-952A-43CE31AFCA82}" name="BIBLE STUDIES" dataDxfId="325"/>
    <tableColumn id="7" xr3:uid="{03482595-8CD2-CE4A-9F38-DD29B06F9B33}" name="STATUS" dataDxfId="324"/>
    <tableColumn id="8" xr3:uid="{97A8A58D-5439-2C4C-A871-FFE2B0B3C9D4}" name="REMARKS" dataDxfId="32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865:H1913" totalsRowShown="0" headerRowDxfId="322" dataDxfId="321">
  <tableColumns count="8">
    <tableColumn id="1" xr3:uid="{8FD5A073-2B8F-8B42-A2D7-5933BAF70027}" name="SERVICE YEAR" dataDxfId="320"/>
    <tableColumn id="2" xr3:uid="{98A1710A-04C2-3B48-A12F-33DD95037DBB}" name="PLACEMENT" dataDxfId="319"/>
    <tableColumn id="3" xr3:uid="{968A97BA-F366-AD48-B539-0CA35584F335}" name="VIDEO SHOWING" dataDxfId="318"/>
    <tableColumn id="4" xr3:uid="{85D6D318-1990-694E-B33F-88FA9F4F29A9}" name="HOURS" dataDxfId="317"/>
    <tableColumn id="5" xr3:uid="{8F69A325-3132-FB4E-99E4-CF4BFFF25FC1}" name="RETURN VISITS" dataDxfId="316"/>
    <tableColumn id="6" xr3:uid="{AFCB4091-A7A2-9646-8794-E88456DABB46}" name="BIBLE STUDIES" dataDxfId="315"/>
    <tableColumn id="7" xr3:uid="{0FC015BE-5E31-3842-8395-25D2376DC95E}" name="STATUS" dataDxfId="314"/>
    <tableColumn id="8" xr3:uid="{DD38DE36-30D6-4E41-93F6-1E725F5B2406}" name="REMARKS" dataDxfId="31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922:H1971" totalsRowShown="0" headerRowDxfId="312" dataDxfId="311">
  <tableColumns count="8">
    <tableColumn id="1" xr3:uid="{D67B4F36-2CC6-3C42-9150-4A6EB7CFA6CD}" name="SERVICE YEAR" dataDxfId="310"/>
    <tableColumn id="2" xr3:uid="{0E530CB0-9EF7-B441-9BC9-4216A07401B3}" name="PLACEMENT" dataDxfId="309"/>
    <tableColumn id="3" xr3:uid="{3040E49D-51FB-4D4A-9F6D-652E1809069D}" name="VIDEO SHOWING" dataDxfId="308"/>
    <tableColumn id="4" xr3:uid="{FFD1BD0E-9DE6-4A48-87A3-78F19C1D430F}" name="HOURS" dataDxfId="307"/>
    <tableColumn id="5" xr3:uid="{4B3651B3-B08B-C545-97C7-4A5C3EE0D25A}" name="RETURN VISITS" dataDxfId="306"/>
    <tableColumn id="6" xr3:uid="{C1B13D1E-EEAB-FE47-B293-39B3F20105AB}" name="BIBLE STUDIES" dataDxfId="305"/>
    <tableColumn id="7" xr3:uid="{9BB607C4-F7DE-BB4A-A58C-A796B67DF920}" name="STATUS" dataDxfId="304"/>
    <tableColumn id="8" xr3:uid="{C825E764-0FE5-9B40-AC35-38D67659028A}" name="REMARKS" dataDxfId="30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981:H2029" totalsRowShown="0" headerRowDxfId="302" dataDxfId="301">
  <tableColumns count="8">
    <tableColumn id="1" xr3:uid="{46DEF4F1-7F15-5347-8BCF-4074F8D73323}" name="SERVICE YEAR" dataDxfId="300"/>
    <tableColumn id="2" xr3:uid="{5ABD9CE0-6570-DF48-B502-B4D723469D16}" name="PLACEMENT" dataDxfId="299"/>
    <tableColumn id="3" xr3:uid="{CC42E920-2E3E-B24D-ACA3-F52150E01548}" name="VIDEO SHOWING" dataDxfId="298"/>
    <tableColumn id="4" xr3:uid="{F111E7E0-0D6A-7B4A-9738-C335D4D74812}" name="HOURS" dataDxfId="297"/>
    <tableColumn id="5" xr3:uid="{EE71DFE6-BDE1-AE4D-BC69-2E87C2AE8537}" name="RETURN VISITS" dataDxfId="296"/>
    <tableColumn id="6" xr3:uid="{112384AB-2DEF-7E46-B468-EBB98AA19F52}" name="BIBLE STUDIES" dataDxfId="295"/>
    <tableColumn id="7" xr3:uid="{E99FB9B4-E6A5-E248-8563-309985889053}" name="STATUS" dataDxfId="294"/>
    <tableColumn id="8" xr3:uid="{7309E8BB-F5E8-C14E-826C-10F2989BF887}" name="REMARKS" dataDxfId="2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762:H812" totalsRowShown="0" headerRowDxfId="652" dataDxfId="651">
  <tableColumns count="8">
    <tableColumn id="1" xr3:uid="{C85DB1C0-6D4F-FF45-BDE3-49DD3975FA41}" name="SERVICE YEAR" dataDxfId="650"/>
    <tableColumn id="2" xr3:uid="{29DCFDB7-C2D4-7A46-83A5-B8E2EC19658C}" name="PLACEMENT" dataDxfId="649"/>
    <tableColumn id="3" xr3:uid="{37967FB9-9843-8243-88A6-6948AAF73003}" name="VIDEO SHOWING" dataDxfId="648"/>
    <tableColumn id="4" xr3:uid="{26C68C6D-5788-7F46-9F2C-405DC737C8D4}" name="HOURS" dataDxfId="647"/>
    <tableColumn id="5" xr3:uid="{DA2C6547-A872-5D4D-871D-C3BDB90EDDE0}" name="RETURN VISITS" dataDxfId="646"/>
    <tableColumn id="6" xr3:uid="{046D24C3-B712-4649-B757-D189FDDB31DC}" name="BIBLE STUDIES" dataDxfId="645"/>
    <tableColumn id="7" xr3:uid="{260C6231-F470-A145-8CCB-F520952E9139}" name="STATUS" dataDxfId="644"/>
    <tableColumn id="8" xr3:uid="{3104EDAF-D120-5A4E-98A7-CA842B46B80A}" name="REMARKS" dataDxfId="64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2038:H2089" totalsRowShown="0" headerRowDxfId="292" dataDxfId="291">
  <tableColumns count="8">
    <tableColumn id="1" xr3:uid="{1CA4BE11-8ADD-D744-8DA7-B053D4DF25EF}" name="SERVICE YEAR" dataDxfId="290"/>
    <tableColumn id="2" xr3:uid="{730FB4F2-C366-7A4D-8BD9-CCA8D466C75D}" name="PLACEMENT" dataDxfId="289"/>
    <tableColumn id="3" xr3:uid="{5BE74CFA-520E-FB41-B2A4-2F705834C010}" name="VIDEO SHOWING" dataDxfId="288"/>
    <tableColumn id="4" xr3:uid="{382A315A-C20D-6345-BA02-706FDF5E92F1}" name="HOURS" dataDxfId="287"/>
    <tableColumn id="5" xr3:uid="{7059A95A-6798-B148-A045-14CACB44A524}" name="RETURN VISITS" dataDxfId="286"/>
    <tableColumn id="6" xr3:uid="{C05EE703-A59C-C544-8B56-EBDE1F509D53}" name="BIBLE STUDIES" dataDxfId="285"/>
    <tableColumn id="7" xr3:uid="{ED6EBDEC-BD90-5F41-AE9C-4D5089B09CFF}" name="STATUS" dataDxfId="284"/>
    <tableColumn id="8" xr3:uid="{73B72F2F-7868-FB49-B0E4-C1B00EBBAAD0}" name="REMARKS" dataDxfId="28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59" totalsRowShown="0" headerRowDxfId="282" dataDxfId="281">
  <tableColumns count="8">
    <tableColumn id="1" xr3:uid="{C051ABFE-CA23-3947-AA43-71534C99FC38}" name="SERVICE YEAR" dataDxfId="280"/>
    <tableColumn id="2" xr3:uid="{FD263F89-A839-4840-8B30-67B7FF81A74E}" name="PLACEMENT" dataDxfId="279"/>
    <tableColumn id="3" xr3:uid="{4A9F83AA-1F3B-9046-94DC-1B9FF3EBD659}" name="VIDEO SHOWING" dataDxfId="278"/>
    <tableColumn id="4" xr3:uid="{BE3CFA37-BE16-5442-BC54-C4E4A72F14C8}" name="HOURS" dataDxfId="277"/>
    <tableColumn id="5" xr3:uid="{A4903479-8EB7-2840-8856-58E93AA6D109}" name="RETURN VISITS" dataDxfId="276"/>
    <tableColumn id="6" xr3:uid="{DE26E36B-B237-BB4E-9153-A2747A6E9BCB}" name="BIBLE STUDIES" dataDxfId="275"/>
    <tableColumn id="7" xr3:uid="{111451E7-287A-DC4E-9399-2E9A35F8CEFC}" name="STATUS" dataDxfId="274"/>
    <tableColumn id="8" xr3:uid="{5FD61B8E-A94B-A941-85CD-A94364CDA71E}" name="REMARKS" dataDxfId="27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71:H118" totalsRowShown="0" headerRowDxfId="272" dataDxfId="271">
  <tableColumns count="8">
    <tableColumn id="1" xr3:uid="{F2C16267-00C7-5B41-AB0E-20FA90301C2C}" name="SERVICE YEAR" dataDxfId="270"/>
    <tableColumn id="2" xr3:uid="{05C5DE41-DF69-254C-A3E4-FE99635F905D}" name="PLACEMENT" dataDxfId="269"/>
    <tableColumn id="3" xr3:uid="{23640CBE-ED3B-E84D-9B4E-1114BA70AD99}" name="VIDEO SHOWING" dataDxfId="268"/>
    <tableColumn id="4" xr3:uid="{E1C312AB-4FF7-754B-90C9-4A475967EDC1}" name="HOURS" dataDxfId="267"/>
    <tableColumn id="5" xr3:uid="{9CFAA2B8-97A3-974B-A3F3-D722652AAE84}" name="RETURN VISITS" dataDxfId="266"/>
    <tableColumn id="6" xr3:uid="{9EBA2287-8476-5D47-B5D4-49300A5DBAD0}" name="BIBLE STUDIES" dataDxfId="265"/>
    <tableColumn id="7" xr3:uid="{9874A80C-4CB2-564A-BF44-A6F1CF1CD984}" name="STATUS" dataDxfId="264"/>
    <tableColumn id="8" xr3:uid="{0A5AA44E-8E65-234D-962C-0F8B73C6A147}" name="REMARKS" dataDxfId="2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127:H174" totalsRowShown="0" headerRowDxfId="262" dataDxfId="261">
  <autoFilter ref="A127:H174" xr:uid="{6451FF79-5C53-054D-9689-E6C5A9636B9F}"/>
  <tableColumns count="8">
    <tableColumn id="1" xr3:uid="{C62E2197-90BE-684D-8220-7C5A1367D7E7}" name="SERVICE YEAR" dataDxfId="260"/>
    <tableColumn id="2" xr3:uid="{7C7038C3-E960-D24C-A24D-BB55C8CE3543}" name="PLACEMENT" dataDxfId="259"/>
    <tableColumn id="3" xr3:uid="{5844473B-A2AC-EA41-A8C0-CDA7FD2681AE}" name="VIDEO SHOWING" dataDxfId="258"/>
    <tableColumn id="4" xr3:uid="{5D60858C-6F28-C44F-9FCC-1F9F60784839}" name="HOURS" dataDxfId="257"/>
    <tableColumn id="5" xr3:uid="{0F2F2D50-EDB0-7C47-BCD7-0CF52E8F08C3}" name="RETURN VISITS" dataDxfId="256"/>
    <tableColumn id="6" xr3:uid="{704DF0EF-CCF2-A443-9FAB-F59C898F3AEE}" name="BIBLE STUDIES" dataDxfId="255"/>
    <tableColumn id="7" xr3:uid="{9E993840-C483-5F46-8AA0-9E0ED1E42BA5}" name="STATUS" dataDxfId="254"/>
    <tableColumn id="8" xr3:uid="{66BCAC76-D3C6-C340-91B7-CF052FC2F0E7}" name="REMARKS" dataDxfId="25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82:H227" totalsRowShown="0" headerRowDxfId="252" dataDxfId="251">
  <autoFilter ref="A182:H227" xr:uid="{881B3905-0090-614E-8030-383F3091F3ED}"/>
  <tableColumns count="8">
    <tableColumn id="1" xr3:uid="{04899690-60D9-AD4D-BD96-4DFB56E2F1C4}" name="SERVICE YEAR" dataDxfId="250"/>
    <tableColumn id="2" xr3:uid="{384090AF-3684-764B-A6C5-DA3B9ACF5DC3}" name="PLACEMENT" dataDxfId="249"/>
    <tableColumn id="3" xr3:uid="{F4918C4B-43A8-DD47-9CCC-0619C3D5E376}" name="VIDEO SHOWING" dataDxfId="248"/>
    <tableColumn id="4" xr3:uid="{C00133CF-CA0C-BC4A-827A-2A8895C371D2}" name="HOURS" dataDxfId="247"/>
    <tableColumn id="5" xr3:uid="{706002E3-9D88-2E42-8C95-87687C35D3BB}" name="RETURN VISITS" dataDxfId="246"/>
    <tableColumn id="6" xr3:uid="{07A84EB6-3A51-B64E-9835-D1F8042A5230}" name="BIBLE STUDIES" dataDxfId="245"/>
    <tableColumn id="7" xr3:uid="{799E9AD5-3C55-5F46-8237-D79EB4535CE7}" name="STATUS" dataDxfId="244"/>
    <tableColumn id="8" xr3:uid="{C6B5B5D1-2553-2D46-8BC1-F29058D2064E}" name="REMARKS" dataDxfId="2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234:H277" totalsRowShown="0" headerRowDxfId="242" dataDxfId="241">
  <autoFilter ref="A234:H277" xr:uid="{DEBED3E0-C2C2-6D41-ACE0-BB0832834FED}"/>
  <tableColumns count="8">
    <tableColumn id="1" xr3:uid="{C9D2BD0B-9C0E-5E41-9440-DCEEE0E48773}" name="SERVICE YEAR" dataDxfId="240"/>
    <tableColumn id="2" xr3:uid="{9E3D091D-6B41-3F49-A372-71EA7C9BFDD8}" name="PLACEMENT" dataDxfId="239"/>
    <tableColumn id="3" xr3:uid="{BC9BEA45-F80A-2548-AD06-59C2AA18106E}" name="VIDEO SHOWING" dataDxfId="238"/>
    <tableColumn id="4" xr3:uid="{740E5200-09D3-A340-8D28-6EB14FA617E6}" name="HOURS" dataDxfId="237"/>
    <tableColumn id="5" xr3:uid="{7C5AF840-9385-FC45-B188-F4487151FBD6}" name="RETURN VISITS" dataDxfId="236"/>
    <tableColumn id="6" xr3:uid="{4EE69B6B-D5F3-334E-A846-41C650496E5E}" name="BIBLE STUDIES" dataDxfId="235"/>
    <tableColumn id="7" xr3:uid="{17B8BC00-F425-4E4A-A902-C84165CC1D31}" name="STATUS" dataDxfId="234"/>
    <tableColumn id="8" xr3:uid="{A3D9A24C-6E76-B948-91F8-F3E08979555B}" name="REMARKS" dataDxfId="2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85:H331" totalsRowShown="0" headerRowDxfId="232" dataDxfId="231">
  <autoFilter ref="A285:H331" xr:uid="{CDC3CDAB-FF88-F442-A6B1-9AD2A54DF7DE}"/>
  <tableColumns count="8">
    <tableColumn id="1" xr3:uid="{B81BAACF-D217-DA49-B787-BAAEDCE2276C}" name="SERVICE YEAR" dataDxfId="230"/>
    <tableColumn id="2" xr3:uid="{B0062DA9-2204-A44D-986A-6EE41C5032BD}" name="PLACEMENT" dataDxfId="229"/>
    <tableColumn id="3" xr3:uid="{B82EC560-997A-D34A-B702-368353A50D28}" name="VIDEO SHOWING" dataDxfId="228"/>
    <tableColumn id="4" xr3:uid="{9D83634B-6657-1049-85AD-88DB45A53E88}" name="HOURS" dataDxfId="227"/>
    <tableColumn id="5" xr3:uid="{7868A8F7-4E91-2D48-A4A7-BCA0AF22B2C0}" name="RETURN VISITS" dataDxfId="226"/>
    <tableColumn id="6" xr3:uid="{457BB868-1074-6948-B4EA-746B9A5A2C1D}" name="BIBLE STUDIES" dataDxfId="225"/>
    <tableColumn id="7" xr3:uid="{0EE1B311-AA05-6644-AFAE-49380697EB80}" name="STATUS" dataDxfId="224"/>
    <tableColumn id="8" xr3:uid="{B975F574-FEFF-D04D-88B8-0894616DBB79}" name="REMARKS" dataDxfId="2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339:H383" totalsRowShown="0" headerRowDxfId="222" dataDxfId="221">
  <autoFilter ref="A339:H383" xr:uid="{66AACE8D-C333-4B4B-9100-EF67924090F0}"/>
  <tableColumns count="8">
    <tableColumn id="1" xr3:uid="{5F2CFC0A-90B3-3842-9304-22D29FDBF911}" name="SERVICE YEAR" dataDxfId="220"/>
    <tableColumn id="2" xr3:uid="{8904A9CF-4008-944E-8139-7F0791203840}" name="PLACEMENT" dataDxfId="219"/>
    <tableColumn id="3" xr3:uid="{3FFABE7B-055F-384B-AC09-026CA85C0D96}" name="VIDEO SHOWING" dataDxfId="218"/>
    <tableColumn id="4" xr3:uid="{5146D832-6732-1049-B05B-760A34C24A67}" name="HOURS" dataDxfId="217"/>
    <tableColumn id="5" xr3:uid="{E3039EC2-5EC7-D04B-9B7E-6D7D3D71554C}" name="RETURN VISITS" dataDxfId="216"/>
    <tableColumn id="6" xr3:uid="{9414425E-E4B3-0E46-A891-2C3DD6CD873A}" name="BIBLE STUDIES" dataDxfId="215"/>
    <tableColumn id="7" xr3:uid="{D3503154-2D68-4E42-B291-08CD289D1965}" name="STATUS" dataDxfId="214"/>
    <tableColumn id="8" xr3:uid="{734FB56F-92FB-8548-8D20-800BA106426E}" name="REMARKS" dataDxfId="21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391:H435" totalsRowShown="0" headerRowDxfId="212" dataDxfId="211">
  <autoFilter ref="A391:H435" xr:uid="{251D2460-1ED5-B341-A3A2-CD91581160C5}"/>
  <tableColumns count="8">
    <tableColumn id="1" xr3:uid="{35C01C1A-3527-8E4E-AC3C-1971E1364C16}" name="SERVICE YEAR" dataDxfId="210"/>
    <tableColumn id="2" xr3:uid="{A83B3C82-7E3C-8C49-A474-E1DE681182BB}" name="PLACEMENT" dataDxfId="209"/>
    <tableColumn id="3" xr3:uid="{4FB94D3F-6879-C749-8719-AE3134523C39}" name="VIDEO SHOWING" dataDxfId="208"/>
    <tableColumn id="4" xr3:uid="{CD9D0059-38C1-B947-88C4-1391D6010C76}" name="HOURS" dataDxfId="207"/>
    <tableColumn id="5" xr3:uid="{AD29F1C6-DC4A-8741-85C2-94FE8CF2ACBB}" name="RETURN VISITS" dataDxfId="206"/>
    <tableColumn id="6" xr3:uid="{BF300FED-1FEE-764D-8F09-E1F3C85A631F}" name="BIBLE STUDIES" dataDxfId="205"/>
    <tableColumn id="7" xr3:uid="{35B95A4A-D6ED-3A4E-A48A-E5E23CE5A571}" name="STATUS" dataDxfId="204"/>
    <tableColumn id="8" xr3:uid="{76B90696-D99E-AC4B-858D-1B71E4E1A1C8}" name="REMARKS" dataDxfId="20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443:H487" totalsRowShown="0" headerRowDxfId="202" dataDxfId="201">
  <autoFilter ref="A443:H487" xr:uid="{7DDF5E42-D875-4848-A5CA-D129F81A5D35}"/>
  <tableColumns count="8">
    <tableColumn id="1" xr3:uid="{AF598B4A-6DBD-E84B-A526-F35B41E11729}" name="SERVICE YEAR" dataDxfId="200"/>
    <tableColumn id="2" xr3:uid="{80680ADE-BD31-C243-B018-7C4155383306}" name="PLACEMENT" dataDxfId="199"/>
    <tableColumn id="3" xr3:uid="{C57CB339-A9AF-7C42-A79C-CD9289E7FB61}" name="VIDEO SHOWING" dataDxfId="198"/>
    <tableColumn id="4" xr3:uid="{BE01BA6B-3BC3-B24B-8C6E-5C9672781545}" name="HOURS" dataDxfId="197"/>
    <tableColumn id="5" xr3:uid="{8D608605-F404-4849-A170-3AC19E53B522}" name="RETURN VISITS" dataDxfId="196"/>
    <tableColumn id="6" xr3:uid="{866E454B-06F3-674C-952A-E4797C408405}" name="BIBLE STUDIES" dataDxfId="195"/>
    <tableColumn id="7" xr3:uid="{25D987DB-670E-E741-B694-0165EDAABCC2}" name="STATUS" dataDxfId="194"/>
    <tableColumn id="8" xr3:uid="{3F56903C-D5F1-EB45-B95F-7EF2D4735235}" name="REMARKS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819:H865" totalsRowShown="0" headerRowDxfId="642" dataDxfId="641">
  <tableColumns count="8">
    <tableColumn id="1" xr3:uid="{CD269BAD-E218-DF4B-80EC-83866F07C6EF}" name="SERVICE YEAR" dataDxfId="640"/>
    <tableColumn id="2" xr3:uid="{6B7A9C93-20BB-B349-8B9F-154576AF0ECD}" name="PLACEMENT" dataDxfId="639"/>
    <tableColumn id="3" xr3:uid="{058B75F1-11CF-FD41-B4D8-DAF77842B62E}" name="VIDEO SHOWING" dataDxfId="638"/>
    <tableColumn id="4" xr3:uid="{E2C6F1DF-9B6F-5C45-A193-085177D801A9}" name="HOURS" dataDxfId="637"/>
    <tableColumn id="5" xr3:uid="{4F6AD638-020E-9D4D-9A1C-D96FBCB0D8FF}" name="RETURN VISITS" dataDxfId="636"/>
    <tableColumn id="6" xr3:uid="{186A5371-0D49-4841-8402-036BE31B6E45}" name="BIBLE STUDIES" dataDxfId="635"/>
    <tableColumn id="7" xr3:uid="{8278439B-C454-9445-BEFE-74B9808634E1}" name="STATUS" dataDxfId="634"/>
    <tableColumn id="8" xr3:uid="{8E1337BA-869D-FC4C-A821-A9E151C3D6FC}" name="REMARKS" dataDxfId="63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495:H539" totalsRowShown="0" headerRowDxfId="192" dataDxfId="191">
  <autoFilter ref="A495:H539" xr:uid="{B2A7BECD-8FC5-9E4A-A150-3F35990F0EF0}"/>
  <tableColumns count="8">
    <tableColumn id="1" xr3:uid="{4E3014AD-FC7C-1E46-9FAF-67C48958529F}" name="SERVICE YEAR" dataDxfId="190"/>
    <tableColumn id="2" xr3:uid="{D68BD1BA-217B-4741-B2EA-7CC999751F99}" name="PLACEMENT" dataDxfId="189"/>
    <tableColumn id="3" xr3:uid="{F5323455-ECF4-5546-8148-522393F7325C}" name="VIDEO SHOWING" dataDxfId="188"/>
    <tableColumn id="4" xr3:uid="{AC66698D-9AC5-BB43-8EC0-02F4F4C42398}" name="HOURS" dataDxfId="187"/>
    <tableColumn id="5" xr3:uid="{18778665-9F69-4647-B10F-1D9D427B870F}" name="RETURN VISITS" dataDxfId="186"/>
    <tableColumn id="6" xr3:uid="{F580F93C-E228-C746-9390-EC636E40E85E}" name="BIBLE STUDIES" dataDxfId="185"/>
    <tableColumn id="7" xr3:uid="{9ACF0A11-3079-764F-A98B-227BF86DA245}" name="STATUS" dataDxfId="184"/>
    <tableColumn id="8" xr3:uid="{CD4FC4E5-8A09-7C4D-B764-3C8246A54C62}" name="REMARKS" dataDxfId="18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547:H591" totalsRowShown="0" headerRowDxfId="182" dataDxfId="181">
  <autoFilter ref="A547:H591" xr:uid="{F93177F0-4869-3F4F-8BA5-0FA9E95EEFAF}"/>
  <tableColumns count="8">
    <tableColumn id="1" xr3:uid="{70F0D5A1-B977-3B4F-817D-65C41E218B31}" name="SERVICE YEAR" dataDxfId="180"/>
    <tableColumn id="2" xr3:uid="{635446D5-F9FF-C342-9359-7FAC610B7C6C}" name="PLACEMENT" dataDxfId="179"/>
    <tableColumn id="3" xr3:uid="{B7C53D14-0F4E-5344-84D6-1CCB4813164C}" name="VIDEO SHOWING" dataDxfId="178"/>
    <tableColumn id="4" xr3:uid="{CE0835F5-B221-0F45-85B8-397C1900D4BA}" name="HOURS" dataDxfId="177"/>
    <tableColumn id="5" xr3:uid="{87AED54D-DECC-1340-B17D-B0DD49093126}" name="RETURN VISITS" dataDxfId="176"/>
    <tableColumn id="6" xr3:uid="{D44C2502-0873-9F4D-9EC5-16E0E6345E87}" name="BIBLE STUDIES" dataDxfId="175"/>
    <tableColumn id="7" xr3:uid="{99F585E1-2C92-314F-8B09-659F72A4E11F}" name="STATUS" dataDxfId="174"/>
    <tableColumn id="8" xr3:uid="{57E55D4A-FB70-ED41-ACF7-0CA9BE33F1F5}" name="REMARKS" dataDxfId="17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3052:J3099" totalsRowShown="0" headerRowDxfId="172" dataDxfId="171">
  <tableColumns count="9">
    <tableColumn id="1" xr3:uid="{02992F82-239B-DD4C-AF78-D18774177F45}" name="SERVICE YEAR" dataDxfId="170"/>
    <tableColumn id="2" xr3:uid="{FC4452A8-B80F-E044-A894-2F6C01D7ABED}" name="PLACEMENT" dataDxfId="169">
      <calculatedColumnFormula>SUM(B2859,B2802,B2745,B2685,B2627,B2570,B2513,B2455,B2398,B2341,B2282,B2224,B2164,B2106,B2039,B1982,B1923,B1866,B1808,B1751,B1692,B1635,B1578,B1521,B1461,B1403,B1346,B1289,B1229,B1171,B1109,B1052,B995,B935,B877,B820,B763,B706,B654,B601,B548,B496,B444,B392,B340,B286,B235,B183,B128,B72,B13)</calculatedColumnFormula>
    </tableColumn>
    <tableColumn id="3" xr3:uid="{55EBBEB4-2B0F-C54A-86D5-7CF236478B52}" name="VIDEO SHOWING" dataDxfId="168"/>
    <tableColumn id="4" xr3:uid="{A80E9A32-9D3F-794A-AA76-BBD5DF9BD059}" name="HOURS" dataDxfId="167"/>
    <tableColumn id="5" xr3:uid="{B2844AD3-9034-C64B-9C18-874FB748A214}" name="RETURN VISITS" dataDxfId="166"/>
    <tableColumn id="6" xr3:uid="{3BEC393A-90D1-D341-9047-04533107B443}" name="BIBLE STUDIES" dataDxfId="165"/>
    <tableColumn id="7" xr3:uid="{3E34AEE3-CCF6-F844-ADF3-AEBD7561F7BB}" name=" INACTIVE PUBLISHERS" dataDxfId="164">
      <calculatedColumnFormula>COUNTA(G2859,G2685,G2627,G2570,G2513,G2455,G2398,G2341,G2282,G2224,G2164,G2106,G2039,G1982,#REF!,G1866,G1808,G1751,G1692,G1635,G1578,G1521,G1461,G1403,G1346,G1289,G1229,G1171,G1109,G1052,G995,G935,G877,G820,G763,G706,G654,G601,G548,G496,G444,G392,G340,G286,G235,G183,G128,G72,G13,G2802,G2745)</calculatedColumnFormula>
    </tableColumn>
    <tableColumn id="8" xr3:uid="{78071813-D2CA-D841-A265-0B011C42B2E7}" name="ACTIVE PUBLISHERS" dataDxfId="163">
      <calculatedColumnFormula>E3050 - Table3726[[#This Row],[ INACTIVE PUBLISHERS]]</calculatedColumnFormula>
    </tableColumn>
    <tableColumn id="9" xr3:uid="{02689405-E4DC-8640-A177-4B5F4ECE09DD}" name="TOTAL PUBLISHERS" dataDxfId="16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3111:J3156" totalsRowShown="0" headerRowDxfId="161" dataDxfId="160">
  <tableColumns count="9">
    <tableColumn id="1" xr3:uid="{60B632FE-9120-9C4F-AC99-E5453DC88519}" name="SERVICE YEAR" dataDxfId="159"/>
    <tableColumn id="2" xr3:uid="{66A9F9EB-D39A-8042-9AAE-272F79518736}" name="PLACEMENT" dataDxfId="158"/>
    <tableColumn id="3" xr3:uid="{E5AB77DA-C936-7449-BC7F-F9AE6DCF840F}" name="VIDEO SHOWING" dataDxfId="157"/>
    <tableColumn id="4" xr3:uid="{02DE635E-44F9-3D4D-89BE-66B33D29C3A9}" name="HOURS" dataDxfId="156"/>
    <tableColumn id="5" xr3:uid="{428D0A1B-4047-E94D-96DB-21FB73BD9D60}" name="RETURN VISITS" dataDxfId="155"/>
    <tableColumn id="6" xr3:uid="{E45922BC-B27D-3E41-BD39-DDD61D8403E6}" name="BIBLE STUDIES" dataDxfId="154"/>
    <tableColumn id="7" xr3:uid="{5A70BF0C-3DDF-894C-8C24-76C05E685762}" name="INACTIVE" dataDxfId="153">
      <calculatedColumnFormula>COUNTA(G3341,G3401,G3461,G3521,G3581,G3641,G3701,G3761,G3821)</calculatedColumnFormula>
    </tableColumn>
    <tableColumn id="8" xr3:uid="{13F836A5-17AE-504E-81A1-EB4C19509403}" name="ACTIVE" dataDxfId="152">
      <calculatedColumnFormula>Table372647[[#This Row],[TOTAL]] - Table372647[[#This Row],[INACTIVE]]</calculatedColumnFormula>
    </tableColumn>
    <tableColumn id="9" xr3:uid="{E400A4E1-189E-E846-9E72-979344442184}" name="TOTAL" dataDxfId="151">
      <calculatedColumnFormula>COUNTA(A3327,A3369,A3429,A3489,A3549,A3609,A3669,A3729,A3789)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3171:H3218" totalsRowCount="1" headerRowDxfId="150" dataDxfId="149" totalsRowDxfId="148">
  <tableColumns count="7">
    <tableColumn id="1" xr3:uid="{CD601929-C564-854A-8F48-517FE3B0C851}" name="SERVICE YEAR" dataDxfId="147" totalsRowDxfId="146"/>
    <tableColumn id="2" xr3:uid="{669E21D3-5822-7541-86EA-062868523F3E}" name="PLACEMENT" dataDxfId="145" totalsRowDxfId="144"/>
    <tableColumn id="3" xr3:uid="{D5E9F3DB-DC83-1C45-A49F-57B5323BDA0E}" name="VIDEO SHOWING" dataDxfId="143" totalsRowDxfId="142"/>
    <tableColumn id="4" xr3:uid="{C1336558-8778-4E43-AD94-9E35C2603DB7}" name="HOURS" dataDxfId="141" totalsRowDxfId="140"/>
    <tableColumn id="5" xr3:uid="{65B5C2F0-8AAB-5B4B-A1B1-52AC92CE3636}" name="RETURN VISITS" dataDxfId="139" totalsRowDxfId="138"/>
    <tableColumn id="6" xr3:uid="{73334A89-D9D2-9649-AB4D-A302D118815E}" name="BIBLE STUDIES" dataDxfId="137" totalsRowDxfId="136"/>
    <tableColumn id="7" xr3:uid="{1DEFBF66-9902-3F4E-8349-C8F2D0C93CDA}" name="TOTAL" dataDxfId="135" totalsRowDxfId="134">
      <calculatedColumnFormula>COUNTBLANK(E3143:E3172)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3340:H3391" totalsRowShown="0" headerRowDxfId="133" dataDxfId="132">
  <tableColumns count="8">
    <tableColumn id="1" xr3:uid="{49C9C85B-5997-3745-AFBC-944221C2EACF}" name="SERVICE YEAR" dataDxfId="131"/>
    <tableColumn id="2" xr3:uid="{54831A42-5B64-094C-909B-34B2C97F6699}" name="PLACEMENT" dataDxfId="130"/>
    <tableColumn id="3" xr3:uid="{4D6F005C-D9E0-FD45-981C-10CEDF724E15}" name="VIDEO SHOWING" dataDxfId="129"/>
    <tableColumn id="4" xr3:uid="{D616F686-7CBD-8F43-A734-BEE15FD6C1A8}" name="HOURS" dataDxfId="128"/>
    <tableColumn id="5" xr3:uid="{78E7B339-D6D8-EA42-A7F0-4992D4490760}" name="RETURN VISITS" dataDxfId="127"/>
    <tableColumn id="6" xr3:uid="{C3AAF135-7C69-AA4C-98E8-5114C65EAF7D}" name="BIBLE STUDIES" dataDxfId="126"/>
    <tableColumn id="7" xr3:uid="{8B543C4A-5557-3847-A71F-60CEB0872CD4}" name="STATUS" dataDxfId="125"/>
    <tableColumn id="8" xr3:uid="{5FD9B70E-21FD-BE45-B3DA-8B52D895B87F}" name="REMARKS" dataDxfId="12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3400:H3451" totalsRowShown="0" headerRowDxfId="123" dataDxfId="122">
  <tableColumns count="8">
    <tableColumn id="1" xr3:uid="{2A626F72-23A8-8C48-9536-0E310DD03C86}" name="SERVICE YEAR" dataDxfId="121"/>
    <tableColumn id="2" xr3:uid="{7ECC8E67-7AEF-4A43-8345-F1068B11AF33}" name="PLACEMENT" dataDxfId="120"/>
    <tableColumn id="3" xr3:uid="{54033D9D-F6BD-7644-B557-5E8FB7958FE6}" name="VIDEO SHOWING" dataDxfId="119"/>
    <tableColumn id="4" xr3:uid="{4DFB2536-520F-1646-A3AF-29A83B191B7F}" name="HOURS" dataDxfId="118"/>
    <tableColumn id="5" xr3:uid="{2064502C-B83E-9948-89D4-8C5184A5F4E3}" name="RETURN VISITS" dataDxfId="117"/>
    <tableColumn id="6" xr3:uid="{DDD15ED0-EA2B-CE48-9ADD-34131A2D5DAC}" name="BIBLE STUDIES" dataDxfId="116"/>
    <tableColumn id="7" xr3:uid="{DC294F61-3CBC-3741-A2B8-EAF5052CD33A}" name="STATUS" dataDxfId="115"/>
    <tableColumn id="8" xr3:uid="{9960F3F3-7026-7243-81A6-2ABF0ECFB334}" name="REMARKS" dataDxfId="11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3460:H3512" totalsRowShown="0" headerRowDxfId="113" dataDxfId="112">
  <tableColumns count="8">
    <tableColumn id="1" xr3:uid="{B28DF662-3697-724A-8410-7188B2F68568}" name="SERVICE YEAR" dataDxfId="111"/>
    <tableColumn id="2" xr3:uid="{EE4A78D8-38F6-504C-9100-50F76C2CDA48}" name="PLACEMENT" dataDxfId="110"/>
    <tableColumn id="3" xr3:uid="{DE430370-05B1-2640-9A73-79F790A8F900}" name="VIDEO SHOWING" dataDxfId="109"/>
    <tableColumn id="4" xr3:uid="{4970FF32-5C88-EE41-85F3-B73D8661F8C0}" name="HOURS" dataDxfId="108"/>
    <tableColumn id="5" xr3:uid="{BAC165AA-1A25-7B4A-BDBE-495F80D19B26}" name="RETURN VISITS" dataDxfId="107"/>
    <tableColumn id="6" xr3:uid="{71380507-B04E-EA4B-BDC7-BBCBD1B64AB3}" name="BIBLE STUDIES" dataDxfId="106"/>
    <tableColumn id="7" xr3:uid="{1B2B8579-459A-604B-BF46-BAC36282313A}" name="STATUS" dataDxfId="105"/>
    <tableColumn id="8" xr3:uid="{C0E6500F-6D39-DE4F-BCA8-804216B3944C}" name="REMARKS" dataDxfId="10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3520:H3571" totalsRowShown="0" headerRowDxfId="103" dataDxfId="102">
  <tableColumns count="8">
    <tableColumn id="1" xr3:uid="{F6AF673D-8F29-EE4D-BC81-9F8196A97AC5}" name="SERVICE YEAR" dataDxfId="101"/>
    <tableColumn id="2" xr3:uid="{E28C7DB0-A059-7441-BB4B-54304F6A9FDF}" name="PLACEMENT" dataDxfId="100"/>
    <tableColumn id="3" xr3:uid="{5757A902-A246-7A4A-BBF6-34A8539E76A2}" name="VIDEO SHOWING" dataDxfId="99"/>
    <tableColumn id="4" xr3:uid="{078E9FE0-B37B-A048-AD7E-9920E613665E}" name="HOURS" dataDxfId="98"/>
    <tableColumn id="5" xr3:uid="{64398283-8B99-E24D-B38D-5D6EB06B7BDF}" name="RETURN VISITS" dataDxfId="97"/>
    <tableColumn id="6" xr3:uid="{84E7DC30-416E-4D4C-86AB-4D47B90D1D08}" name="BIBLE STUDIES" dataDxfId="96"/>
    <tableColumn id="7" xr3:uid="{79648791-61E5-DC41-8487-BBFA9749B0A1}" name="STATUS" dataDxfId="95"/>
    <tableColumn id="8" xr3:uid="{1D4451BC-04BD-1B42-BAB4-51295A0B1BFB}" name="REMARKS" dataDxfId="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3580:H3633" totalsRowShown="0" headerRowDxfId="93" dataDxfId="92">
  <tableColumns count="8">
    <tableColumn id="1" xr3:uid="{B5C38B78-4655-D049-9F4C-F2156B0921AD}" name="SERVICE YEAR" dataDxfId="91"/>
    <tableColumn id="2" xr3:uid="{1EEBAF97-BFB5-BC48-90A4-6D87934A93A6}" name="PLACEMENT" dataDxfId="90"/>
    <tableColumn id="3" xr3:uid="{4998B7FE-0841-F846-BDD3-C3D155780826}" name="VIDEO SHOWING" dataDxfId="89"/>
    <tableColumn id="4" xr3:uid="{01F27DD1-7F3C-7444-A616-E6BE453B78E5}" name="HOURS" dataDxfId="88"/>
    <tableColumn id="5" xr3:uid="{B638E898-D663-1047-85AE-CA7CC1A700EE}" name="RETURN VISITS" dataDxfId="87"/>
    <tableColumn id="6" xr3:uid="{7B3D1BCF-4CFC-0B47-B21B-BB91F9F5950D}" name="BIBLE STUDIES" dataDxfId="86"/>
    <tableColumn id="7" xr3:uid="{A11E9203-F269-DC4F-B17F-9B9C09086904}" name="STATUS" dataDxfId="85"/>
    <tableColumn id="8" xr3:uid="{80D8E065-956D-F04B-9755-1AFF11026F53}" name="REMARK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876:H927" totalsRowShown="0" headerRowDxfId="632" dataDxfId="631">
  <tableColumns count="8">
    <tableColumn id="1" xr3:uid="{D6E9BC4C-EAB1-8842-A129-5E09E44AD273}" name="SERVICE YEAR" dataDxfId="630"/>
    <tableColumn id="2" xr3:uid="{DB9A15EB-0F97-874F-B72C-BFF6AC94AC38}" name="PLACEMENT" dataDxfId="629"/>
    <tableColumn id="3" xr3:uid="{02EF1A32-D3B9-C24D-9FD7-49CA05CE7FA3}" name="VIDEO SHOWING" dataDxfId="628"/>
    <tableColumn id="4" xr3:uid="{42EAF554-8993-3C42-B237-17FC16C94BFC}" name="HOURS" dataDxfId="627"/>
    <tableColumn id="5" xr3:uid="{916855DE-4F23-044D-812A-E20D7DE769F3}" name="RETURN VISITS" dataDxfId="626"/>
    <tableColumn id="6" xr3:uid="{DDA74844-63DA-0441-95CA-ED3FCAB94757}" name="BIBLE STUDIES" dataDxfId="625"/>
    <tableColumn id="7" xr3:uid="{0615A96E-42EA-CE4F-AD5F-E19F2783CF76}" name="STATUS" dataDxfId="624"/>
    <tableColumn id="8" xr3:uid="{7C42F3E7-3DC1-894C-A91F-A6E921EFB65A}" name="REMARKS" dataDxfId="62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3640:H3691" totalsRowShown="0" headerRowDxfId="83" dataDxfId="82">
  <tableColumns count="8">
    <tableColumn id="1" xr3:uid="{3C7D7DD9-05B1-434A-9717-74934E419E78}" name="SERVICE YEAR" dataDxfId="81"/>
    <tableColumn id="2" xr3:uid="{5592117D-4C94-1941-87A5-E86E30C05D76}" name="PLACEMENT" dataDxfId="80"/>
    <tableColumn id="3" xr3:uid="{3BCA87DD-9506-4942-A9EF-5F8EA8C42C6D}" name="VIDEO SHOWING" dataDxfId="79"/>
    <tableColumn id="4" xr3:uid="{9D9B93F9-02BA-CF48-A70D-B35B6457A336}" name="HOURS" dataDxfId="78"/>
    <tableColumn id="5" xr3:uid="{D975342C-BEB1-BE48-AA27-7FE4D41DE263}" name="RETURN VISITS" dataDxfId="77"/>
    <tableColumn id="6" xr3:uid="{515017AF-61CE-ED41-ABCF-82A8413E96DC}" name="BIBLE STUDIES" dataDxfId="76"/>
    <tableColumn id="7" xr3:uid="{FA11759B-CC78-1C48-92CA-3B595A0235AC}" name="STATUS" dataDxfId="75"/>
    <tableColumn id="8" xr3:uid="{26E1E47F-69C2-7441-A439-A4A43696D834}" name="REMARKS" dataDxfId="7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3700:H3751" totalsRowShown="0" headerRowDxfId="73" dataDxfId="72">
  <tableColumns count="8">
    <tableColumn id="1" xr3:uid="{DA338227-5742-2348-BDDA-583A1097D820}" name="SERVICE YEAR" dataDxfId="71"/>
    <tableColumn id="2" xr3:uid="{17EA6515-371E-F14D-BD37-E422E43EDB0E}" name="PLACEMENT" dataDxfId="70"/>
    <tableColumn id="3" xr3:uid="{913267E3-89EC-2245-9A6A-C268DA3ABB2D}" name="VIDEO SHOWING" dataDxfId="69"/>
    <tableColumn id="4" xr3:uid="{01BF2243-FF08-6F49-9621-8BE03F94D88D}" name="HOURS" dataDxfId="68"/>
    <tableColumn id="5" xr3:uid="{4EB09692-B843-8F46-9596-15B8833F675A}" name="RETURN VISITS" dataDxfId="67"/>
    <tableColumn id="6" xr3:uid="{503E3AED-F394-AF49-B186-4A87FE2A799B}" name="BIBLE STUDIES" dataDxfId="66"/>
    <tableColumn id="7" xr3:uid="{C7BE785B-4155-604E-9EF6-A758EBAE6C16}" name="STATUS" dataDxfId="65"/>
    <tableColumn id="8" xr3:uid="{D336729D-4F30-0F4E-ABA0-66568E5DC1BF}" name="REMARKS" dataDxfId="6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3760:H3813" totalsRowShown="0" headerRowDxfId="63" dataDxfId="62">
  <tableColumns count="8">
    <tableColumn id="1" xr3:uid="{1798B2EA-7CA9-874B-8B03-38AF63FA1585}" name="SERVICE YEAR" dataDxfId="61"/>
    <tableColumn id="2" xr3:uid="{A3688AD3-7B68-EC45-8CA4-53033BFB9A61}" name="PLACEMENT" dataDxfId="60"/>
    <tableColumn id="3" xr3:uid="{8BAA7C11-9439-1147-9C62-01306C690349}" name="VIDEO SHOWING" dataDxfId="59"/>
    <tableColumn id="4" xr3:uid="{93D6BEF5-54A9-2C46-AA25-946FB413394C}" name="HOURS" dataDxfId="58"/>
    <tableColumn id="5" xr3:uid="{B193754B-9F79-9E49-A93D-BFE64A95FE84}" name="RETURN VISITS" dataDxfId="57"/>
    <tableColumn id="6" xr3:uid="{E6FE9438-8000-6943-8AFD-0705F4927471}" name="BIBLE STUDIES" dataDxfId="56"/>
    <tableColumn id="7" xr3:uid="{71BC8EDC-56C0-7049-97E0-E9BB3048D5E9}" name="STATUS" dataDxfId="55"/>
    <tableColumn id="8" xr3:uid="{38ACEEFA-C829-DE43-B75D-2E7C66492BF8}" name="REMARKS" dataDxfId="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3820:H3871" totalsRowShown="0" headerRowDxfId="53" dataDxfId="52">
  <tableColumns count="8">
    <tableColumn id="1" xr3:uid="{CF0F5B5A-6922-6E44-9F7F-213D33B943D6}" name="SERVICE YEAR" dataDxfId="51"/>
    <tableColumn id="2" xr3:uid="{4172CB47-048E-AC4F-BDDE-DD9DEE5CD5DA}" name="PLACEMENT" dataDxfId="50"/>
    <tableColumn id="3" xr3:uid="{35FD9DA2-FF95-C948-AB2F-8584B994335C}" name="VIDEO SHOWING" dataDxfId="49"/>
    <tableColumn id="4" xr3:uid="{2FB05E38-5C8A-A946-B536-82E9694718F9}" name="HOURS" dataDxfId="48"/>
    <tableColumn id="5" xr3:uid="{A3AEA30D-F2D4-6A40-AC3B-BE5EA9E59EAE}" name="RETURN VISITS" dataDxfId="47"/>
    <tableColumn id="6" xr3:uid="{81F11E54-1F68-F345-B073-825CF7CED481}" name="BIBLE STUDIES" dataDxfId="46"/>
    <tableColumn id="7" xr3:uid="{1B2BCD93-7333-F249-9D00-178B0F152BF5}" name="STATUS" dataDxfId="45"/>
    <tableColumn id="8" xr3:uid="{9F4B8879-4D52-F641-9AE2-0C207D0CE455}" name="REMARKS" dataDxfId="4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3242:J3261" totalsRowShown="0" headerRowDxfId="43" dataDxfId="42">
  <tableColumns count="10">
    <tableColumn id="1" xr3:uid="{1426B4FB-643B-CC47-88A5-A7256F4EB3BF}" name="SERVICE YEAR" dataDxfId="41"/>
    <tableColumn id="2" xr3:uid="{99B5E5E6-4F94-1842-95C5-80E5E8E8C7AC}" name="WEEK 1" dataDxfId="40"/>
    <tableColumn id="3" xr3:uid="{E8DF926E-53D2-1643-AF50-9D4BB7083296}" name="WEEK 2" dataDxfId="39"/>
    <tableColumn id="4" xr3:uid="{DB1B8833-0E21-BF44-A4D9-DE44FBCCB40C}" name="WEEK 3" dataDxfId="38"/>
    <tableColumn id="5" xr3:uid="{D4F47F0C-78F9-1B45-AD65-84240AFACC95}" name="WEEK 4" dataDxfId="37"/>
    <tableColumn id="6" xr3:uid="{0A7582BA-2AA1-954D-88EA-75C0DA6AD983}" name="WEEK 5" dataDxfId="36"/>
    <tableColumn id="7" xr3:uid="{1BF3EFC1-1C31-0D44-9E47-B201E3B20E9D}" name="REMARK" dataDxfId="35">
      <calculatedColumnFormula>AVERAGE(I3202:I3242)</calculatedColumnFormula>
    </tableColumn>
    <tableColumn id="8" xr3:uid="{2925E7EE-2A3D-FF47-BA9A-8FDA83DD4FB5}" name="NUMBER OF WEEKS" dataDxfId="34">
      <calculatedColumnFormula>COUNT(Table37264750[[#This Row],[WEEK 1]:[WEEK 5]])</calculatedColumnFormula>
    </tableColumn>
    <tableColumn id="9" xr3:uid="{F4BBBF4A-DC79-0A4F-B319-F189DD0819FC}" name="TOTAL ATTENDANCE" dataDxfId="33">
      <calculatedColumnFormula>SUM(Table37264750[[#This Row],[WEEK 1]:[WEEK 5]])</calculatedColumnFormula>
    </tableColumn>
    <tableColumn id="10" xr3:uid="{66725068-B831-2C44-A927-25BE98F6951C}" name="AVERAGE ATTENDANCE EACH WEEK" dataDxfId="3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3285:J3304" totalsRowShown="0" headerRowDxfId="31" dataDxfId="30">
  <tableColumns count="10">
    <tableColumn id="1" xr3:uid="{AB1487D3-AA47-524A-AB6F-37D43874D4CE}" name="SERVICE YEAR" dataDxfId="29"/>
    <tableColumn id="2" xr3:uid="{40F818CF-A6B4-B242-9361-48200F0AC793}" name="WEEK 1" dataDxfId="28"/>
    <tableColumn id="3" xr3:uid="{AACB0373-59DD-9B4E-8EA9-F91C0933D181}" name="WEEK 2" dataDxfId="27"/>
    <tableColumn id="4" xr3:uid="{489CCF71-A122-FA41-BA48-D3567C7D8786}" name="WEEK 3" dataDxfId="26"/>
    <tableColumn id="5" xr3:uid="{F0FB6F47-379D-3E49-8313-712E1BD3BA08}" name="WEEK 4" dataDxfId="25"/>
    <tableColumn id="6" xr3:uid="{7E6D9CB9-F889-DF4A-B4ED-B14BCC56C49A}" name="WEEK 5" dataDxfId="24"/>
    <tableColumn id="7" xr3:uid="{092CAD96-AE6C-FB4E-AB94-20EB92A3C197}" name="REMARK" dataDxfId="23">
      <calculatedColumnFormula>AVERAGE(I3256:I3285)</calculatedColumnFormula>
    </tableColumn>
    <tableColumn id="8" xr3:uid="{942673BF-1E6C-8A41-93F8-48C3C34A74FA}" name="NUMBER OF WEEKS" dataDxfId="22">
      <calculatedColumnFormula>COUNT(Table3726475049[[#This Row],[WEEK 1]:[WEEK 5]])</calculatedColumnFormula>
    </tableColumn>
    <tableColumn id="9" xr3:uid="{560DC229-3088-D34C-9420-C12654ED4DC3}" name="TOTAL ATTENDANCE" dataDxfId="21">
      <calculatedColumnFormula>SUM(Table3726475049[[#This Row],[WEEK 1]:[WEEK 5]])</calculatedColumnFormula>
    </tableColumn>
    <tableColumn id="10" xr3:uid="{7B0AB5E6-FAAF-5D4B-951D-008AA0744BE7}" name="AVERAGE ATTENDANCE EACH WEEK" dataDxfId="2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918:H2970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STATUS" dataDxfId="11"/>
    <tableColumn id="8" xr3:uid="{47033FCA-88F6-184F-B718-A9263194E3A4}" name="REMARK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982:H3036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STATUS" dataDxfId="1"/>
    <tableColumn id="8" xr3:uid="{2A3C0DA9-850B-9749-9485-0003AD865FA8}" name="REMARK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934:H983" totalsRowShown="0" headerRowDxfId="622" dataDxfId="621">
  <tableColumns count="8">
    <tableColumn id="1" xr3:uid="{0D9B2EB3-168E-8448-9530-EC544FC7B3E5}" name="SERVICE YEAR" dataDxfId="620"/>
    <tableColumn id="2" xr3:uid="{3E64571C-F86B-5342-8CA5-E9C1B53ED121}" name="PLACEMENT" dataDxfId="619"/>
    <tableColumn id="3" xr3:uid="{4742BC76-C2B7-AA45-AF89-7BEEF3DB3A4A}" name="VIDEO SHOWING" dataDxfId="618"/>
    <tableColumn id="4" xr3:uid="{486BB46F-A4F1-294A-98C6-52E9C36F3337}" name="HOURS" dataDxfId="617"/>
    <tableColumn id="5" xr3:uid="{26399F6D-AAB8-3848-8062-7F237A6A142D}" name="RETURN VISITS" dataDxfId="616"/>
    <tableColumn id="6" xr3:uid="{8482BB29-8CA2-8E40-9922-16CFCDCB0835}" name="BIBLE STUDIES" dataDxfId="615"/>
    <tableColumn id="7" xr3:uid="{2708849E-19FC-3C4A-8F44-501FB538B993}" name="STATUS" dataDxfId="614"/>
    <tableColumn id="8" xr3:uid="{E60C6910-1BB4-564D-A3ED-F5CCFBB9D958}" name="REMARKS" dataDxfId="6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994:H1043" totalsRowShown="0" headerRowDxfId="612" dataDxfId="611">
  <tableColumns count="8">
    <tableColumn id="1" xr3:uid="{0807D644-E0C7-9945-B35C-C2A6A4DEB59B}" name="SERVICE YEAR" dataDxfId="610"/>
    <tableColumn id="2" xr3:uid="{56CCB261-D97D-F146-9D48-6965261EB6FD}" name="PLACEMENT" dataDxfId="609"/>
    <tableColumn id="3" xr3:uid="{A41D48E6-1FDA-0A4F-A482-25984FB987EE}" name="VIDEO SHOWING" dataDxfId="608"/>
    <tableColumn id="4" xr3:uid="{5908BCA2-B1AA-6E4C-A9D5-57BBD2CE2920}" name="HOURS" dataDxfId="607"/>
    <tableColumn id="5" xr3:uid="{EDBAA540-E073-F343-A4CC-F5DD4A54F1CC}" name="RETURN VISITS" dataDxfId="606"/>
    <tableColumn id="6" xr3:uid="{08F98D0A-97A5-0146-BEA9-7CFCA5B58138}" name="BIBLE STUDIES" dataDxfId="605"/>
    <tableColumn id="7" xr3:uid="{6514ECC3-2576-934E-892A-05F656E939E0}" name="STATUS" dataDxfId="604"/>
    <tableColumn id="8" xr3:uid="{A8574ABB-87AD-FA48-950F-402A116461F3}" name="REMARKS" dataDxfId="6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1051:H1097" totalsRowShown="0" headerRowDxfId="602" dataDxfId="601">
  <tableColumns count="8">
    <tableColumn id="1" xr3:uid="{226C2F1A-AE62-4C45-A3FC-594FDCCFD216}" name="SERVICE YEAR" dataDxfId="600"/>
    <tableColumn id="2" xr3:uid="{44E893F8-EAC4-884B-81D3-C8624055FA75}" name="PLACEMENT" dataDxfId="599"/>
    <tableColumn id="3" xr3:uid="{65DCC599-4C10-6142-8432-AA160FE575FE}" name="VIDEO SHOWING" dataDxfId="598"/>
    <tableColumn id="4" xr3:uid="{A49B2330-842E-4B4C-9036-B8D56325F792}" name="HOURS" dataDxfId="597"/>
    <tableColumn id="5" xr3:uid="{CA85EBB3-AE54-9F4F-9928-1B79CAD11D85}" name="RETURN VISITS" dataDxfId="596"/>
    <tableColumn id="6" xr3:uid="{D728920F-5EC3-1C4D-BC55-3B1C85A8539F}" name="BIBLE STUDIES" dataDxfId="595"/>
    <tableColumn id="7" xr3:uid="{1E9AB4B5-0093-A146-A880-54142D4B1FED}" name="STATUS" dataDxfId="594"/>
    <tableColumn id="8" xr3:uid="{707F2DA1-A10E-A142-940C-48CA543E8348}" name="REMARKS" dataDxfId="5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3882"/>
  <sheetViews>
    <sheetView tabSelected="1" zoomScale="60" zoomScaleNormal="60" workbookViewId="0">
      <pane ySplit="5" topLeftCell="A27" activePane="bottomLeft" state="frozen"/>
      <selection pane="bottomLeft" activeCell="B45" sqref="B45"/>
    </sheetView>
  </sheetViews>
  <sheetFormatPr baseColWidth="10" defaultRowHeight="19"/>
  <cols>
    <col min="1" max="1" width="22.83203125" style="93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0" t="s">
        <v>120</v>
      </c>
      <c r="B2" s="100"/>
      <c r="C2" s="100"/>
      <c r="D2" s="100"/>
      <c r="E2" s="100"/>
      <c r="F2" s="100"/>
      <c r="G2" s="100"/>
      <c r="H2" s="100"/>
    </row>
    <row r="3" spans="1:1109" ht="26" customHeight="1">
      <c r="A3" s="84"/>
      <c r="B3" s="112"/>
      <c r="C3" s="112"/>
      <c r="D3" s="112"/>
      <c r="E3" s="112"/>
      <c r="F3" s="112"/>
      <c r="G3" s="85"/>
      <c r="H3" s="83"/>
    </row>
    <row r="4" spans="1:1109" ht="26" customHeight="1">
      <c r="A4" s="86" t="s">
        <v>121</v>
      </c>
      <c r="B4" s="113" t="s">
        <v>122</v>
      </c>
      <c r="C4" s="113" t="s">
        <v>123</v>
      </c>
      <c r="D4" s="113" t="s">
        <v>124</v>
      </c>
      <c r="E4" s="113" t="s">
        <v>125</v>
      </c>
      <c r="F4" s="113" t="s">
        <v>128</v>
      </c>
      <c r="G4" s="85"/>
      <c r="H4" s="83"/>
    </row>
    <row r="5" spans="1:1109" ht="26" customHeight="1">
      <c r="A5" s="87" t="s">
        <v>126</v>
      </c>
      <c r="B5" s="114" t="s">
        <v>127</v>
      </c>
      <c r="C5" s="113" t="s">
        <v>128</v>
      </c>
      <c r="D5" s="113" t="s">
        <v>129</v>
      </c>
      <c r="E5" s="113" t="s">
        <v>130</v>
      </c>
      <c r="F5" s="113" t="s">
        <v>131</v>
      </c>
      <c r="G5" s="84"/>
      <c r="H5" s="83"/>
    </row>
    <row r="6" spans="1:1109" ht="29" customHeight="1">
      <c r="A6" s="85"/>
      <c r="B6" s="85"/>
      <c r="C6" s="85"/>
      <c r="D6" s="85"/>
      <c r="E6" s="85"/>
      <c r="F6" s="85"/>
      <c r="G6" s="85"/>
      <c r="H6" s="83"/>
    </row>
    <row r="8" spans="1:1109" s="4" customFormat="1" ht="34">
      <c r="A8" s="88"/>
      <c r="B8" s="89"/>
      <c r="C8" s="104" t="s">
        <v>13</v>
      </c>
      <c r="D8" s="104"/>
      <c r="E8" s="5"/>
      <c r="F8" s="89"/>
      <c r="G8" s="89"/>
      <c r="H8" s="9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6"/>
    </row>
    <row r="10" spans="1:1109">
      <c r="A10" s="93" t="s">
        <v>70</v>
      </c>
      <c r="B10" s="8">
        <v>36374</v>
      </c>
      <c r="C10" s="8">
        <v>42105</v>
      </c>
      <c r="D10" s="3" t="s">
        <v>18</v>
      </c>
      <c r="G10" s="6"/>
    </row>
    <row r="11" spans="1:1109">
      <c r="G11" s="6"/>
    </row>
    <row r="12" spans="1:1109">
      <c r="A12" s="18" t="s">
        <v>4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21" t="s">
        <v>138</v>
      </c>
      <c r="H12" s="92" t="s">
        <v>11</v>
      </c>
    </row>
    <row r="13" spans="1:1109">
      <c r="A13" s="93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6"/>
    </row>
    <row r="14" spans="1:1109">
      <c r="A14" s="93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6"/>
    </row>
    <row r="15" spans="1:1109">
      <c r="A15" s="93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6"/>
    </row>
    <row r="16" spans="1:1109">
      <c r="A16" s="93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6"/>
      <c r="J16" s="7"/>
    </row>
    <row r="17" spans="1:16">
      <c r="A17" s="93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6"/>
      <c r="J17" s="18"/>
      <c r="K17" s="19"/>
      <c r="L17" s="19"/>
      <c r="M17" s="19"/>
      <c r="N17" s="19"/>
      <c r="O17" s="19"/>
      <c r="P17" s="22"/>
    </row>
    <row r="18" spans="1:16">
      <c r="A18" s="93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6"/>
      <c r="J18" s="7"/>
    </row>
    <row r="19" spans="1:16">
      <c r="A19" s="93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6"/>
      <c r="J19" s="7"/>
    </row>
    <row r="20" spans="1:16">
      <c r="A20" s="93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6"/>
      <c r="J20" s="7"/>
    </row>
    <row r="21" spans="1:16">
      <c r="A21" s="93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6"/>
      <c r="J21" s="7"/>
    </row>
    <row r="22" spans="1:16">
      <c r="A22" s="93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6"/>
      <c r="J22" s="25"/>
      <c r="K22" s="11"/>
      <c r="L22" s="11"/>
      <c r="M22" s="11"/>
      <c r="N22" s="11"/>
      <c r="O22" s="11"/>
      <c r="P22" s="6"/>
    </row>
    <row r="23" spans="1:16">
      <c r="A23" s="93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6"/>
      <c r="J23" s="25"/>
      <c r="K23" s="11"/>
      <c r="L23" s="11"/>
      <c r="M23" s="11"/>
      <c r="N23" s="11"/>
      <c r="O23" s="11"/>
      <c r="P23" s="6"/>
    </row>
    <row r="24" spans="1:16">
      <c r="A24" s="93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6"/>
      <c r="J24" s="7"/>
    </row>
    <row r="25" spans="1:16">
      <c r="A25" s="24" t="s">
        <v>10</v>
      </c>
      <c r="B25" s="24">
        <f>SUM(B13:B24)</f>
        <v>66</v>
      </c>
      <c r="C25" s="24">
        <f>SUM(C13:C24)</f>
        <v>21</v>
      </c>
      <c r="D25" s="24">
        <f>SUM(D13:D24)</f>
        <v>262</v>
      </c>
      <c r="E25" s="24">
        <f>SUM(E13:E24)</f>
        <v>48</v>
      </c>
      <c r="F25" s="24">
        <f>SUM(F13:F24)</f>
        <v>17</v>
      </c>
      <c r="G25" s="11"/>
      <c r="J25" s="7"/>
    </row>
    <row r="26" spans="1:16">
      <c r="A26" s="24" t="s">
        <v>12</v>
      </c>
      <c r="B26" s="24">
        <f>B25/12</f>
        <v>5.5</v>
      </c>
      <c r="C26" s="24">
        <f>C25/12</f>
        <v>1.75</v>
      </c>
      <c r="D26" s="24">
        <f>D25/12</f>
        <v>21.833333333333332</v>
      </c>
      <c r="E26" s="24">
        <f>E25/12</f>
        <v>4</v>
      </c>
      <c r="F26" s="24">
        <f>F25/12</f>
        <v>1.4166666666666667</v>
      </c>
      <c r="G26" s="11"/>
      <c r="J26" s="7"/>
    </row>
    <row r="27" spans="1:16">
      <c r="A27" s="93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6"/>
      <c r="J27" s="7"/>
    </row>
    <row r="28" spans="1:16">
      <c r="A28" s="93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6"/>
      <c r="J28" s="7"/>
    </row>
    <row r="29" spans="1:16">
      <c r="A29" s="93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6"/>
      <c r="J29" s="7"/>
    </row>
    <row r="30" spans="1:16">
      <c r="A30" s="93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6"/>
      <c r="J30" s="7"/>
    </row>
    <row r="31" spans="1:16">
      <c r="A31" s="93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7"/>
    </row>
    <row r="32" spans="1:16">
      <c r="A32" s="93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7"/>
    </row>
    <row r="33" spans="1:745">
      <c r="A33" s="93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7"/>
      <c r="P33" s="2"/>
    </row>
    <row r="34" spans="1:745">
      <c r="A34" s="93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7"/>
    </row>
    <row r="35" spans="1:745">
      <c r="A35" s="93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7"/>
    </row>
    <row r="36" spans="1:745">
      <c r="A36" s="93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5"/>
      <c r="K36" s="11"/>
      <c r="L36" s="11"/>
      <c r="M36" s="11"/>
      <c r="N36" s="11"/>
      <c r="O36" s="11"/>
    </row>
    <row r="37" spans="1:745">
      <c r="A37" s="93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4"/>
      <c r="K37" s="14"/>
      <c r="L37" s="14"/>
      <c r="M37" s="14"/>
      <c r="N37" s="14"/>
      <c r="O37" s="14"/>
    </row>
    <row r="38" spans="1:745">
      <c r="A38" s="93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7"/>
    </row>
    <row r="39" spans="1:745">
      <c r="A39" s="9" t="s">
        <v>10</v>
      </c>
      <c r="B39" s="10">
        <f>SUM(B27:B38)</f>
        <v>3</v>
      </c>
      <c r="C39" s="10">
        <f>SUM(C27:C38)</f>
        <v>0</v>
      </c>
      <c r="D39" s="10">
        <f>SUM(D27:D38)</f>
        <v>131</v>
      </c>
      <c r="E39" s="10">
        <f>SUM(E27:E38)</f>
        <v>40</v>
      </c>
      <c r="F39" s="10">
        <f>SUM(F27:F38)</f>
        <v>9</v>
      </c>
      <c r="G39" s="6"/>
      <c r="J39" s="7"/>
    </row>
    <row r="40" spans="1:745">
      <c r="A40" s="13" t="s">
        <v>12</v>
      </c>
      <c r="B40" s="13">
        <f>B39/12</f>
        <v>0.25</v>
      </c>
      <c r="C40" s="13">
        <f>C39/12</f>
        <v>0</v>
      </c>
      <c r="D40" s="13">
        <f>D39/12</f>
        <v>10.916666666666666</v>
      </c>
      <c r="E40" s="13">
        <f>E39/12</f>
        <v>3.3333333333333335</v>
      </c>
      <c r="F40" s="13">
        <f>F39/12</f>
        <v>0.75</v>
      </c>
      <c r="G40" s="14"/>
      <c r="J40" s="7"/>
    </row>
    <row r="41" spans="1:745">
      <c r="A41" s="93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6" t="s">
        <v>54</v>
      </c>
      <c r="J41" s="7"/>
    </row>
    <row r="42" spans="1:745" s="4" customFormat="1">
      <c r="A42" s="93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6"/>
      <c r="I42" s="6"/>
      <c r="J42" s="7"/>
      <c r="K42" s="3"/>
      <c r="L42" s="3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</row>
    <row r="43" spans="1:745">
      <c r="A43" s="94">
        <v>44501</v>
      </c>
      <c r="B43" s="50">
        <v>0</v>
      </c>
      <c r="C43" s="50">
        <v>0</v>
      </c>
      <c r="D43" s="50">
        <v>8</v>
      </c>
      <c r="E43" s="50">
        <v>4</v>
      </c>
      <c r="F43" s="50">
        <v>1</v>
      </c>
      <c r="G43" s="50"/>
      <c r="H43" s="6"/>
      <c r="I43" s="6"/>
      <c r="J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</row>
    <row r="44" spans="1:745">
      <c r="A44" s="94">
        <v>44531</v>
      </c>
      <c r="B44" s="50">
        <v>0</v>
      </c>
      <c r="C44" s="50">
        <v>6</v>
      </c>
      <c r="D44" s="50">
        <v>15</v>
      </c>
      <c r="E44" s="50">
        <v>7</v>
      </c>
      <c r="F44" s="50">
        <v>2</v>
      </c>
      <c r="G44" s="50"/>
      <c r="H44" s="6"/>
      <c r="I44" s="6"/>
      <c r="J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</row>
    <row r="45" spans="1:745">
      <c r="A45" s="93">
        <v>44562</v>
      </c>
      <c r="G45" s="46"/>
      <c r="I45" s="6"/>
      <c r="J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</row>
    <row r="46" spans="1:745">
      <c r="A46" s="93">
        <v>44593</v>
      </c>
      <c r="H46" s="6"/>
      <c r="I46" s="6"/>
      <c r="J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</row>
    <row r="47" spans="1:745">
      <c r="A47" s="93">
        <v>44621</v>
      </c>
      <c r="G47" s="46"/>
      <c r="I47" s="6"/>
      <c r="J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</row>
    <row r="48" spans="1:745">
      <c r="A48" s="93">
        <v>44652</v>
      </c>
      <c r="H48" s="6"/>
      <c r="I48" s="6"/>
      <c r="J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</row>
    <row r="49" spans="1:745">
      <c r="A49" s="94">
        <v>44682</v>
      </c>
      <c r="B49" s="50"/>
      <c r="C49" s="50"/>
      <c r="D49" s="50"/>
      <c r="E49" s="50"/>
      <c r="F49" s="50"/>
      <c r="G49" s="50"/>
      <c r="H49" s="6"/>
      <c r="I49" s="6"/>
      <c r="J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</row>
    <row r="50" spans="1:745">
      <c r="A50" s="93">
        <v>44713</v>
      </c>
      <c r="G50" s="46"/>
      <c r="I50" s="6"/>
      <c r="J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</row>
    <row r="51" spans="1:745">
      <c r="A51" s="93">
        <v>44743</v>
      </c>
      <c r="H51" s="6"/>
      <c r="I51" s="6"/>
      <c r="J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</row>
    <row r="52" spans="1:745">
      <c r="A52" s="94">
        <v>44774</v>
      </c>
      <c r="B52" s="50"/>
      <c r="C52" s="50"/>
      <c r="D52" s="50"/>
      <c r="E52" s="50"/>
      <c r="F52" s="50"/>
      <c r="G52" s="50"/>
      <c r="H52" s="6"/>
      <c r="I52" s="6"/>
      <c r="J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</row>
    <row r="53" spans="1:745">
      <c r="A53" s="9" t="s">
        <v>10</v>
      </c>
      <c r="B53" s="10">
        <f>SUM(B41:B52)</f>
        <v>0</v>
      </c>
      <c r="C53" s="10">
        <f>SUM(C41:C52)</f>
        <v>6</v>
      </c>
      <c r="D53" s="10">
        <f>SUM(D41:D52)</f>
        <v>28</v>
      </c>
      <c r="E53" s="10">
        <f>SUM(E41:E52)</f>
        <v>13</v>
      </c>
      <c r="F53" s="10">
        <f>SUM(F41:F52)</f>
        <v>4</v>
      </c>
      <c r="G53" s="6"/>
      <c r="I53" s="6"/>
      <c r="J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</row>
    <row r="54" spans="1:745">
      <c r="A54" s="13" t="s">
        <v>12</v>
      </c>
      <c r="B54" s="13">
        <f>B53/12</f>
        <v>0</v>
      </c>
      <c r="C54" s="13">
        <f>C53/12</f>
        <v>0.5</v>
      </c>
      <c r="D54" s="13">
        <f>D53/12</f>
        <v>2.3333333333333335</v>
      </c>
      <c r="E54" s="13">
        <f>E53/12</f>
        <v>1.0833333333333333</v>
      </c>
      <c r="F54" s="13">
        <f>F53/12</f>
        <v>0.33333333333333331</v>
      </c>
      <c r="G54" s="14"/>
      <c r="I54" s="6"/>
      <c r="J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</row>
    <row r="55" spans="1:745">
      <c r="H55" s="6"/>
      <c r="I55" s="6"/>
      <c r="J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</row>
    <row r="56" spans="1:745">
      <c r="G56" s="46"/>
      <c r="I56" s="6"/>
      <c r="J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</row>
    <row r="57" spans="1:745">
      <c r="H57" s="6"/>
      <c r="I57" s="6"/>
      <c r="J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</row>
    <row r="58" spans="1:745">
      <c r="A58" s="94"/>
      <c r="B58" s="50"/>
      <c r="C58" s="50"/>
      <c r="D58" s="50"/>
      <c r="E58" s="50"/>
      <c r="F58" s="50"/>
      <c r="G58" s="50"/>
      <c r="H58" s="6"/>
      <c r="I58" s="6"/>
      <c r="J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</row>
    <row r="59" spans="1:745">
      <c r="A59" s="94"/>
      <c r="B59" s="50"/>
      <c r="C59" s="50"/>
      <c r="D59" s="50"/>
      <c r="E59" s="50"/>
      <c r="F59" s="50"/>
      <c r="G59" s="50"/>
      <c r="H59" s="6"/>
      <c r="I59" s="6"/>
      <c r="J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</row>
    <row r="60" spans="1:745">
      <c r="A60" s="94"/>
      <c r="B60" s="50"/>
      <c r="C60" s="50"/>
      <c r="D60" s="50"/>
      <c r="E60" s="50"/>
      <c r="F60" s="50"/>
      <c r="G60" s="50"/>
      <c r="H60" s="6"/>
      <c r="I60" s="6"/>
      <c r="J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</row>
    <row r="61" spans="1:745">
      <c r="A61" s="94"/>
      <c r="B61" s="50"/>
      <c r="C61" s="50"/>
      <c r="D61" s="50"/>
      <c r="E61" s="50"/>
      <c r="F61" s="50"/>
      <c r="G61" s="50"/>
      <c r="H61" s="6"/>
      <c r="I61" s="6"/>
      <c r="J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</row>
    <row r="62" spans="1:745">
      <c r="A62" s="94"/>
      <c r="B62" s="50"/>
      <c r="C62" s="50"/>
      <c r="D62" s="50"/>
      <c r="E62" s="50"/>
      <c r="F62" s="50"/>
      <c r="G62" s="50"/>
      <c r="H62" s="6"/>
      <c r="I62" s="6"/>
      <c r="J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</row>
    <row r="63" spans="1:745">
      <c r="A63" s="94"/>
      <c r="B63" s="50"/>
      <c r="C63" s="50"/>
      <c r="D63" s="50"/>
      <c r="E63" s="50"/>
      <c r="F63" s="50"/>
      <c r="G63" s="50"/>
      <c r="H63" s="6"/>
      <c r="I63" s="6"/>
      <c r="J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</row>
    <row r="64" spans="1:745">
      <c r="A64" s="94"/>
      <c r="B64" s="50"/>
      <c r="C64" s="50"/>
      <c r="D64" s="50"/>
      <c r="E64" s="50"/>
      <c r="F64" s="50"/>
      <c r="G64" s="50"/>
      <c r="H64" s="6"/>
      <c r="I64" s="6"/>
      <c r="J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</row>
    <row r="65" spans="1:745">
      <c r="A65" s="94"/>
      <c r="B65" s="50"/>
      <c r="C65" s="50"/>
      <c r="D65" s="50"/>
      <c r="E65" s="50"/>
      <c r="F65" s="50"/>
      <c r="G65" s="50"/>
      <c r="H65" s="6"/>
      <c r="I65" s="6"/>
      <c r="J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</row>
    <row r="66" spans="1:745">
      <c r="A66" s="94"/>
      <c r="B66" s="50"/>
      <c r="C66" s="50"/>
      <c r="D66" s="50"/>
      <c r="E66" s="50"/>
      <c r="F66" s="50"/>
      <c r="G66" s="50"/>
      <c r="H66" s="6"/>
      <c r="I66" s="6"/>
      <c r="J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</row>
    <row r="67" spans="1:745">
      <c r="A67" s="94"/>
      <c r="B67" s="50"/>
      <c r="C67" s="50"/>
      <c r="D67" s="50"/>
      <c r="E67" s="50"/>
      <c r="F67" s="50"/>
      <c r="G67" s="50"/>
      <c r="H67" s="6"/>
      <c r="I67" s="6"/>
      <c r="J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</row>
    <row r="68" spans="1:745" ht="15" customHeight="1">
      <c r="A68" s="1" t="s">
        <v>0</v>
      </c>
      <c r="B68" s="2" t="s">
        <v>1</v>
      </c>
      <c r="C68" s="2" t="s">
        <v>2</v>
      </c>
      <c r="D68" s="2" t="s">
        <v>3</v>
      </c>
      <c r="G68" s="6"/>
      <c r="H68" s="6"/>
      <c r="I68" s="6"/>
      <c r="J68" s="25"/>
      <c r="K68" s="11"/>
      <c r="L68" s="11"/>
      <c r="M68" s="11"/>
      <c r="N68" s="11"/>
      <c r="O68" s="1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</row>
    <row r="69" spans="1:745" s="10" customFormat="1" ht="15" customHeight="1">
      <c r="A69" s="93" t="s">
        <v>71</v>
      </c>
      <c r="B69" s="8">
        <v>20370</v>
      </c>
      <c r="C69" s="8">
        <v>36512</v>
      </c>
      <c r="D69" s="3" t="s">
        <v>18</v>
      </c>
      <c r="E69" s="3"/>
      <c r="F69" s="3"/>
      <c r="G69" s="6"/>
      <c r="H69" s="11"/>
      <c r="I69" s="11"/>
      <c r="J69" s="14"/>
      <c r="K69" s="14"/>
      <c r="L69" s="14"/>
      <c r="M69" s="14"/>
      <c r="N69" s="14"/>
      <c r="O69" s="14"/>
      <c r="P69" s="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</row>
    <row r="70" spans="1:745" s="10" customFormat="1" ht="15" customHeight="1">
      <c r="A70" s="93"/>
      <c r="B70" s="3"/>
      <c r="C70" s="3"/>
      <c r="D70" s="3"/>
      <c r="E70" s="3"/>
      <c r="F70" s="3"/>
      <c r="G70" s="6"/>
      <c r="H70" s="11"/>
      <c r="I70" s="11"/>
      <c r="J70" s="7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</row>
    <row r="71" spans="1:745">
      <c r="A71" s="18" t="s">
        <v>4</v>
      </c>
      <c r="B71" s="19" t="s">
        <v>5</v>
      </c>
      <c r="C71" s="19" t="s">
        <v>6</v>
      </c>
      <c r="D71" s="19" t="s">
        <v>7</v>
      </c>
      <c r="E71" s="19" t="s">
        <v>8</v>
      </c>
      <c r="F71" s="19" t="s">
        <v>9</v>
      </c>
      <c r="G71" s="21" t="s">
        <v>138</v>
      </c>
      <c r="H71" s="21" t="s">
        <v>11</v>
      </c>
      <c r="I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</row>
    <row r="72" spans="1:745">
      <c r="A72" s="93">
        <v>43709</v>
      </c>
      <c r="B72" s="3">
        <v>16</v>
      </c>
      <c r="C72" s="3">
        <v>6</v>
      </c>
      <c r="D72" s="3">
        <v>1</v>
      </c>
      <c r="E72" s="3">
        <v>8</v>
      </c>
      <c r="F72" s="3">
        <v>2</v>
      </c>
      <c r="G72" s="6"/>
      <c r="H72" s="6"/>
      <c r="I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</row>
    <row r="73" spans="1:745">
      <c r="A73" s="93">
        <v>43739</v>
      </c>
      <c r="B73" s="3">
        <v>14</v>
      </c>
      <c r="C73" s="3">
        <v>0</v>
      </c>
      <c r="D73" s="3">
        <v>8</v>
      </c>
      <c r="E73" s="3">
        <v>4</v>
      </c>
      <c r="F73" s="3">
        <v>2</v>
      </c>
      <c r="G73" s="6"/>
      <c r="H73" s="6"/>
      <c r="I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</row>
    <row r="74" spans="1:745" ht="29">
      <c r="A74" s="93">
        <v>43770</v>
      </c>
      <c r="B74" s="3">
        <v>8</v>
      </c>
      <c r="C74" s="3">
        <v>0</v>
      </c>
      <c r="D74" s="3">
        <v>12</v>
      </c>
      <c r="E74" s="3">
        <v>4</v>
      </c>
      <c r="F74" s="3">
        <v>2</v>
      </c>
      <c r="G74" s="6"/>
      <c r="H74" s="6"/>
      <c r="I74" s="6"/>
      <c r="J74" s="101"/>
      <c r="K74" s="101"/>
      <c r="L74" s="101"/>
      <c r="M74" s="101"/>
      <c r="N74" s="101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</row>
    <row r="75" spans="1:745">
      <c r="A75" s="93">
        <v>43800</v>
      </c>
      <c r="B75" s="3">
        <v>16</v>
      </c>
      <c r="C75" s="3">
        <v>7</v>
      </c>
      <c r="D75" s="3">
        <v>9</v>
      </c>
      <c r="E75" s="3">
        <v>6</v>
      </c>
      <c r="F75" s="3">
        <v>2</v>
      </c>
      <c r="G75" s="6"/>
      <c r="H75" s="6"/>
      <c r="I75" s="6"/>
      <c r="J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</row>
    <row r="76" spans="1:745">
      <c r="A76" s="93">
        <v>43831</v>
      </c>
      <c r="B76" s="3">
        <v>16</v>
      </c>
      <c r="C76" s="3">
        <v>4</v>
      </c>
      <c r="D76" s="3">
        <v>13</v>
      </c>
      <c r="E76" s="3">
        <v>8</v>
      </c>
      <c r="F76" s="3">
        <v>2</v>
      </c>
      <c r="G76" s="6"/>
      <c r="H76" s="6"/>
      <c r="I76" s="6"/>
      <c r="J76" s="18"/>
      <c r="K76" s="19"/>
      <c r="L76" s="19"/>
      <c r="M76" s="19"/>
      <c r="N76" s="19"/>
      <c r="O76" s="19"/>
      <c r="P76" s="2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</row>
    <row r="77" spans="1:745">
      <c r="A77" s="93">
        <v>43862</v>
      </c>
      <c r="B77" s="3">
        <v>12</v>
      </c>
      <c r="C77" s="3">
        <v>4</v>
      </c>
      <c r="D77" s="3">
        <v>8</v>
      </c>
      <c r="E77" s="3">
        <v>5</v>
      </c>
      <c r="F77" s="3">
        <v>1</v>
      </c>
      <c r="G77" s="6"/>
      <c r="H77" s="6"/>
      <c r="I77" s="6"/>
      <c r="J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</row>
    <row r="78" spans="1:745">
      <c r="A78" s="93">
        <v>43891</v>
      </c>
      <c r="B78" s="3">
        <v>13</v>
      </c>
      <c r="C78" s="3">
        <v>5</v>
      </c>
      <c r="D78" s="3">
        <v>8</v>
      </c>
      <c r="E78" s="3">
        <v>4</v>
      </c>
      <c r="F78" s="3">
        <v>1</v>
      </c>
      <c r="G78" s="6"/>
      <c r="H78" s="6"/>
      <c r="I78" s="6"/>
      <c r="J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</row>
    <row r="79" spans="1:745">
      <c r="A79" s="93">
        <v>43922</v>
      </c>
      <c r="B79" s="3">
        <v>0</v>
      </c>
      <c r="C79" s="3">
        <v>4</v>
      </c>
      <c r="D79" s="3">
        <v>2</v>
      </c>
      <c r="E79" s="3">
        <v>0</v>
      </c>
      <c r="F79" s="3">
        <v>0</v>
      </c>
      <c r="G79" s="6"/>
      <c r="H79" s="6"/>
      <c r="I79" s="6"/>
      <c r="J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</row>
    <row r="80" spans="1:745">
      <c r="A80" s="93">
        <v>43952</v>
      </c>
      <c r="B80" s="3">
        <v>0</v>
      </c>
      <c r="C80" s="3">
        <v>2</v>
      </c>
      <c r="D80" s="3">
        <v>3</v>
      </c>
      <c r="E80" s="3">
        <v>0</v>
      </c>
      <c r="F80" s="3">
        <v>0</v>
      </c>
      <c r="G80" s="6"/>
      <c r="H80" s="6"/>
      <c r="I80" s="6"/>
      <c r="J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</row>
    <row r="81" spans="1:745">
      <c r="A81" s="93">
        <v>43983</v>
      </c>
      <c r="B81" s="3">
        <v>0</v>
      </c>
      <c r="C81" s="3">
        <v>2</v>
      </c>
      <c r="D81" s="3">
        <v>1</v>
      </c>
      <c r="E81" s="3">
        <v>0</v>
      </c>
      <c r="F81" s="3">
        <v>0</v>
      </c>
      <c r="G81" s="6"/>
      <c r="H81" s="6"/>
      <c r="I81" s="6"/>
      <c r="J81" s="25"/>
      <c r="K81" s="11"/>
      <c r="L81" s="11"/>
      <c r="M81" s="11"/>
      <c r="N81" s="11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</row>
    <row r="82" spans="1:745">
      <c r="A82" s="93">
        <v>44013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6"/>
      <c r="H82" s="6"/>
      <c r="I82" s="6"/>
      <c r="J82" s="25"/>
      <c r="K82" s="11"/>
      <c r="L82" s="11"/>
      <c r="M82" s="11"/>
      <c r="N82" s="11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</row>
    <row r="83" spans="1:745" s="12" customFormat="1">
      <c r="A83" s="93">
        <v>44044</v>
      </c>
      <c r="B83" s="3">
        <v>0</v>
      </c>
      <c r="C83" s="3">
        <v>4</v>
      </c>
      <c r="D83" s="3">
        <v>2</v>
      </c>
      <c r="E83" s="3">
        <v>3</v>
      </c>
      <c r="F83" s="3">
        <v>1</v>
      </c>
      <c r="G83" s="6"/>
      <c r="H83" s="6"/>
      <c r="I83" s="6"/>
      <c r="J83" s="7"/>
      <c r="K83" s="3"/>
      <c r="L83" s="3"/>
      <c r="M83" s="3"/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</row>
    <row r="84" spans="1:745" s="16" customFormat="1">
      <c r="A84" s="9" t="s">
        <v>10</v>
      </c>
      <c r="B84" s="24">
        <f>SUM(B72:B83)</f>
        <v>95</v>
      </c>
      <c r="C84" s="24">
        <f>SUM(C72:C83)</f>
        <v>39</v>
      </c>
      <c r="D84" s="24">
        <f>SUM(D72:D83)</f>
        <v>68</v>
      </c>
      <c r="E84" s="24">
        <f>SUM(E72:E83)</f>
        <v>42</v>
      </c>
      <c r="F84" s="24">
        <f>SUM(F72:F83)</f>
        <v>13</v>
      </c>
      <c r="G84" s="11"/>
      <c r="H84" s="15"/>
      <c r="I84" s="15"/>
      <c r="J84" s="7"/>
      <c r="K84" s="3"/>
      <c r="L84" s="3"/>
      <c r="M84" s="3"/>
      <c r="N84" s="3"/>
      <c r="O84" s="3"/>
      <c r="P84" s="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</row>
    <row r="85" spans="1:745">
      <c r="A85" s="9" t="s">
        <v>12</v>
      </c>
      <c r="B85" s="24">
        <f>B84/12</f>
        <v>7.916666666666667</v>
      </c>
      <c r="C85" s="24">
        <f>C84/12</f>
        <v>3.25</v>
      </c>
      <c r="D85" s="24">
        <f>D84/12</f>
        <v>5.666666666666667</v>
      </c>
      <c r="E85" s="24">
        <f>E84/12</f>
        <v>3.5</v>
      </c>
      <c r="F85" s="24">
        <f>F84/12</f>
        <v>1.0833333333333333</v>
      </c>
      <c r="G85" s="11"/>
      <c r="J85" s="7"/>
    </row>
    <row r="86" spans="1:745">
      <c r="A86" s="93">
        <v>44075</v>
      </c>
      <c r="B86" s="3">
        <v>0</v>
      </c>
      <c r="C86" s="3">
        <v>0</v>
      </c>
      <c r="D86" s="3">
        <v>3</v>
      </c>
      <c r="E86" s="3">
        <v>2</v>
      </c>
      <c r="F86" s="3">
        <v>1</v>
      </c>
      <c r="G86" s="6"/>
      <c r="J86" s="7"/>
    </row>
    <row r="87" spans="1:745">
      <c r="A87" s="93">
        <v>44105</v>
      </c>
      <c r="B87" s="3">
        <v>0</v>
      </c>
      <c r="C87" s="3">
        <v>0</v>
      </c>
      <c r="D87" s="3">
        <v>4</v>
      </c>
      <c r="E87" s="3">
        <v>6</v>
      </c>
      <c r="F87" s="3">
        <v>1</v>
      </c>
      <c r="G87" s="6"/>
      <c r="J87" s="7"/>
    </row>
    <row r="88" spans="1:745">
      <c r="A88" s="93">
        <v>44136</v>
      </c>
      <c r="B88" s="3">
        <v>0</v>
      </c>
      <c r="C88" s="3">
        <v>0</v>
      </c>
      <c r="D88" s="3">
        <v>4</v>
      </c>
      <c r="E88" s="3">
        <v>6</v>
      </c>
      <c r="F88" s="3">
        <v>2</v>
      </c>
      <c r="G88" s="6"/>
      <c r="J88" s="7"/>
    </row>
    <row r="89" spans="1:745">
      <c r="A89" s="93">
        <v>44166</v>
      </c>
      <c r="B89" s="3">
        <v>0</v>
      </c>
      <c r="C89" s="3">
        <v>0</v>
      </c>
      <c r="D89" s="3">
        <v>4</v>
      </c>
      <c r="E89" s="3">
        <v>2</v>
      </c>
      <c r="F89" s="3">
        <v>1</v>
      </c>
      <c r="G89" s="6"/>
      <c r="J89" s="7"/>
    </row>
    <row r="90" spans="1:745">
      <c r="A90" s="93">
        <v>44197</v>
      </c>
      <c r="B90" s="3">
        <v>0</v>
      </c>
      <c r="C90" s="3">
        <v>0</v>
      </c>
      <c r="D90" s="3">
        <v>3</v>
      </c>
      <c r="E90" s="3">
        <v>4</v>
      </c>
      <c r="F90" s="3">
        <v>1</v>
      </c>
      <c r="J90" s="7"/>
    </row>
    <row r="91" spans="1:745">
      <c r="A91" s="93">
        <v>44228</v>
      </c>
      <c r="B91" s="3">
        <v>0</v>
      </c>
      <c r="C91" s="3">
        <v>0</v>
      </c>
      <c r="D91" s="3">
        <v>4</v>
      </c>
      <c r="E91" s="3">
        <v>6</v>
      </c>
      <c r="F91" s="3">
        <v>1</v>
      </c>
      <c r="J91" s="7"/>
    </row>
    <row r="92" spans="1:745">
      <c r="A92" s="93">
        <v>44256</v>
      </c>
      <c r="B92" s="3">
        <v>10</v>
      </c>
      <c r="C92" s="3">
        <v>0</v>
      </c>
      <c r="D92" s="3">
        <v>3</v>
      </c>
      <c r="E92" s="3">
        <v>7</v>
      </c>
      <c r="F92" s="3">
        <v>0</v>
      </c>
      <c r="J92" s="7"/>
      <c r="P92" s="2"/>
    </row>
    <row r="93" spans="1:745">
      <c r="A93" s="93">
        <v>44287</v>
      </c>
      <c r="B93" s="3">
        <v>0</v>
      </c>
      <c r="C93" s="3">
        <v>0</v>
      </c>
      <c r="D93" s="3">
        <v>2</v>
      </c>
      <c r="E93" s="3">
        <v>6</v>
      </c>
      <c r="F93" s="3">
        <v>1</v>
      </c>
      <c r="J93" s="7"/>
    </row>
    <row r="94" spans="1:745">
      <c r="A94" s="93">
        <v>44317</v>
      </c>
      <c r="B94" s="3">
        <v>0</v>
      </c>
      <c r="C94" s="3">
        <v>0</v>
      </c>
      <c r="D94" s="3">
        <v>3</v>
      </c>
      <c r="E94" s="3">
        <v>1</v>
      </c>
      <c r="F94" s="3">
        <v>1</v>
      </c>
      <c r="J94" s="7"/>
    </row>
    <row r="95" spans="1:745">
      <c r="A95" s="93">
        <v>44348</v>
      </c>
      <c r="B95" s="3">
        <v>0</v>
      </c>
      <c r="C95" s="3">
        <v>0</v>
      </c>
      <c r="D95" s="3">
        <v>2</v>
      </c>
      <c r="E95" s="3">
        <v>4</v>
      </c>
      <c r="F95" s="3">
        <v>1</v>
      </c>
      <c r="J95" s="25"/>
      <c r="K95" s="11"/>
      <c r="L95" s="11"/>
      <c r="M95" s="11"/>
      <c r="N95" s="11"/>
      <c r="O95" s="11"/>
      <c r="P95" s="6"/>
    </row>
    <row r="96" spans="1:745">
      <c r="A96" s="93">
        <v>44378</v>
      </c>
      <c r="B96" s="3">
        <v>0</v>
      </c>
      <c r="C96" s="3">
        <v>0</v>
      </c>
      <c r="D96" s="3">
        <v>3</v>
      </c>
      <c r="E96" s="3">
        <v>6</v>
      </c>
      <c r="F96" s="3">
        <v>2</v>
      </c>
      <c r="H96" s="6"/>
      <c r="I96" s="6"/>
      <c r="J96" s="14"/>
      <c r="K96" s="14"/>
      <c r="L96" s="14"/>
      <c r="M96" s="14"/>
      <c r="N96" s="14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</row>
    <row r="97" spans="1:745" s="12" customFormat="1">
      <c r="A97" s="93">
        <v>44409</v>
      </c>
      <c r="B97" s="3">
        <v>0</v>
      </c>
      <c r="C97" s="3">
        <v>0</v>
      </c>
      <c r="D97" s="3">
        <v>4</v>
      </c>
      <c r="E97" s="3">
        <v>6</v>
      </c>
      <c r="F97" s="3">
        <v>1</v>
      </c>
      <c r="G97" s="3"/>
      <c r="H97" s="6"/>
      <c r="I97" s="6"/>
      <c r="J97" s="7"/>
      <c r="K97" s="3"/>
      <c r="L97" s="3"/>
      <c r="M97" s="3"/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</row>
    <row r="98" spans="1:745" s="16" customFormat="1">
      <c r="A98" s="9" t="s">
        <v>10</v>
      </c>
      <c r="B98" s="24">
        <f>SUM(B86:B97)</f>
        <v>10</v>
      </c>
      <c r="C98" s="24">
        <f>SUM(C86:C97)</f>
        <v>0</v>
      </c>
      <c r="D98" s="24">
        <f>SUM(D86:D97)</f>
        <v>39</v>
      </c>
      <c r="E98" s="24">
        <f>SUM(E86:E97)</f>
        <v>56</v>
      </c>
      <c r="F98" s="24">
        <f>SUM(F86:F97)</f>
        <v>13</v>
      </c>
      <c r="G98" s="6"/>
      <c r="H98" s="15"/>
      <c r="I98" s="15"/>
      <c r="J98" s="7"/>
      <c r="K98" s="3"/>
      <c r="L98" s="3"/>
      <c r="M98" s="3"/>
      <c r="N98" s="3"/>
      <c r="O98" s="3"/>
      <c r="P98" s="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</row>
    <row r="99" spans="1:745">
      <c r="A99" s="13" t="s">
        <v>12</v>
      </c>
      <c r="B99" s="26">
        <f>B98/12</f>
        <v>0.83333333333333337</v>
      </c>
      <c r="C99" s="26">
        <f>C98/12</f>
        <v>0</v>
      </c>
      <c r="D99" s="26">
        <f>D98/12</f>
        <v>3.25</v>
      </c>
      <c r="E99" s="26">
        <f>E98/12</f>
        <v>4.666666666666667</v>
      </c>
      <c r="F99" s="26">
        <f>F98/12</f>
        <v>1.0833333333333333</v>
      </c>
      <c r="G99" s="14"/>
      <c r="H99" s="6"/>
      <c r="I99" s="6"/>
      <c r="J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</row>
    <row r="100" spans="1:745">
      <c r="A100" s="93">
        <v>44440</v>
      </c>
      <c r="B100" s="3">
        <v>0</v>
      </c>
      <c r="C100" s="3">
        <v>0</v>
      </c>
      <c r="D100" s="3">
        <v>3</v>
      </c>
      <c r="E100" s="3">
        <v>4</v>
      </c>
      <c r="F100" s="3">
        <v>1</v>
      </c>
      <c r="H100" s="6"/>
      <c r="I100" s="6"/>
      <c r="J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</row>
    <row r="101" spans="1:745">
      <c r="A101" s="93">
        <v>44470</v>
      </c>
      <c r="B101" s="3">
        <v>0</v>
      </c>
      <c r="C101" s="3">
        <v>0</v>
      </c>
      <c r="D101" s="3">
        <v>4</v>
      </c>
      <c r="E101" s="3">
        <v>8</v>
      </c>
      <c r="F101" s="3">
        <v>1</v>
      </c>
      <c r="H101" s="17"/>
      <c r="I101" s="6"/>
      <c r="J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</row>
    <row r="102" spans="1:745" s="4" customFormat="1">
      <c r="A102" s="94">
        <v>44501</v>
      </c>
      <c r="B102" s="50">
        <v>0</v>
      </c>
      <c r="C102" s="50">
        <v>0</v>
      </c>
      <c r="D102" s="50">
        <v>4</v>
      </c>
      <c r="E102" s="50">
        <v>8</v>
      </c>
      <c r="F102" s="50">
        <v>1</v>
      </c>
      <c r="G102" s="50"/>
      <c r="H102" s="17"/>
      <c r="I102" s="6"/>
      <c r="J102" s="7"/>
      <c r="K102" s="3"/>
      <c r="L102" s="3"/>
      <c r="M102" s="3"/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</row>
    <row r="103" spans="1:745">
      <c r="A103" s="94">
        <v>44531</v>
      </c>
      <c r="B103" s="50">
        <v>0</v>
      </c>
      <c r="C103" s="50">
        <v>0</v>
      </c>
      <c r="D103" s="50">
        <v>5</v>
      </c>
      <c r="E103" s="50">
        <v>8</v>
      </c>
      <c r="F103" s="50">
        <v>2</v>
      </c>
      <c r="G103" s="50"/>
      <c r="H103" s="7"/>
      <c r="J103" s="7"/>
    </row>
    <row r="104" spans="1:745">
      <c r="A104" s="93">
        <v>44562</v>
      </c>
      <c r="H104" s="6"/>
      <c r="J104" s="7"/>
    </row>
    <row r="105" spans="1:745">
      <c r="A105" s="93">
        <v>44593</v>
      </c>
      <c r="H105" s="17"/>
      <c r="J105" s="7"/>
    </row>
    <row r="106" spans="1:745">
      <c r="A106" s="94">
        <v>44621</v>
      </c>
      <c r="B106" s="50"/>
      <c r="C106" s="50"/>
      <c r="D106" s="50"/>
      <c r="E106" s="50"/>
      <c r="F106" s="50"/>
      <c r="G106" s="50"/>
      <c r="H106" s="17"/>
      <c r="J106" s="7"/>
    </row>
    <row r="107" spans="1:745">
      <c r="A107" s="94">
        <v>44652</v>
      </c>
      <c r="B107" s="50"/>
      <c r="C107" s="50"/>
      <c r="D107" s="50"/>
      <c r="E107" s="50"/>
      <c r="F107" s="50"/>
      <c r="G107" s="50"/>
      <c r="H107" s="7"/>
      <c r="J107" s="7"/>
    </row>
    <row r="108" spans="1:745">
      <c r="A108" s="93">
        <v>44682</v>
      </c>
      <c r="H108" s="6"/>
      <c r="J108" s="7"/>
    </row>
    <row r="109" spans="1:745">
      <c r="A109" s="93">
        <v>44713</v>
      </c>
      <c r="H109" s="17"/>
      <c r="I109" s="6"/>
      <c r="J109" s="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</row>
    <row r="110" spans="1:745">
      <c r="A110" s="94">
        <v>44743</v>
      </c>
      <c r="B110" s="50"/>
      <c r="C110" s="50"/>
      <c r="D110" s="50"/>
      <c r="E110" s="50"/>
      <c r="F110" s="50"/>
      <c r="G110" s="50"/>
      <c r="H110" s="17"/>
      <c r="I110" s="6"/>
      <c r="J110" s="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</row>
    <row r="111" spans="1:745">
      <c r="A111" s="94">
        <v>44774</v>
      </c>
      <c r="B111" s="50"/>
      <c r="C111" s="50"/>
      <c r="D111" s="50"/>
      <c r="E111" s="50"/>
      <c r="F111" s="50"/>
      <c r="G111" s="50"/>
      <c r="H111" s="7"/>
      <c r="I111" s="6"/>
      <c r="J111" s="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</row>
    <row r="112" spans="1:745">
      <c r="A112" s="9" t="s">
        <v>10</v>
      </c>
      <c r="B112" s="24">
        <f>SUM(B100:B111)</f>
        <v>0</v>
      </c>
      <c r="C112" s="24">
        <f>SUM(C100:C111)</f>
        <v>0</v>
      </c>
      <c r="D112" s="24">
        <f>SUM(D100:D111)</f>
        <v>16</v>
      </c>
      <c r="E112" s="24">
        <f>SUM(E100:E111)</f>
        <v>28</v>
      </c>
      <c r="F112" s="24">
        <f>SUM(F100:F111)</f>
        <v>5</v>
      </c>
      <c r="G112" s="6"/>
      <c r="H112" s="15"/>
      <c r="I112" s="6"/>
      <c r="J112" s="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</row>
    <row r="113" spans="1:745">
      <c r="A113" s="13" t="s">
        <v>12</v>
      </c>
      <c r="B113" s="26">
        <f>B112/12</f>
        <v>0</v>
      </c>
      <c r="C113" s="26">
        <f>C112/12</f>
        <v>0</v>
      </c>
      <c r="D113" s="26">
        <f>D112/12</f>
        <v>1.3333333333333333</v>
      </c>
      <c r="E113" s="26">
        <f>E112/12</f>
        <v>2.3333333333333335</v>
      </c>
      <c r="F113" s="26">
        <f>F112/12</f>
        <v>0.41666666666666669</v>
      </c>
      <c r="G113" s="14"/>
      <c r="H113" s="6"/>
      <c r="I113" s="6"/>
      <c r="J113" s="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</row>
    <row r="114" spans="1:745">
      <c r="A114" s="94"/>
      <c r="B114" s="50"/>
      <c r="C114" s="50"/>
      <c r="D114" s="50"/>
      <c r="E114" s="50"/>
      <c r="F114" s="50"/>
      <c r="G114" s="50"/>
      <c r="H114" s="6"/>
      <c r="I114" s="6"/>
      <c r="J114" s="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</row>
    <row r="115" spans="1:745">
      <c r="A115" s="94"/>
      <c r="B115" s="50"/>
      <c r="C115" s="50"/>
      <c r="D115" s="50"/>
      <c r="E115" s="50"/>
      <c r="F115" s="50"/>
      <c r="G115" s="50"/>
      <c r="H115" s="6"/>
      <c r="I115" s="6"/>
      <c r="J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</row>
    <row r="116" spans="1:745">
      <c r="A116" s="94"/>
      <c r="B116" s="50"/>
      <c r="C116" s="50"/>
      <c r="D116" s="50"/>
      <c r="E116" s="50"/>
      <c r="F116" s="50"/>
      <c r="G116" s="50"/>
      <c r="H116" s="6"/>
      <c r="I116" s="6"/>
      <c r="J116" s="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</row>
    <row r="117" spans="1:745">
      <c r="A117" s="94"/>
      <c r="B117" s="50"/>
      <c r="C117" s="50"/>
      <c r="D117" s="50"/>
      <c r="E117" s="50"/>
      <c r="F117" s="50"/>
      <c r="G117" s="50"/>
      <c r="H117" s="6"/>
      <c r="I117" s="6"/>
      <c r="J117" s="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</row>
    <row r="118" spans="1:745">
      <c r="A118" s="94"/>
      <c r="B118" s="50"/>
      <c r="C118" s="50"/>
      <c r="D118" s="50"/>
      <c r="E118" s="50"/>
      <c r="F118" s="50"/>
      <c r="G118" s="50"/>
      <c r="H118" s="6"/>
      <c r="I118" s="6"/>
      <c r="J118" s="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</row>
    <row r="119" spans="1:745">
      <c r="A119" s="94"/>
      <c r="B119" s="50"/>
      <c r="C119" s="50"/>
      <c r="D119" s="50"/>
      <c r="E119" s="50"/>
      <c r="F119" s="50"/>
      <c r="G119" s="50"/>
      <c r="H119" s="6"/>
      <c r="I119" s="6"/>
      <c r="J119" s="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</row>
    <row r="120" spans="1:745">
      <c r="A120" s="94"/>
      <c r="B120" s="50"/>
      <c r="C120" s="50"/>
      <c r="D120" s="50"/>
      <c r="E120" s="50"/>
      <c r="F120" s="50"/>
      <c r="G120" s="50"/>
      <c r="H120" s="6"/>
      <c r="I120" s="6"/>
      <c r="J120" s="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</row>
    <row r="121" spans="1:745">
      <c r="A121" s="94"/>
      <c r="B121" s="50"/>
      <c r="C121" s="50"/>
      <c r="D121" s="50"/>
      <c r="E121" s="50"/>
      <c r="F121" s="50"/>
      <c r="G121" s="50"/>
      <c r="H121" s="6"/>
      <c r="I121" s="6"/>
      <c r="J121" s="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</row>
    <row r="122" spans="1:745">
      <c r="A122" s="94"/>
      <c r="B122" s="50"/>
      <c r="C122" s="50"/>
      <c r="D122" s="50"/>
      <c r="E122" s="50"/>
      <c r="F122" s="50"/>
      <c r="G122" s="50"/>
      <c r="H122" s="6"/>
      <c r="I122" s="6"/>
      <c r="J122" s="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</row>
    <row r="123" spans="1:745">
      <c r="J123" s="25"/>
      <c r="K123" s="11"/>
      <c r="L123" s="11"/>
      <c r="M123" s="11"/>
      <c r="N123" s="11"/>
      <c r="O123" s="11"/>
      <c r="P123" s="6"/>
    </row>
    <row r="124" spans="1:745">
      <c r="A124" s="1" t="s">
        <v>0</v>
      </c>
      <c r="B124" s="2" t="s">
        <v>1</v>
      </c>
      <c r="C124" s="2" t="s">
        <v>2</v>
      </c>
      <c r="D124" s="2" t="s">
        <v>3</v>
      </c>
      <c r="G124" s="6"/>
      <c r="J124" s="14"/>
      <c r="K124" s="14"/>
      <c r="L124" s="14"/>
      <c r="M124" s="14"/>
      <c r="N124" s="14"/>
      <c r="O124" s="14"/>
      <c r="P124" s="6"/>
    </row>
    <row r="125" spans="1:745">
      <c r="A125" s="93" t="s">
        <v>72</v>
      </c>
      <c r="B125" s="8">
        <v>25139</v>
      </c>
      <c r="C125" s="8" t="s">
        <v>25</v>
      </c>
      <c r="D125" s="3" t="s">
        <v>18</v>
      </c>
      <c r="G125" s="6"/>
      <c r="J125" s="7"/>
    </row>
    <row r="126" spans="1:745">
      <c r="G126" s="6"/>
    </row>
    <row r="127" spans="1:745">
      <c r="A127" s="18" t="s">
        <v>4</v>
      </c>
      <c r="B127" s="19" t="s">
        <v>5</v>
      </c>
      <c r="C127" s="19" t="s">
        <v>6</v>
      </c>
      <c r="D127" s="19" t="s">
        <v>7</v>
      </c>
      <c r="E127" s="19" t="s">
        <v>8</v>
      </c>
      <c r="F127" s="19" t="s">
        <v>9</v>
      </c>
      <c r="G127" s="21" t="s">
        <v>138</v>
      </c>
      <c r="H127" s="19" t="s">
        <v>11</v>
      </c>
    </row>
    <row r="128" spans="1:745">
      <c r="A128" s="93">
        <v>43709</v>
      </c>
      <c r="B128" s="3">
        <v>14</v>
      </c>
      <c r="C128" s="3">
        <v>0</v>
      </c>
      <c r="D128" s="3">
        <v>16</v>
      </c>
      <c r="E128" s="3">
        <v>10</v>
      </c>
      <c r="F128" s="3">
        <v>3</v>
      </c>
      <c r="G128" s="6"/>
    </row>
    <row r="129" spans="1:15" ht="29">
      <c r="A129" s="93">
        <v>43739</v>
      </c>
      <c r="B129" s="3">
        <v>43</v>
      </c>
      <c r="C129" s="3">
        <v>0</v>
      </c>
      <c r="D129" s="3">
        <v>17</v>
      </c>
      <c r="E129" s="3">
        <v>11</v>
      </c>
      <c r="F129" s="3">
        <v>3</v>
      </c>
      <c r="G129" s="6"/>
      <c r="J129" s="23"/>
      <c r="K129" s="23"/>
      <c r="L129" s="23"/>
      <c r="M129" s="23"/>
      <c r="N129" s="23"/>
      <c r="O129" s="32"/>
    </row>
    <row r="130" spans="1:15">
      <c r="A130" s="93">
        <v>43770</v>
      </c>
      <c r="B130" s="3">
        <v>12</v>
      </c>
      <c r="C130" s="3">
        <v>0</v>
      </c>
      <c r="D130" s="3">
        <v>11</v>
      </c>
      <c r="E130" s="3">
        <v>6</v>
      </c>
      <c r="F130" s="3">
        <v>1</v>
      </c>
      <c r="G130" s="6"/>
      <c r="J130" s="7"/>
    </row>
    <row r="131" spans="1:15">
      <c r="A131" s="93">
        <v>43800</v>
      </c>
      <c r="B131" s="3">
        <v>50</v>
      </c>
      <c r="C131" s="3">
        <v>0</v>
      </c>
      <c r="D131" s="3">
        <v>21</v>
      </c>
      <c r="E131" s="3">
        <v>12</v>
      </c>
      <c r="F131" s="3">
        <v>3</v>
      </c>
      <c r="G131" s="6"/>
    </row>
    <row r="132" spans="1:15">
      <c r="A132" s="93">
        <v>43831</v>
      </c>
      <c r="B132" s="3">
        <v>18</v>
      </c>
      <c r="C132" s="3">
        <v>0</v>
      </c>
      <c r="D132" s="3">
        <v>17</v>
      </c>
      <c r="E132" s="3">
        <v>8</v>
      </c>
      <c r="F132" s="3">
        <v>3</v>
      </c>
      <c r="G132" s="6"/>
    </row>
    <row r="133" spans="1:15">
      <c r="A133" s="93">
        <v>43862</v>
      </c>
      <c r="B133" s="3">
        <v>22</v>
      </c>
      <c r="C133" s="3">
        <v>0</v>
      </c>
      <c r="D133" s="3">
        <v>18</v>
      </c>
      <c r="E133" s="3">
        <v>12</v>
      </c>
      <c r="F133" s="3">
        <v>2</v>
      </c>
      <c r="G133" s="6"/>
    </row>
    <row r="134" spans="1:15">
      <c r="A134" s="93">
        <v>43891</v>
      </c>
      <c r="B134" s="3">
        <v>2</v>
      </c>
      <c r="C134" s="3">
        <v>0</v>
      </c>
      <c r="D134" s="3">
        <v>11</v>
      </c>
      <c r="E134" s="3">
        <v>4</v>
      </c>
      <c r="F134" s="3">
        <v>1</v>
      </c>
      <c r="G134" s="6"/>
    </row>
    <row r="135" spans="1:15">
      <c r="A135" s="93">
        <v>43922</v>
      </c>
      <c r="B135" s="3">
        <v>0</v>
      </c>
      <c r="C135" s="3">
        <v>0</v>
      </c>
      <c r="D135" s="3">
        <v>8</v>
      </c>
      <c r="E135" s="3">
        <v>1</v>
      </c>
      <c r="F135" s="3">
        <v>1</v>
      </c>
      <c r="G135" s="6"/>
    </row>
    <row r="136" spans="1:15">
      <c r="A136" s="93">
        <v>43952</v>
      </c>
      <c r="B136" s="3">
        <v>0</v>
      </c>
      <c r="C136" s="3">
        <v>0</v>
      </c>
      <c r="D136" s="3">
        <v>4</v>
      </c>
      <c r="E136" s="3">
        <v>0</v>
      </c>
      <c r="F136" s="3">
        <v>0</v>
      </c>
      <c r="G136" s="6"/>
    </row>
    <row r="137" spans="1:15">
      <c r="A137" s="93">
        <v>43983</v>
      </c>
      <c r="B137" s="3">
        <v>0</v>
      </c>
      <c r="C137" s="3">
        <v>0</v>
      </c>
      <c r="D137" s="3">
        <v>4</v>
      </c>
      <c r="E137" s="3">
        <v>1</v>
      </c>
      <c r="F137" s="3">
        <v>0</v>
      </c>
      <c r="G137" s="6"/>
    </row>
    <row r="138" spans="1:15">
      <c r="A138" s="93">
        <v>44013</v>
      </c>
      <c r="B138" s="3">
        <v>0</v>
      </c>
      <c r="C138" s="3">
        <v>0</v>
      </c>
      <c r="D138" s="3">
        <v>4</v>
      </c>
      <c r="E138" s="3">
        <v>0</v>
      </c>
      <c r="F138" s="3">
        <v>0</v>
      </c>
      <c r="G138" s="6"/>
    </row>
    <row r="139" spans="1:15">
      <c r="A139" s="93">
        <v>44044</v>
      </c>
      <c r="B139" s="3">
        <v>0</v>
      </c>
      <c r="C139" s="3">
        <v>0</v>
      </c>
      <c r="D139" s="3">
        <v>4</v>
      </c>
      <c r="E139" s="3">
        <v>0</v>
      </c>
      <c r="F139" s="3">
        <v>0</v>
      </c>
      <c r="G139" s="6"/>
    </row>
    <row r="140" spans="1:15">
      <c r="A140" s="9" t="s">
        <v>10</v>
      </c>
      <c r="B140" s="24">
        <f>SUM(B128:B139)</f>
        <v>161</v>
      </c>
      <c r="C140" s="24">
        <f>SUM(C128:C139)</f>
        <v>0</v>
      </c>
      <c r="D140" s="24">
        <f>SUM(D128:D139)</f>
        <v>135</v>
      </c>
      <c r="E140" s="24">
        <f>SUM(E128:E139)</f>
        <v>65</v>
      </c>
      <c r="F140" s="24">
        <f>SUM(F128:F139)</f>
        <v>17</v>
      </c>
      <c r="G140" s="11"/>
    </row>
    <row r="141" spans="1:15">
      <c r="A141" s="9" t="s">
        <v>12</v>
      </c>
      <c r="B141" s="24">
        <f>B140/12</f>
        <v>13.416666666666666</v>
      </c>
      <c r="C141" s="24">
        <f>C140/12</f>
        <v>0</v>
      </c>
      <c r="D141" s="24">
        <f>D140/12</f>
        <v>11.25</v>
      </c>
      <c r="E141" s="24">
        <f>E140/12</f>
        <v>5.416666666666667</v>
      </c>
      <c r="F141" s="24">
        <f>F140/12</f>
        <v>1.4166666666666667</v>
      </c>
      <c r="G141" s="11"/>
    </row>
    <row r="142" spans="1:15">
      <c r="A142" s="93">
        <v>44075</v>
      </c>
      <c r="B142" s="3">
        <v>0</v>
      </c>
      <c r="C142" s="3">
        <v>1</v>
      </c>
      <c r="D142" s="3">
        <v>6</v>
      </c>
      <c r="E142" s="3">
        <v>3</v>
      </c>
      <c r="F142" s="3">
        <v>2</v>
      </c>
      <c r="G142" s="6"/>
    </row>
    <row r="143" spans="1:15">
      <c r="A143" s="93">
        <v>44105</v>
      </c>
      <c r="B143" s="3">
        <v>0</v>
      </c>
      <c r="C143" s="3">
        <v>0</v>
      </c>
      <c r="D143" s="3">
        <v>7</v>
      </c>
      <c r="E143" s="3">
        <v>3</v>
      </c>
      <c r="F143" s="3">
        <v>1</v>
      </c>
      <c r="G143" s="6"/>
    </row>
    <row r="144" spans="1:15">
      <c r="A144" s="93">
        <v>44136</v>
      </c>
      <c r="B144" s="3">
        <v>0</v>
      </c>
      <c r="C144" s="3">
        <v>0</v>
      </c>
      <c r="D144" s="3">
        <v>4</v>
      </c>
      <c r="E144" s="3">
        <v>0</v>
      </c>
      <c r="F144" s="3">
        <v>0</v>
      </c>
      <c r="G144" s="6"/>
    </row>
    <row r="145" spans="1:202">
      <c r="A145" s="93">
        <v>44166</v>
      </c>
      <c r="B145" s="3">
        <v>0</v>
      </c>
      <c r="C145" s="3">
        <v>0</v>
      </c>
      <c r="D145" s="3">
        <v>3</v>
      </c>
      <c r="E145" s="3">
        <v>0</v>
      </c>
      <c r="F145" s="3">
        <v>0</v>
      </c>
      <c r="G145" s="6"/>
    </row>
    <row r="146" spans="1:202" s="4" customFormat="1">
      <c r="A146" s="93">
        <v>44197</v>
      </c>
      <c r="B146" s="3">
        <v>0</v>
      </c>
      <c r="C146" s="3">
        <v>0</v>
      </c>
      <c r="D146" s="3">
        <v>4</v>
      </c>
      <c r="E146" s="3">
        <v>0</v>
      </c>
      <c r="F146" s="3">
        <v>0</v>
      </c>
      <c r="G146" s="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</row>
    <row r="147" spans="1:202">
      <c r="A147" s="93">
        <v>44228</v>
      </c>
      <c r="B147" s="3">
        <v>0</v>
      </c>
      <c r="C147" s="3">
        <v>0</v>
      </c>
      <c r="D147" s="3">
        <v>3</v>
      </c>
      <c r="E147" s="3">
        <v>0</v>
      </c>
      <c r="F147" s="3">
        <v>0</v>
      </c>
    </row>
    <row r="148" spans="1:202">
      <c r="A148" s="93">
        <v>44256</v>
      </c>
      <c r="B148" s="3">
        <v>12</v>
      </c>
      <c r="C148" s="3">
        <v>0</v>
      </c>
      <c r="D148" s="3">
        <v>7</v>
      </c>
      <c r="E148" s="3">
        <v>3</v>
      </c>
      <c r="F148" s="3">
        <v>0</v>
      </c>
    </row>
    <row r="149" spans="1:202">
      <c r="A149" s="93">
        <v>44287</v>
      </c>
      <c r="B149" s="3">
        <v>0</v>
      </c>
      <c r="C149" s="3">
        <v>0</v>
      </c>
      <c r="D149" s="3">
        <v>7</v>
      </c>
      <c r="E149" s="3">
        <v>0</v>
      </c>
      <c r="F149" s="3">
        <v>0</v>
      </c>
    </row>
    <row r="150" spans="1:202">
      <c r="A150" s="93">
        <v>44317</v>
      </c>
      <c r="B150" s="3">
        <v>0</v>
      </c>
      <c r="C150" s="3">
        <v>0</v>
      </c>
      <c r="D150" s="3">
        <v>4</v>
      </c>
      <c r="E150" s="3">
        <v>0</v>
      </c>
      <c r="F150" s="3">
        <v>0</v>
      </c>
    </row>
    <row r="151" spans="1:202">
      <c r="A151" s="93">
        <v>44348</v>
      </c>
      <c r="B151" s="3">
        <v>0</v>
      </c>
      <c r="C151" s="3">
        <v>0</v>
      </c>
      <c r="D151" s="3">
        <v>3</v>
      </c>
      <c r="E151" s="3">
        <v>0</v>
      </c>
      <c r="F151" s="3">
        <v>0</v>
      </c>
    </row>
    <row r="152" spans="1:202">
      <c r="A152" s="93">
        <v>44378</v>
      </c>
      <c r="B152" s="3">
        <v>0</v>
      </c>
      <c r="C152" s="3">
        <v>0</v>
      </c>
      <c r="D152" s="3">
        <v>6</v>
      </c>
      <c r="E152" s="3">
        <v>0</v>
      </c>
      <c r="F152" s="3">
        <v>0</v>
      </c>
    </row>
    <row r="153" spans="1:202">
      <c r="A153" s="93">
        <v>44409</v>
      </c>
      <c r="B153" s="3">
        <v>0</v>
      </c>
      <c r="C153" s="3">
        <v>0</v>
      </c>
      <c r="D153" s="3">
        <v>6</v>
      </c>
      <c r="E153" s="3">
        <v>0</v>
      </c>
      <c r="F153" s="3">
        <v>0</v>
      </c>
    </row>
    <row r="154" spans="1:202">
      <c r="A154" s="9" t="s">
        <v>10</v>
      </c>
      <c r="B154" s="24">
        <f>SUM(B142:B153)</f>
        <v>12</v>
      </c>
      <c r="C154" s="24">
        <f>SUM(C142:C153)</f>
        <v>1</v>
      </c>
      <c r="D154" s="24">
        <f>SUM(D142:D153)</f>
        <v>60</v>
      </c>
      <c r="E154" s="24">
        <f>SUM(E142:E153)</f>
        <v>9</v>
      </c>
      <c r="F154" s="24">
        <f>SUM(F142:F153)</f>
        <v>3</v>
      </c>
      <c r="G154" s="6"/>
    </row>
    <row r="155" spans="1:202">
      <c r="A155" s="13" t="s">
        <v>12</v>
      </c>
      <c r="B155" s="26">
        <f>B154/12</f>
        <v>1</v>
      </c>
      <c r="C155" s="26">
        <f>C154/12</f>
        <v>8.3333333333333329E-2</v>
      </c>
      <c r="D155" s="26">
        <f>D154/12</f>
        <v>5</v>
      </c>
      <c r="E155" s="26">
        <f>E154/12</f>
        <v>0.75</v>
      </c>
      <c r="F155" s="26">
        <f>F154/12</f>
        <v>0.25</v>
      </c>
      <c r="G155" s="14"/>
    </row>
    <row r="156" spans="1:202">
      <c r="A156" s="93">
        <v>44440</v>
      </c>
      <c r="B156" s="3">
        <v>0</v>
      </c>
      <c r="C156" s="3">
        <v>0</v>
      </c>
      <c r="D156" s="3">
        <v>3</v>
      </c>
      <c r="E156" s="3">
        <v>0</v>
      </c>
      <c r="F156" s="3">
        <v>0</v>
      </c>
    </row>
    <row r="157" spans="1:202">
      <c r="A157" s="93">
        <v>44470</v>
      </c>
      <c r="B157" s="3">
        <v>0</v>
      </c>
      <c r="C157" s="3">
        <v>0</v>
      </c>
      <c r="D157" s="3">
        <v>5</v>
      </c>
      <c r="E157" s="3">
        <v>0</v>
      </c>
      <c r="F157" s="3">
        <v>0</v>
      </c>
    </row>
    <row r="158" spans="1:202">
      <c r="A158" s="94">
        <v>44501</v>
      </c>
      <c r="B158" s="50">
        <v>0</v>
      </c>
      <c r="C158" s="50">
        <v>0</v>
      </c>
      <c r="D158" s="50">
        <v>4</v>
      </c>
      <c r="E158" s="50">
        <v>0</v>
      </c>
      <c r="F158" s="50">
        <v>0</v>
      </c>
      <c r="G158" s="50"/>
    </row>
    <row r="159" spans="1:202">
      <c r="A159" s="94">
        <v>44531</v>
      </c>
      <c r="B159" s="50">
        <v>0</v>
      </c>
      <c r="C159" s="50">
        <v>0</v>
      </c>
      <c r="D159" s="50">
        <v>5</v>
      </c>
      <c r="E159" s="50">
        <v>2</v>
      </c>
      <c r="F159" s="50">
        <v>1</v>
      </c>
      <c r="G159" s="50"/>
    </row>
    <row r="160" spans="1:202">
      <c r="A160" s="93">
        <v>44562</v>
      </c>
    </row>
    <row r="161" spans="1:745">
      <c r="A161" s="93">
        <v>44593</v>
      </c>
    </row>
    <row r="162" spans="1:745">
      <c r="A162" s="94">
        <v>44621</v>
      </c>
      <c r="B162" s="50"/>
      <c r="C162" s="50"/>
      <c r="D162" s="50"/>
      <c r="E162" s="50"/>
      <c r="F162" s="50"/>
      <c r="G162" s="50"/>
      <c r="I162" s="6"/>
      <c r="J162" s="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</row>
    <row r="163" spans="1:745">
      <c r="A163" s="94">
        <v>44652</v>
      </c>
      <c r="B163" s="50"/>
      <c r="C163" s="50"/>
      <c r="D163" s="50"/>
      <c r="E163" s="50"/>
      <c r="F163" s="50"/>
      <c r="G163" s="50"/>
      <c r="I163" s="6"/>
      <c r="J163" s="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</row>
    <row r="164" spans="1:745">
      <c r="A164" s="93">
        <v>44682</v>
      </c>
      <c r="I164" s="6"/>
      <c r="J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</row>
    <row r="165" spans="1:745">
      <c r="A165" s="93">
        <v>44713</v>
      </c>
      <c r="I165" s="6"/>
      <c r="J165" s="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</row>
    <row r="166" spans="1:745">
      <c r="A166" s="94">
        <v>44743</v>
      </c>
      <c r="B166" s="50"/>
      <c r="C166" s="50"/>
      <c r="D166" s="50"/>
      <c r="E166" s="50"/>
      <c r="F166" s="50"/>
      <c r="G166" s="50"/>
      <c r="J166" s="25"/>
      <c r="K166" s="11"/>
      <c r="L166" s="11"/>
      <c r="M166" s="11"/>
      <c r="N166" s="11"/>
      <c r="O166" s="11"/>
      <c r="P166" s="6"/>
    </row>
    <row r="167" spans="1:745">
      <c r="A167" s="94">
        <v>44774</v>
      </c>
      <c r="B167" s="50"/>
      <c r="C167" s="50"/>
      <c r="D167" s="50"/>
      <c r="E167" s="50"/>
      <c r="F167" s="50"/>
      <c r="G167" s="50"/>
      <c r="I167" s="6"/>
      <c r="J167" s="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</row>
    <row r="168" spans="1:745">
      <c r="A168" s="9" t="s">
        <v>10</v>
      </c>
      <c r="B168" s="24">
        <f>SUM(B156:B167)</f>
        <v>0</v>
      </c>
      <c r="C168" s="24">
        <f>SUM(C156:C167)</f>
        <v>0</v>
      </c>
      <c r="D168" s="24">
        <f>SUM(D156:D167)</f>
        <v>17</v>
      </c>
      <c r="E168" s="24">
        <f>SUM(E156:E167)</f>
        <v>2</v>
      </c>
      <c r="F168" s="24">
        <f>SUM(F156:F167)</f>
        <v>1</v>
      </c>
      <c r="G168" s="6"/>
      <c r="I168" s="6"/>
      <c r="J168" s="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</row>
    <row r="169" spans="1:745">
      <c r="A169" s="13" t="s">
        <v>12</v>
      </c>
      <c r="B169" s="26">
        <f>B168/12</f>
        <v>0</v>
      </c>
      <c r="C169" s="26">
        <f>C168/12</f>
        <v>0</v>
      </c>
      <c r="D169" s="26">
        <f>D168/12</f>
        <v>1.4166666666666667</v>
      </c>
      <c r="E169" s="26">
        <f>E168/12</f>
        <v>0.16666666666666666</v>
      </c>
      <c r="F169" s="26">
        <f>F168/12</f>
        <v>8.3333333333333329E-2</v>
      </c>
      <c r="G169" s="14"/>
      <c r="I169" s="6"/>
      <c r="J169" s="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</row>
    <row r="170" spans="1:745">
      <c r="A170" s="94"/>
      <c r="B170" s="50"/>
      <c r="C170" s="50"/>
      <c r="D170" s="50"/>
      <c r="E170" s="50"/>
      <c r="F170" s="50"/>
      <c r="G170" s="50"/>
      <c r="H170" s="6"/>
      <c r="I170" s="6"/>
      <c r="J170" s="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</row>
    <row r="171" spans="1:745">
      <c r="J171" s="25"/>
      <c r="K171" s="11"/>
      <c r="L171" s="11"/>
      <c r="M171" s="11"/>
      <c r="N171" s="11"/>
      <c r="O171" s="11"/>
      <c r="P171" s="6"/>
    </row>
    <row r="172" spans="1:745">
      <c r="A172" s="94"/>
      <c r="B172" s="50"/>
      <c r="C172" s="50"/>
      <c r="D172" s="50"/>
      <c r="E172" s="50"/>
      <c r="F172" s="50"/>
      <c r="G172" s="50"/>
      <c r="H172" s="6"/>
      <c r="I172" s="6"/>
      <c r="J172" s="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</row>
    <row r="173" spans="1:745">
      <c r="A173" s="94"/>
      <c r="B173" s="50"/>
      <c r="C173" s="50"/>
      <c r="D173" s="50"/>
      <c r="E173" s="50"/>
      <c r="F173" s="50"/>
      <c r="G173" s="50"/>
      <c r="H173" s="6"/>
      <c r="I173" s="6"/>
      <c r="J173" s="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6"/>
      <c r="SB173" s="6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/>
      <c r="TY173" s="6"/>
      <c r="TZ173" s="6"/>
      <c r="UA173" s="6"/>
      <c r="UB173" s="6"/>
      <c r="UC173" s="6"/>
      <c r="UD173" s="6"/>
      <c r="UE173" s="6"/>
      <c r="UF173" s="6"/>
      <c r="UG173" s="6"/>
      <c r="UH173" s="6"/>
      <c r="UI173" s="6"/>
      <c r="UJ173" s="6"/>
      <c r="UK173" s="6"/>
      <c r="UL173" s="6"/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/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/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/>
      <c r="ZJ173" s="6"/>
      <c r="ZK173" s="6"/>
      <c r="ZL173" s="6"/>
      <c r="ZM173" s="6"/>
      <c r="ZN173" s="6"/>
      <c r="ZO173" s="6"/>
      <c r="ZP173" s="6"/>
      <c r="ZQ173" s="6"/>
      <c r="ZR173" s="6"/>
      <c r="ZS173" s="6"/>
      <c r="ZT173" s="6"/>
      <c r="ZU173" s="6"/>
      <c r="ZV173" s="6"/>
      <c r="ZW173" s="6"/>
      <c r="ZX173" s="6"/>
      <c r="ZY173" s="6"/>
      <c r="ZZ173" s="6"/>
      <c r="AAA173" s="6"/>
      <c r="AAB173" s="6"/>
      <c r="AAC173" s="6"/>
      <c r="AAD173" s="6"/>
      <c r="AAE173" s="6"/>
      <c r="AAF173" s="6"/>
      <c r="AAG173" s="6"/>
      <c r="AAH173" s="6"/>
      <c r="AAI173" s="6"/>
      <c r="AAJ173" s="6"/>
      <c r="AAK173" s="6"/>
      <c r="AAL173" s="6"/>
      <c r="AAM173" s="6"/>
      <c r="AAN173" s="6"/>
      <c r="AAO173" s="6"/>
      <c r="AAP173" s="6"/>
      <c r="AAQ173" s="6"/>
      <c r="AAR173" s="6"/>
      <c r="AAS173" s="6"/>
      <c r="AAT173" s="6"/>
      <c r="AAU173" s="6"/>
      <c r="AAV173" s="6"/>
      <c r="AAW173" s="6"/>
      <c r="AAX173" s="6"/>
      <c r="AAY173" s="6"/>
      <c r="AAZ173" s="6"/>
      <c r="ABA173" s="6"/>
      <c r="ABB173" s="6"/>
      <c r="ABC173" s="6"/>
      <c r="ABD173" s="6"/>
      <c r="ABE173" s="6"/>
      <c r="ABF173" s="6"/>
      <c r="ABG173" s="6"/>
      <c r="ABH173" s="6"/>
      <c r="ABI173" s="6"/>
      <c r="ABJ173" s="6"/>
      <c r="ABK173" s="6"/>
      <c r="ABL173" s="6"/>
      <c r="ABM173" s="6"/>
      <c r="ABN173" s="6"/>
      <c r="ABO173" s="6"/>
      <c r="ABP173" s="6"/>
      <c r="ABQ173" s="6"/>
    </row>
    <row r="174" spans="1:745">
      <c r="A174" s="94"/>
      <c r="B174" s="50"/>
      <c r="C174" s="50"/>
      <c r="D174" s="50"/>
      <c r="E174" s="50"/>
      <c r="F174" s="50"/>
      <c r="G174" s="50"/>
      <c r="H174" s="6"/>
      <c r="I174" s="6"/>
      <c r="J174" s="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6"/>
      <c r="UN174" s="6"/>
      <c r="UO174" s="6"/>
      <c r="UP174" s="6"/>
      <c r="UQ174" s="6"/>
      <c r="UR174" s="6"/>
      <c r="US174" s="6"/>
      <c r="UT174" s="6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6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6"/>
      <c r="WD174" s="6"/>
      <c r="WE174" s="6"/>
      <c r="WF174" s="6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6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6"/>
      <c r="XG174" s="6"/>
      <c r="XH174" s="6"/>
      <c r="XI174" s="6"/>
      <c r="XJ174" s="6"/>
      <c r="XK174" s="6"/>
      <c r="XL174" s="6"/>
      <c r="XM174" s="6"/>
      <c r="XN174" s="6"/>
      <c r="XO174" s="6"/>
      <c r="XP174" s="6"/>
      <c r="XQ174" s="6"/>
      <c r="XR174" s="6"/>
      <c r="XS174" s="6"/>
      <c r="XT174" s="6"/>
      <c r="XU174" s="6"/>
      <c r="XV174" s="6"/>
      <c r="XW174" s="6"/>
      <c r="XX174" s="6"/>
      <c r="XY174" s="6"/>
      <c r="XZ174" s="6"/>
      <c r="YA174" s="6"/>
      <c r="YB174" s="6"/>
      <c r="YC174" s="6"/>
      <c r="YD174" s="6"/>
      <c r="YE174" s="6"/>
      <c r="YF174" s="6"/>
      <c r="YG174" s="6"/>
      <c r="YH174" s="6"/>
      <c r="YI174" s="6"/>
      <c r="YJ174" s="6"/>
      <c r="YK174" s="6"/>
      <c r="YL174" s="6"/>
      <c r="YM174" s="6"/>
      <c r="YN174" s="6"/>
      <c r="YO174" s="6"/>
      <c r="YP174" s="6"/>
      <c r="YQ174" s="6"/>
      <c r="YR174" s="6"/>
      <c r="YS174" s="6"/>
      <c r="YT174" s="6"/>
      <c r="YU174" s="6"/>
      <c r="YV174" s="6"/>
      <c r="YW174" s="6"/>
      <c r="YX174" s="6"/>
      <c r="YY174" s="6"/>
      <c r="YZ174" s="6"/>
      <c r="ZA174" s="6"/>
      <c r="ZB174" s="6"/>
      <c r="ZC174" s="6"/>
      <c r="ZD174" s="6"/>
      <c r="ZE174" s="6"/>
      <c r="ZF174" s="6"/>
      <c r="ZG174" s="6"/>
      <c r="ZH174" s="6"/>
      <c r="ZI174" s="6"/>
      <c r="ZJ174" s="6"/>
      <c r="ZK174" s="6"/>
      <c r="ZL174" s="6"/>
      <c r="ZM174" s="6"/>
      <c r="ZN174" s="6"/>
      <c r="ZO174" s="6"/>
      <c r="ZP174" s="6"/>
      <c r="ZQ174" s="6"/>
      <c r="ZR174" s="6"/>
      <c r="ZS174" s="6"/>
      <c r="ZT174" s="6"/>
      <c r="ZU174" s="6"/>
      <c r="ZV174" s="6"/>
      <c r="ZW174" s="6"/>
      <c r="ZX174" s="6"/>
      <c r="ZY174" s="6"/>
      <c r="ZZ174" s="6"/>
      <c r="AAA174" s="6"/>
      <c r="AAB174" s="6"/>
      <c r="AAC174" s="6"/>
      <c r="AAD174" s="6"/>
      <c r="AAE174" s="6"/>
      <c r="AAF174" s="6"/>
      <c r="AAG174" s="6"/>
      <c r="AAH174" s="6"/>
      <c r="AAI174" s="6"/>
      <c r="AAJ174" s="6"/>
      <c r="AAK174" s="6"/>
      <c r="AAL174" s="6"/>
      <c r="AAM174" s="6"/>
      <c r="AAN174" s="6"/>
      <c r="AAO174" s="6"/>
      <c r="AAP174" s="6"/>
      <c r="AAQ174" s="6"/>
      <c r="AAR174" s="6"/>
      <c r="AAS174" s="6"/>
      <c r="AAT174" s="6"/>
      <c r="AAU174" s="6"/>
      <c r="AAV174" s="6"/>
      <c r="AAW174" s="6"/>
      <c r="AAX174" s="6"/>
      <c r="AAY174" s="6"/>
      <c r="AAZ174" s="6"/>
      <c r="ABA174" s="6"/>
      <c r="ABB174" s="6"/>
      <c r="ABC174" s="6"/>
      <c r="ABD174" s="6"/>
      <c r="ABE174" s="6"/>
      <c r="ABF174" s="6"/>
      <c r="ABG174" s="6"/>
      <c r="ABH174" s="6"/>
      <c r="ABI174" s="6"/>
      <c r="ABJ174" s="6"/>
      <c r="ABK174" s="6"/>
      <c r="ABL174" s="6"/>
      <c r="ABM174" s="6"/>
      <c r="ABN174" s="6"/>
      <c r="ABO174" s="6"/>
      <c r="ABP174" s="6"/>
      <c r="ABQ174" s="6"/>
    </row>
    <row r="175" spans="1:745">
      <c r="A175" s="94"/>
      <c r="B175" s="50"/>
      <c r="C175" s="50"/>
      <c r="D175" s="50"/>
      <c r="E175" s="50"/>
      <c r="F175" s="50"/>
      <c r="G175" s="50"/>
      <c r="H175" s="6"/>
      <c r="I175" s="6"/>
      <c r="J175" s="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</row>
    <row r="176" spans="1:745">
      <c r="J176" s="25"/>
      <c r="K176" s="11"/>
      <c r="L176" s="11"/>
      <c r="M176" s="11"/>
      <c r="N176" s="11"/>
      <c r="O176" s="11"/>
      <c r="P176" s="6"/>
    </row>
    <row r="178" spans="1:8">
      <c r="A178" s="1"/>
      <c r="B178" s="2"/>
      <c r="C178" s="2"/>
      <c r="D178" s="2"/>
    </row>
    <row r="179" spans="1:8">
      <c r="A179" s="1" t="s">
        <v>0</v>
      </c>
      <c r="B179" s="2" t="s">
        <v>1</v>
      </c>
      <c r="C179" s="2" t="s">
        <v>2</v>
      </c>
      <c r="D179" s="2" t="s">
        <v>3</v>
      </c>
      <c r="G179" s="6"/>
    </row>
    <row r="180" spans="1:8">
      <c r="A180" s="93" t="s">
        <v>73</v>
      </c>
      <c r="B180" s="8">
        <v>34173</v>
      </c>
      <c r="C180" s="8">
        <v>43114</v>
      </c>
      <c r="D180" s="3" t="s">
        <v>18</v>
      </c>
      <c r="G180" s="6"/>
    </row>
    <row r="181" spans="1:8">
      <c r="G181" s="6"/>
    </row>
    <row r="182" spans="1:8">
      <c r="A182" s="18" t="s">
        <v>4</v>
      </c>
      <c r="B182" s="19" t="s">
        <v>5</v>
      </c>
      <c r="C182" s="19" t="s">
        <v>6</v>
      </c>
      <c r="D182" s="19" t="s">
        <v>7</v>
      </c>
      <c r="E182" s="19" t="s">
        <v>8</v>
      </c>
      <c r="F182" s="19" t="s">
        <v>9</v>
      </c>
      <c r="G182" s="21" t="s">
        <v>138</v>
      </c>
      <c r="H182" s="19" t="s">
        <v>11</v>
      </c>
    </row>
    <row r="183" spans="1:8">
      <c r="A183" s="93">
        <v>43709</v>
      </c>
      <c r="B183" s="3">
        <v>6</v>
      </c>
      <c r="C183" s="3">
        <v>1</v>
      </c>
      <c r="D183" s="3">
        <v>13</v>
      </c>
      <c r="E183" s="3">
        <v>4</v>
      </c>
      <c r="F183" s="3">
        <v>2</v>
      </c>
      <c r="G183" s="6"/>
    </row>
    <row r="184" spans="1:8">
      <c r="A184" s="93">
        <v>43739</v>
      </c>
      <c r="B184" s="3">
        <v>10</v>
      </c>
      <c r="C184" s="3">
        <v>2</v>
      </c>
      <c r="D184" s="3">
        <v>12</v>
      </c>
      <c r="E184" s="3">
        <v>4</v>
      </c>
      <c r="F184" s="3">
        <v>2</v>
      </c>
      <c r="G184" s="6"/>
    </row>
    <row r="185" spans="1:8">
      <c r="A185" s="93">
        <v>43770</v>
      </c>
      <c r="B185" s="3">
        <v>3</v>
      </c>
      <c r="C185" s="3">
        <v>1</v>
      </c>
      <c r="D185" s="3">
        <v>9</v>
      </c>
      <c r="E185" s="3">
        <v>4</v>
      </c>
      <c r="F185" s="3">
        <v>2</v>
      </c>
      <c r="G185" s="6"/>
    </row>
    <row r="186" spans="1:8">
      <c r="A186" s="93">
        <v>43800</v>
      </c>
      <c r="B186" s="3">
        <v>4</v>
      </c>
      <c r="C186" s="3">
        <v>0</v>
      </c>
      <c r="D186" s="3">
        <v>9</v>
      </c>
      <c r="E186" s="3">
        <v>4</v>
      </c>
      <c r="F186" s="3">
        <v>1</v>
      </c>
      <c r="G186" s="6"/>
    </row>
    <row r="187" spans="1:8">
      <c r="A187" s="93">
        <v>43831</v>
      </c>
      <c r="B187" s="3">
        <v>7</v>
      </c>
      <c r="C187" s="3">
        <v>1</v>
      </c>
      <c r="D187" s="3">
        <v>13</v>
      </c>
      <c r="E187" s="3">
        <v>8</v>
      </c>
      <c r="F187" s="3">
        <v>3</v>
      </c>
      <c r="G187" s="6"/>
    </row>
    <row r="188" spans="1:8">
      <c r="A188" s="93">
        <v>43862</v>
      </c>
      <c r="B188" s="3">
        <v>6</v>
      </c>
      <c r="C188" s="3">
        <v>1</v>
      </c>
      <c r="D188" s="3">
        <v>14</v>
      </c>
      <c r="E188" s="3">
        <v>6</v>
      </c>
      <c r="F188" s="3">
        <v>3</v>
      </c>
      <c r="G188" s="6"/>
    </row>
    <row r="189" spans="1:8">
      <c r="A189" s="93">
        <v>43891</v>
      </c>
      <c r="B189" s="3">
        <v>0</v>
      </c>
      <c r="C189" s="3">
        <v>0</v>
      </c>
      <c r="D189" s="3">
        <v>18</v>
      </c>
      <c r="E189" s="3">
        <v>3</v>
      </c>
      <c r="F189" s="3">
        <v>1</v>
      </c>
      <c r="G189" s="6"/>
    </row>
    <row r="190" spans="1:8">
      <c r="A190" s="93">
        <v>43922</v>
      </c>
      <c r="B190" s="3">
        <v>0</v>
      </c>
      <c r="C190" s="3">
        <v>0</v>
      </c>
      <c r="D190" s="3">
        <v>2</v>
      </c>
      <c r="E190" s="3">
        <v>3</v>
      </c>
      <c r="F190" s="3">
        <v>2</v>
      </c>
      <c r="G190" s="6"/>
    </row>
    <row r="191" spans="1:8">
      <c r="A191" s="93">
        <v>43952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6" t="s">
        <v>54</v>
      </c>
    </row>
    <row r="192" spans="1:8">
      <c r="A192" s="93">
        <v>43983</v>
      </c>
      <c r="B192" s="3">
        <v>0</v>
      </c>
      <c r="C192" s="3">
        <v>0</v>
      </c>
      <c r="D192" s="3">
        <v>4</v>
      </c>
      <c r="E192" s="3">
        <v>4</v>
      </c>
      <c r="F192" s="3">
        <v>2</v>
      </c>
      <c r="G192" s="6"/>
    </row>
    <row r="193" spans="1:7">
      <c r="A193" s="93">
        <v>44013</v>
      </c>
      <c r="B193" s="3">
        <v>0</v>
      </c>
      <c r="C193" s="3">
        <v>0</v>
      </c>
      <c r="D193" s="3">
        <v>3</v>
      </c>
      <c r="E193" s="3">
        <v>3</v>
      </c>
      <c r="F193" s="3">
        <v>1</v>
      </c>
      <c r="G193" s="6"/>
    </row>
    <row r="194" spans="1:7">
      <c r="A194" s="93">
        <v>44044</v>
      </c>
      <c r="B194" s="3">
        <v>5</v>
      </c>
      <c r="C194" s="3">
        <v>0</v>
      </c>
      <c r="D194" s="3">
        <v>6</v>
      </c>
      <c r="E194" s="3">
        <v>12</v>
      </c>
      <c r="F194" s="3">
        <v>4</v>
      </c>
      <c r="G194" s="6"/>
    </row>
    <row r="195" spans="1:7">
      <c r="A195" s="9" t="s">
        <v>10</v>
      </c>
      <c r="B195" s="24">
        <f>SUM(B183:B194)</f>
        <v>41</v>
      </c>
      <c r="C195" s="24">
        <f>SUM(C183:C194)</f>
        <v>6</v>
      </c>
      <c r="D195" s="24">
        <f>SUM(D183:D194)</f>
        <v>103</v>
      </c>
      <c r="E195" s="24">
        <f>SUM(E183:E194)</f>
        <v>55</v>
      </c>
      <c r="F195" s="24">
        <f>SUM(F183:F194)</f>
        <v>23</v>
      </c>
      <c r="G195" s="11"/>
    </row>
    <row r="196" spans="1:7">
      <c r="A196" s="9" t="s">
        <v>12</v>
      </c>
      <c r="B196" s="24">
        <f>B195/12</f>
        <v>3.4166666666666665</v>
      </c>
      <c r="C196" s="24">
        <f>C195/12</f>
        <v>0.5</v>
      </c>
      <c r="D196" s="24">
        <f>D195/12</f>
        <v>8.5833333333333339</v>
      </c>
      <c r="E196" s="24">
        <f>E195/12</f>
        <v>4.583333333333333</v>
      </c>
      <c r="F196" s="24">
        <f>F195/12</f>
        <v>1.9166666666666667</v>
      </c>
      <c r="G196" s="11"/>
    </row>
    <row r="197" spans="1:7">
      <c r="A197" s="93">
        <v>44075</v>
      </c>
      <c r="B197" s="3">
        <v>0</v>
      </c>
      <c r="C197" s="3">
        <v>1</v>
      </c>
      <c r="D197" s="3">
        <v>7</v>
      </c>
      <c r="E197" s="3">
        <v>8</v>
      </c>
      <c r="F197" s="3">
        <v>2</v>
      </c>
      <c r="G197" s="6"/>
    </row>
    <row r="198" spans="1:7">
      <c r="A198" s="93">
        <v>44105</v>
      </c>
      <c r="B198" s="3">
        <v>0</v>
      </c>
      <c r="C198" s="3">
        <v>0</v>
      </c>
      <c r="D198" s="3">
        <v>6</v>
      </c>
      <c r="E198" s="3">
        <v>4</v>
      </c>
      <c r="F198" s="3">
        <v>2</v>
      </c>
      <c r="G198" s="6"/>
    </row>
    <row r="199" spans="1:7">
      <c r="A199" s="93">
        <v>44136</v>
      </c>
      <c r="B199" s="3">
        <v>0</v>
      </c>
      <c r="C199" s="3">
        <v>1</v>
      </c>
      <c r="D199" s="3">
        <v>6</v>
      </c>
      <c r="E199" s="3">
        <v>5</v>
      </c>
      <c r="F199" s="3">
        <v>3</v>
      </c>
      <c r="G199" s="6"/>
    </row>
    <row r="200" spans="1:7">
      <c r="A200" s="93">
        <v>44166</v>
      </c>
      <c r="B200" s="3">
        <v>0</v>
      </c>
      <c r="C200" s="3">
        <v>0</v>
      </c>
      <c r="D200" s="3">
        <v>7</v>
      </c>
      <c r="E200" s="3">
        <v>6</v>
      </c>
      <c r="F200" s="3">
        <v>1</v>
      </c>
      <c r="G200" s="6"/>
    </row>
    <row r="201" spans="1:7">
      <c r="A201" s="93">
        <v>44197</v>
      </c>
      <c r="B201" s="3">
        <v>0</v>
      </c>
      <c r="C201" s="3">
        <v>0</v>
      </c>
      <c r="D201" s="3">
        <v>5</v>
      </c>
      <c r="E201" s="3">
        <v>5</v>
      </c>
      <c r="F201" s="3">
        <v>2</v>
      </c>
    </row>
    <row r="202" spans="1:7">
      <c r="A202" s="93">
        <v>44228</v>
      </c>
      <c r="B202" s="3">
        <v>2</v>
      </c>
      <c r="C202" s="3">
        <v>2</v>
      </c>
      <c r="D202" s="3">
        <v>5</v>
      </c>
      <c r="E202" s="3">
        <v>5</v>
      </c>
      <c r="F202" s="3">
        <v>2</v>
      </c>
    </row>
    <row r="203" spans="1:7">
      <c r="A203" s="93">
        <v>44256</v>
      </c>
      <c r="B203" s="3">
        <v>8</v>
      </c>
      <c r="C203" s="3">
        <v>1</v>
      </c>
      <c r="D203" s="3">
        <v>6</v>
      </c>
      <c r="E203" s="3">
        <v>5</v>
      </c>
      <c r="F203" s="3">
        <v>3</v>
      </c>
    </row>
    <row r="204" spans="1:7">
      <c r="A204" s="93">
        <v>44287</v>
      </c>
      <c r="B204" s="3">
        <v>0</v>
      </c>
      <c r="C204" s="3">
        <v>1</v>
      </c>
      <c r="D204" s="3">
        <v>8</v>
      </c>
      <c r="E204" s="3">
        <v>6</v>
      </c>
      <c r="F204" s="3">
        <v>2</v>
      </c>
    </row>
    <row r="205" spans="1:7">
      <c r="A205" s="93">
        <v>44317</v>
      </c>
      <c r="B205" s="3">
        <v>0</v>
      </c>
      <c r="C205" s="3">
        <v>0</v>
      </c>
      <c r="D205" s="3">
        <v>6</v>
      </c>
      <c r="E205" s="3">
        <v>6</v>
      </c>
      <c r="F205" s="3">
        <v>2</v>
      </c>
    </row>
    <row r="206" spans="1:7">
      <c r="A206" s="93">
        <v>44348</v>
      </c>
      <c r="B206" s="3">
        <v>0</v>
      </c>
      <c r="C206" s="3">
        <v>0</v>
      </c>
      <c r="D206" s="3">
        <v>7</v>
      </c>
      <c r="E206" s="3">
        <v>5</v>
      </c>
      <c r="F206" s="3">
        <v>2</v>
      </c>
    </row>
    <row r="207" spans="1:7">
      <c r="A207" s="93">
        <v>44378</v>
      </c>
      <c r="B207" s="3">
        <v>0</v>
      </c>
      <c r="C207" s="3">
        <v>4</v>
      </c>
      <c r="D207" s="3">
        <v>6</v>
      </c>
      <c r="E207" s="3">
        <v>7</v>
      </c>
      <c r="F207" s="3">
        <v>2</v>
      </c>
    </row>
    <row r="208" spans="1:7">
      <c r="A208" s="93">
        <v>44409</v>
      </c>
      <c r="B208" s="3">
        <v>0</v>
      </c>
      <c r="C208" s="3">
        <v>2</v>
      </c>
      <c r="D208" s="3">
        <v>7</v>
      </c>
      <c r="E208" s="3">
        <v>6</v>
      </c>
      <c r="F208" s="3">
        <v>2</v>
      </c>
    </row>
    <row r="209" spans="1:745">
      <c r="A209" s="9" t="s">
        <v>10</v>
      </c>
      <c r="B209" s="24">
        <f>SUM(B197:B208)</f>
        <v>10</v>
      </c>
      <c r="C209" s="24">
        <f>SUM(C197:C208)</f>
        <v>12</v>
      </c>
      <c r="D209" s="24">
        <f>SUM(D197:D208)</f>
        <v>76</v>
      </c>
      <c r="E209" s="24">
        <f>SUM(E197:E208)</f>
        <v>68</v>
      </c>
      <c r="F209" s="24">
        <f>SUM(F197:F208)</f>
        <v>25</v>
      </c>
      <c r="G209" s="6"/>
    </row>
    <row r="210" spans="1:745">
      <c r="A210" s="13" t="s">
        <v>12</v>
      </c>
      <c r="B210" s="26">
        <f>B209/12</f>
        <v>0.83333333333333337</v>
      </c>
      <c r="C210" s="26">
        <f>C209/12</f>
        <v>1</v>
      </c>
      <c r="D210" s="26">
        <f>D209/12</f>
        <v>6.333333333333333</v>
      </c>
      <c r="E210" s="26">
        <f>E209/12</f>
        <v>5.666666666666667</v>
      </c>
      <c r="F210" s="26">
        <f>F209/12</f>
        <v>2.0833333333333335</v>
      </c>
      <c r="G210" s="14"/>
    </row>
    <row r="211" spans="1:745">
      <c r="A211" s="93">
        <v>44440</v>
      </c>
      <c r="B211" s="3">
        <v>0</v>
      </c>
      <c r="C211" s="3">
        <v>0</v>
      </c>
      <c r="D211" s="3">
        <v>4</v>
      </c>
      <c r="E211" s="3">
        <v>5</v>
      </c>
      <c r="F211" s="3">
        <v>1</v>
      </c>
    </row>
    <row r="212" spans="1:745">
      <c r="A212" s="93">
        <v>44470</v>
      </c>
      <c r="B212" s="3">
        <v>0</v>
      </c>
      <c r="C212" s="3">
        <v>1</v>
      </c>
      <c r="D212" s="3">
        <v>4</v>
      </c>
      <c r="E212" s="3">
        <v>6</v>
      </c>
      <c r="F212" s="3">
        <v>2</v>
      </c>
    </row>
    <row r="213" spans="1:745">
      <c r="A213" s="94">
        <v>44501</v>
      </c>
      <c r="B213" s="50">
        <v>0</v>
      </c>
      <c r="C213" s="50">
        <v>0</v>
      </c>
      <c r="D213" s="50">
        <v>7</v>
      </c>
      <c r="E213" s="50">
        <v>6</v>
      </c>
      <c r="F213" s="50">
        <v>2</v>
      </c>
      <c r="G213" s="50"/>
    </row>
    <row r="214" spans="1:745">
      <c r="A214" s="94">
        <v>44531</v>
      </c>
      <c r="B214" s="50">
        <v>0</v>
      </c>
      <c r="C214" s="50">
        <v>0</v>
      </c>
      <c r="D214" s="50">
        <v>6</v>
      </c>
      <c r="E214" s="50">
        <v>5</v>
      </c>
      <c r="F214" s="50">
        <v>1</v>
      </c>
      <c r="G214" s="50"/>
    </row>
    <row r="215" spans="1:745">
      <c r="A215" s="93">
        <v>44562</v>
      </c>
    </row>
    <row r="216" spans="1:745">
      <c r="A216" s="93">
        <v>44593</v>
      </c>
    </row>
    <row r="217" spans="1:745">
      <c r="A217" s="94">
        <v>44621</v>
      </c>
      <c r="B217" s="50"/>
      <c r="C217" s="50"/>
      <c r="D217" s="50"/>
      <c r="E217" s="50"/>
      <c r="F217" s="50"/>
      <c r="G217" s="50"/>
      <c r="I217" s="6"/>
      <c r="J217" s="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N217" s="6"/>
      <c r="RO217" s="6"/>
      <c r="RP217" s="6"/>
      <c r="RQ217" s="6"/>
      <c r="RR217" s="6"/>
      <c r="RS217" s="6"/>
      <c r="RT217" s="6"/>
      <c r="RU217" s="6"/>
      <c r="RV217" s="6"/>
      <c r="RW217" s="6"/>
      <c r="RX217" s="6"/>
      <c r="RY217" s="6"/>
      <c r="RZ217" s="6"/>
      <c r="SA217" s="6"/>
      <c r="SB217" s="6"/>
      <c r="SC217" s="6"/>
      <c r="SD217" s="6"/>
      <c r="SE217" s="6"/>
      <c r="SF217" s="6"/>
      <c r="SG217" s="6"/>
      <c r="SH217" s="6"/>
      <c r="SI217" s="6"/>
      <c r="SJ217" s="6"/>
      <c r="SK217" s="6"/>
      <c r="SL217" s="6"/>
      <c r="SM217" s="6"/>
      <c r="SN217" s="6"/>
      <c r="SO217" s="6"/>
      <c r="SP217" s="6"/>
      <c r="SQ217" s="6"/>
      <c r="SR217" s="6"/>
      <c r="SS217" s="6"/>
      <c r="ST217" s="6"/>
      <c r="SU217" s="6"/>
      <c r="SV217" s="6"/>
      <c r="SW217" s="6"/>
      <c r="SX217" s="6"/>
      <c r="SY217" s="6"/>
      <c r="SZ217" s="6"/>
      <c r="TA217" s="6"/>
      <c r="TB217" s="6"/>
      <c r="TC217" s="6"/>
      <c r="TD217" s="6"/>
      <c r="TE217" s="6"/>
      <c r="TF217" s="6"/>
      <c r="TG217" s="6"/>
      <c r="TH217" s="6"/>
      <c r="TI217" s="6"/>
      <c r="TJ217" s="6"/>
      <c r="TK217" s="6"/>
      <c r="TL217" s="6"/>
      <c r="TM217" s="6"/>
      <c r="TN217" s="6"/>
      <c r="TO217" s="6"/>
      <c r="TP217" s="6"/>
      <c r="TQ217" s="6"/>
      <c r="TR217" s="6"/>
      <c r="TS217" s="6"/>
      <c r="TT217" s="6"/>
      <c r="TU217" s="6"/>
      <c r="TV217" s="6"/>
      <c r="TW217" s="6"/>
      <c r="TX217" s="6"/>
      <c r="TY217" s="6"/>
      <c r="TZ217" s="6"/>
      <c r="UA217" s="6"/>
      <c r="UB217" s="6"/>
      <c r="UC217" s="6"/>
      <c r="UD217" s="6"/>
      <c r="UE217" s="6"/>
      <c r="UF217" s="6"/>
      <c r="UG217" s="6"/>
      <c r="UH217" s="6"/>
      <c r="UI217" s="6"/>
      <c r="UJ217" s="6"/>
      <c r="UK217" s="6"/>
      <c r="UL217" s="6"/>
      <c r="UM217" s="6"/>
      <c r="UN217" s="6"/>
      <c r="UO217" s="6"/>
      <c r="UP217" s="6"/>
      <c r="UQ217" s="6"/>
      <c r="UR217" s="6"/>
      <c r="US217" s="6"/>
      <c r="UT217" s="6"/>
      <c r="UU217" s="6"/>
      <c r="UV217" s="6"/>
      <c r="UW217" s="6"/>
      <c r="UX217" s="6"/>
      <c r="UY217" s="6"/>
      <c r="UZ217" s="6"/>
      <c r="VA217" s="6"/>
      <c r="VB217" s="6"/>
      <c r="VC217" s="6"/>
      <c r="VD217" s="6"/>
      <c r="VE217" s="6"/>
      <c r="VF217" s="6"/>
      <c r="VG217" s="6"/>
      <c r="VH217" s="6"/>
      <c r="VI217" s="6"/>
      <c r="VJ217" s="6"/>
      <c r="VK217" s="6"/>
      <c r="VL217" s="6"/>
      <c r="VM217" s="6"/>
      <c r="VN217" s="6"/>
      <c r="VO217" s="6"/>
      <c r="VP217" s="6"/>
      <c r="VQ217" s="6"/>
      <c r="VR217" s="6"/>
      <c r="VS217" s="6"/>
      <c r="VT217" s="6"/>
      <c r="VU217" s="6"/>
      <c r="VV217" s="6"/>
      <c r="VW217" s="6"/>
      <c r="VX217" s="6"/>
      <c r="VY217" s="6"/>
      <c r="VZ217" s="6"/>
      <c r="WA217" s="6"/>
      <c r="WB217" s="6"/>
      <c r="WC217" s="6"/>
      <c r="WD217" s="6"/>
      <c r="WE217" s="6"/>
      <c r="WF217" s="6"/>
      <c r="WG217" s="6"/>
      <c r="WH217" s="6"/>
      <c r="WI217" s="6"/>
      <c r="WJ217" s="6"/>
      <c r="WK217" s="6"/>
      <c r="WL217" s="6"/>
      <c r="WM217" s="6"/>
      <c r="WN217" s="6"/>
      <c r="WO217" s="6"/>
      <c r="WP217" s="6"/>
      <c r="WQ217" s="6"/>
      <c r="WR217" s="6"/>
      <c r="WS217" s="6"/>
      <c r="WT217" s="6"/>
      <c r="WU217" s="6"/>
      <c r="WV217" s="6"/>
      <c r="WW217" s="6"/>
      <c r="WX217" s="6"/>
      <c r="WY217" s="6"/>
      <c r="WZ217" s="6"/>
      <c r="XA217" s="6"/>
      <c r="XB217" s="6"/>
      <c r="XC217" s="6"/>
      <c r="XD217" s="6"/>
      <c r="XE217" s="6"/>
      <c r="XF217" s="6"/>
      <c r="XG217" s="6"/>
      <c r="XH217" s="6"/>
      <c r="XI217" s="6"/>
      <c r="XJ217" s="6"/>
      <c r="XK217" s="6"/>
      <c r="XL217" s="6"/>
      <c r="XM217" s="6"/>
      <c r="XN217" s="6"/>
      <c r="XO217" s="6"/>
      <c r="XP217" s="6"/>
      <c r="XQ217" s="6"/>
      <c r="XR217" s="6"/>
      <c r="XS217" s="6"/>
      <c r="XT217" s="6"/>
      <c r="XU217" s="6"/>
      <c r="XV217" s="6"/>
      <c r="XW217" s="6"/>
      <c r="XX217" s="6"/>
      <c r="XY217" s="6"/>
      <c r="XZ217" s="6"/>
      <c r="YA217" s="6"/>
      <c r="YB217" s="6"/>
      <c r="YC217" s="6"/>
      <c r="YD217" s="6"/>
      <c r="YE217" s="6"/>
      <c r="YF217" s="6"/>
      <c r="YG217" s="6"/>
      <c r="YH217" s="6"/>
      <c r="YI217" s="6"/>
      <c r="YJ217" s="6"/>
      <c r="YK217" s="6"/>
      <c r="YL217" s="6"/>
      <c r="YM217" s="6"/>
      <c r="YN217" s="6"/>
      <c r="YO217" s="6"/>
      <c r="YP217" s="6"/>
      <c r="YQ217" s="6"/>
      <c r="YR217" s="6"/>
      <c r="YS217" s="6"/>
      <c r="YT217" s="6"/>
      <c r="YU217" s="6"/>
      <c r="YV217" s="6"/>
      <c r="YW217" s="6"/>
      <c r="YX217" s="6"/>
      <c r="YY217" s="6"/>
      <c r="YZ217" s="6"/>
      <c r="ZA217" s="6"/>
      <c r="ZB217" s="6"/>
      <c r="ZC217" s="6"/>
      <c r="ZD217" s="6"/>
      <c r="ZE217" s="6"/>
      <c r="ZF217" s="6"/>
      <c r="ZG217" s="6"/>
      <c r="ZH217" s="6"/>
      <c r="ZI217" s="6"/>
      <c r="ZJ217" s="6"/>
      <c r="ZK217" s="6"/>
      <c r="ZL217" s="6"/>
      <c r="ZM217" s="6"/>
      <c r="ZN217" s="6"/>
      <c r="ZO217" s="6"/>
      <c r="ZP217" s="6"/>
      <c r="ZQ217" s="6"/>
      <c r="ZR217" s="6"/>
      <c r="ZS217" s="6"/>
      <c r="ZT217" s="6"/>
      <c r="ZU217" s="6"/>
      <c r="ZV217" s="6"/>
      <c r="ZW217" s="6"/>
      <c r="ZX217" s="6"/>
      <c r="ZY217" s="6"/>
      <c r="ZZ217" s="6"/>
      <c r="AAA217" s="6"/>
      <c r="AAB217" s="6"/>
      <c r="AAC217" s="6"/>
      <c r="AAD217" s="6"/>
      <c r="AAE217" s="6"/>
      <c r="AAF217" s="6"/>
      <c r="AAG217" s="6"/>
      <c r="AAH217" s="6"/>
      <c r="AAI217" s="6"/>
      <c r="AAJ217" s="6"/>
      <c r="AAK217" s="6"/>
      <c r="AAL217" s="6"/>
      <c r="AAM217" s="6"/>
      <c r="AAN217" s="6"/>
      <c r="AAO217" s="6"/>
      <c r="AAP217" s="6"/>
      <c r="AAQ217" s="6"/>
      <c r="AAR217" s="6"/>
      <c r="AAS217" s="6"/>
      <c r="AAT217" s="6"/>
      <c r="AAU217" s="6"/>
      <c r="AAV217" s="6"/>
      <c r="AAW217" s="6"/>
      <c r="AAX217" s="6"/>
      <c r="AAY217" s="6"/>
      <c r="AAZ217" s="6"/>
      <c r="ABA217" s="6"/>
      <c r="ABB217" s="6"/>
      <c r="ABC217" s="6"/>
      <c r="ABD217" s="6"/>
      <c r="ABE217" s="6"/>
      <c r="ABF217" s="6"/>
      <c r="ABG217" s="6"/>
      <c r="ABH217" s="6"/>
      <c r="ABI217" s="6"/>
      <c r="ABJ217" s="6"/>
      <c r="ABK217" s="6"/>
      <c r="ABL217" s="6"/>
      <c r="ABM217" s="6"/>
      <c r="ABN217" s="6"/>
      <c r="ABO217" s="6"/>
      <c r="ABP217" s="6"/>
      <c r="ABQ217" s="6"/>
    </row>
    <row r="218" spans="1:745">
      <c r="A218" s="94">
        <v>44652</v>
      </c>
      <c r="B218" s="50"/>
      <c r="C218" s="50"/>
      <c r="D218" s="50"/>
      <c r="E218" s="50"/>
      <c r="F218" s="50"/>
      <c r="G218" s="50"/>
      <c r="J218" s="25"/>
      <c r="K218" s="11"/>
      <c r="L218" s="11"/>
      <c r="M218" s="11"/>
      <c r="N218" s="11"/>
      <c r="O218" s="11"/>
      <c r="P218" s="6"/>
    </row>
    <row r="219" spans="1:745">
      <c r="A219" s="93">
        <v>44682</v>
      </c>
    </row>
    <row r="220" spans="1:745">
      <c r="A220" s="93">
        <v>44713</v>
      </c>
    </row>
    <row r="221" spans="1:745">
      <c r="A221" s="94">
        <v>44743</v>
      </c>
      <c r="B221" s="50"/>
      <c r="C221" s="50"/>
      <c r="D221" s="50"/>
      <c r="E221" s="50"/>
      <c r="F221" s="50"/>
      <c r="G221" s="50"/>
      <c r="I221" s="6"/>
      <c r="J221" s="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N221" s="6"/>
      <c r="RO221" s="6"/>
      <c r="RP221" s="6"/>
      <c r="RQ221" s="6"/>
      <c r="RR221" s="6"/>
      <c r="RS221" s="6"/>
      <c r="RT221" s="6"/>
      <c r="RU221" s="6"/>
      <c r="RV221" s="6"/>
      <c r="RW221" s="6"/>
      <c r="RX221" s="6"/>
      <c r="RY221" s="6"/>
      <c r="RZ221" s="6"/>
      <c r="SA221" s="6"/>
      <c r="SB221" s="6"/>
      <c r="SC221" s="6"/>
      <c r="SD221" s="6"/>
      <c r="SE221" s="6"/>
      <c r="SF221" s="6"/>
      <c r="SG221" s="6"/>
      <c r="SH221" s="6"/>
      <c r="SI221" s="6"/>
      <c r="SJ221" s="6"/>
      <c r="SK221" s="6"/>
      <c r="SL221" s="6"/>
      <c r="SM221" s="6"/>
      <c r="SN221" s="6"/>
      <c r="SO221" s="6"/>
      <c r="SP221" s="6"/>
      <c r="SQ221" s="6"/>
      <c r="SR221" s="6"/>
      <c r="SS221" s="6"/>
      <c r="ST221" s="6"/>
      <c r="SU221" s="6"/>
      <c r="SV221" s="6"/>
      <c r="SW221" s="6"/>
      <c r="SX221" s="6"/>
      <c r="SY221" s="6"/>
      <c r="SZ221" s="6"/>
      <c r="TA221" s="6"/>
      <c r="TB221" s="6"/>
      <c r="TC221" s="6"/>
      <c r="TD221" s="6"/>
      <c r="TE221" s="6"/>
      <c r="TF221" s="6"/>
      <c r="TG221" s="6"/>
      <c r="TH221" s="6"/>
      <c r="TI221" s="6"/>
      <c r="TJ221" s="6"/>
      <c r="TK221" s="6"/>
      <c r="TL221" s="6"/>
      <c r="TM221" s="6"/>
      <c r="TN221" s="6"/>
      <c r="TO221" s="6"/>
      <c r="TP221" s="6"/>
      <c r="TQ221" s="6"/>
      <c r="TR221" s="6"/>
      <c r="TS221" s="6"/>
      <c r="TT221" s="6"/>
      <c r="TU221" s="6"/>
      <c r="TV221" s="6"/>
      <c r="TW221" s="6"/>
      <c r="TX221" s="6"/>
      <c r="TY221" s="6"/>
      <c r="TZ221" s="6"/>
      <c r="UA221" s="6"/>
      <c r="UB221" s="6"/>
      <c r="UC221" s="6"/>
      <c r="UD221" s="6"/>
      <c r="UE221" s="6"/>
      <c r="UF221" s="6"/>
      <c r="UG221" s="6"/>
      <c r="UH221" s="6"/>
      <c r="UI221" s="6"/>
      <c r="UJ221" s="6"/>
      <c r="UK221" s="6"/>
      <c r="UL221" s="6"/>
      <c r="UM221" s="6"/>
      <c r="UN221" s="6"/>
      <c r="UO221" s="6"/>
      <c r="UP221" s="6"/>
      <c r="UQ221" s="6"/>
      <c r="UR221" s="6"/>
      <c r="US221" s="6"/>
      <c r="UT221" s="6"/>
      <c r="UU221" s="6"/>
      <c r="UV221" s="6"/>
      <c r="UW221" s="6"/>
      <c r="UX221" s="6"/>
      <c r="UY221" s="6"/>
      <c r="UZ221" s="6"/>
      <c r="VA221" s="6"/>
      <c r="VB221" s="6"/>
      <c r="VC221" s="6"/>
      <c r="VD221" s="6"/>
      <c r="VE221" s="6"/>
      <c r="VF221" s="6"/>
      <c r="VG221" s="6"/>
      <c r="VH221" s="6"/>
      <c r="VI221" s="6"/>
      <c r="VJ221" s="6"/>
      <c r="VK221" s="6"/>
      <c r="VL221" s="6"/>
      <c r="VM221" s="6"/>
      <c r="VN221" s="6"/>
      <c r="VO221" s="6"/>
      <c r="VP221" s="6"/>
      <c r="VQ221" s="6"/>
      <c r="VR221" s="6"/>
      <c r="VS221" s="6"/>
      <c r="VT221" s="6"/>
      <c r="VU221" s="6"/>
      <c r="VV221" s="6"/>
      <c r="VW221" s="6"/>
      <c r="VX221" s="6"/>
      <c r="VY221" s="6"/>
      <c r="VZ221" s="6"/>
      <c r="WA221" s="6"/>
      <c r="WB221" s="6"/>
      <c r="WC221" s="6"/>
      <c r="WD221" s="6"/>
      <c r="WE221" s="6"/>
      <c r="WF221" s="6"/>
      <c r="WG221" s="6"/>
      <c r="WH221" s="6"/>
      <c r="WI221" s="6"/>
      <c r="WJ221" s="6"/>
      <c r="WK221" s="6"/>
      <c r="WL221" s="6"/>
      <c r="WM221" s="6"/>
      <c r="WN221" s="6"/>
      <c r="WO221" s="6"/>
      <c r="WP221" s="6"/>
      <c r="WQ221" s="6"/>
      <c r="WR221" s="6"/>
      <c r="WS221" s="6"/>
      <c r="WT221" s="6"/>
      <c r="WU221" s="6"/>
      <c r="WV221" s="6"/>
      <c r="WW221" s="6"/>
      <c r="WX221" s="6"/>
      <c r="WY221" s="6"/>
      <c r="WZ221" s="6"/>
      <c r="XA221" s="6"/>
      <c r="XB221" s="6"/>
      <c r="XC221" s="6"/>
      <c r="XD221" s="6"/>
      <c r="XE221" s="6"/>
      <c r="XF221" s="6"/>
      <c r="XG221" s="6"/>
      <c r="XH221" s="6"/>
      <c r="XI221" s="6"/>
      <c r="XJ221" s="6"/>
      <c r="XK221" s="6"/>
      <c r="XL221" s="6"/>
      <c r="XM221" s="6"/>
      <c r="XN221" s="6"/>
      <c r="XO221" s="6"/>
      <c r="XP221" s="6"/>
      <c r="XQ221" s="6"/>
      <c r="XR221" s="6"/>
      <c r="XS221" s="6"/>
      <c r="XT221" s="6"/>
      <c r="XU221" s="6"/>
      <c r="XV221" s="6"/>
      <c r="XW221" s="6"/>
      <c r="XX221" s="6"/>
      <c r="XY221" s="6"/>
      <c r="XZ221" s="6"/>
      <c r="YA221" s="6"/>
      <c r="YB221" s="6"/>
      <c r="YC221" s="6"/>
      <c r="YD221" s="6"/>
      <c r="YE221" s="6"/>
      <c r="YF221" s="6"/>
      <c r="YG221" s="6"/>
      <c r="YH221" s="6"/>
      <c r="YI221" s="6"/>
      <c r="YJ221" s="6"/>
      <c r="YK221" s="6"/>
      <c r="YL221" s="6"/>
      <c r="YM221" s="6"/>
      <c r="YN221" s="6"/>
      <c r="YO221" s="6"/>
      <c r="YP221" s="6"/>
      <c r="YQ221" s="6"/>
      <c r="YR221" s="6"/>
      <c r="YS221" s="6"/>
      <c r="YT221" s="6"/>
      <c r="YU221" s="6"/>
      <c r="YV221" s="6"/>
      <c r="YW221" s="6"/>
      <c r="YX221" s="6"/>
      <c r="YY221" s="6"/>
      <c r="YZ221" s="6"/>
      <c r="ZA221" s="6"/>
      <c r="ZB221" s="6"/>
      <c r="ZC221" s="6"/>
      <c r="ZD221" s="6"/>
      <c r="ZE221" s="6"/>
      <c r="ZF221" s="6"/>
      <c r="ZG221" s="6"/>
      <c r="ZH221" s="6"/>
      <c r="ZI221" s="6"/>
      <c r="ZJ221" s="6"/>
      <c r="ZK221" s="6"/>
      <c r="ZL221" s="6"/>
      <c r="ZM221" s="6"/>
      <c r="ZN221" s="6"/>
      <c r="ZO221" s="6"/>
      <c r="ZP221" s="6"/>
      <c r="ZQ221" s="6"/>
      <c r="ZR221" s="6"/>
      <c r="ZS221" s="6"/>
      <c r="ZT221" s="6"/>
      <c r="ZU221" s="6"/>
      <c r="ZV221" s="6"/>
      <c r="ZW221" s="6"/>
      <c r="ZX221" s="6"/>
      <c r="ZY221" s="6"/>
      <c r="ZZ221" s="6"/>
      <c r="AAA221" s="6"/>
      <c r="AAB221" s="6"/>
      <c r="AAC221" s="6"/>
      <c r="AAD221" s="6"/>
      <c r="AAE221" s="6"/>
      <c r="AAF221" s="6"/>
      <c r="AAG221" s="6"/>
      <c r="AAH221" s="6"/>
      <c r="AAI221" s="6"/>
      <c r="AAJ221" s="6"/>
      <c r="AAK221" s="6"/>
      <c r="AAL221" s="6"/>
      <c r="AAM221" s="6"/>
      <c r="AAN221" s="6"/>
      <c r="AAO221" s="6"/>
      <c r="AAP221" s="6"/>
      <c r="AAQ221" s="6"/>
      <c r="AAR221" s="6"/>
      <c r="AAS221" s="6"/>
      <c r="AAT221" s="6"/>
      <c r="AAU221" s="6"/>
      <c r="AAV221" s="6"/>
      <c r="AAW221" s="6"/>
      <c r="AAX221" s="6"/>
      <c r="AAY221" s="6"/>
      <c r="AAZ221" s="6"/>
      <c r="ABA221" s="6"/>
      <c r="ABB221" s="6"/>
      <c r="ABC221" s="6"/>
      <c r="ABD221" s="6"/>
      <c r="ABE221" s="6"/>
      <c r="ABF221" s="6"/>
      <c r="ABG221" s="6"/>
      <c r="ABH221" s="6"/>
      <c r="ABI221" s="6"/>
      <c r="ABJ221" s="6"/>
      <c r="ABK221" s="6"/>
      <c r="ABL221" s="6"/>
      <c r="ABM221" s="6"/>
      <c r="ABN221" s="6"/>
      <c r="ABO221" s="6"/>
      <c r="ABP221" s="6"/>
      <c r="ABQ221" s="6"/>
    </row>
    <row r="222" spans="1:745">
      <c r="A222" s="94">
        <v>44774</v>
      </c>
      <c r="B222" s="50"/>
      <c r="C222" s="50"/>
      <c r="D222" s="50"/>
      <c r="E222" s="50"/>
      <c r="F222" s="50"/>
      <c r="G222" s="50"/>
      <c r="J222" s="25"/>
      <c r="K222" s="11"/>
      <c r="L222" s="11"/>
      <c r="M222" s="11"/>
      <c r="N222" s="11"/>
      <c r="O222" s="11"/>
      <c r="P222" s="6"/>
    </row>
    <row r="223" spans="1:745">
      <c r="A223" s="9" t="s">
        <v>10</v>
      </c>
      <c r="B223" s="24">
        <f>SUM(B211:B222)</f>
        <v>0</v>
      </c>
      <c r="C223" s="24">
        <f>SUM(C211:C222)</f>
        <v>1</v>
      </c>
      <c r="D223" s="24">
        <f>SUM(D211:D222)</f>
        <v>21</v>
      </c>
      <c r="E223" s="24">
        <f>SUM(E211:E222)</f>
        <v>22</v>
      </c>
      <c r="F223" s="24">
        <f>SUM(F211:F222)</f>
        <v>6</v>
      </c>
      <c r="G223" s="6"/>
    </row>
    <row r="224" spans="1:745">
      <c r="A224" s="13" t="s">
        <v>12</v>
      </c>
      <c r="B224" s="26">
        <f>B223/12</f>
        <v>0</v>
      </c>
      <c r="C224" s="26">
        <f>C223/12</f>
        <v>8.3333333333333329E-2</v>
      </c>
      <c r="D224" s="26">
        <f>D223/12</f>
        <v>1.75</v>
      </c>
      <c r="E224" s="26">
        <f>E223/12</f>
        <v>1.8333333333333333</v>
      </c>
      <c r="F224" s="26">
        <f>F223/12</f>
        <v>0.5</v>
      </c>
      <c r="G224" s="14"/>
    </row>
    <row r="225" spans="1:745">
      <c r="A225" s="94"/>
      <c r="B225" s="50"/>
      <c r="C225" s="50"/>
      <c r="D225" s="50"/>
      <c r="E225" s="50"/>
      <c r="F225" s="50"/>
      <c r="G225" s="50"/>
      <c r="H225" s="6"/>
      <c r="I225" s="6"/>
      <c r="J225" s="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N225" s="6"/>
      <c r="RO225" s="6"/>
      <c r="RP225" s="6"/>
      <c r="RQ225" s="6"/>
      <c r="RR225" s="6"/>
      <c r="RS225" s="6"/>
      <c r="RT225" s="6"/>
      <c r="RU225" s="6"/>
      <c r="RV225" s="6"/>
      <c r="RW225" s="6"/>
      <c r="RX225" s="6"/>
      <c r="RY225" s="6"/>
      <c r="RZ225" s="6"/>
      <c r="SA225" s="6"/>
      <c r="SB225" s="6"/>
      <c r="SC225" s="6"/>
      <c r="SD225" s="6"/>
      <c r="SE225" s="6"/>
      <c r="SF225" s="6"/>
      <c r="SG225" s="6"/>
      <c r="SH225" s="6"/>
      <c r="SI225" s="6"/>
      <c r="SJ225" s="6"/>
      <c r="SK225" s="6"/>
      <c r="SL225" s="6"/>
      <c r="SM225" s="6"/>
      <c r="SN225" s="6"/>
      <c r="SO225" s="6"/>
      <c r="SP225" s="6"/>
      <c r="SQ225" s="6"/>
      <c r="SR225" s="6"/>
      <c r="SS225" s="6"/>
      <c r="ST225" s="6"/>
      <c r="SU225" s="6"/>
      <c r="SV225" s="6"/>
      <c r="SW225" s="6"/>
      <c r="SX225" s="6"/>
      <c r="SY225" s="6"/>
      <c r="SZ225" s="6"/>
      <c r="TA225" s="6"/>
      <c r="TB225" s="6"/>
      <c r="TC225" s="6"/>
      <c r="TD225" s="6"/>
      <c r="TE225" s="6"/>
      <c r="TF225" s="6"/>
      <c r="TG225" s="6"/>
      <c r="TH225" s="6"/>
      <c r="TI225" s="6"/>
      <c r="TJ225" s="6"/>
      <c r="TK225" s="6"/>
      <c r="TL225" s="6"/>
      <c r="TM225" s="6"/>
      <c r="TN225" s="6"/>
      <c r="TO225" s="6"/>
      <c r="TP225" s="6"/>
      <c r="TQ225" s="6"/>
      <c r="TR225" s="6"/>
      <c r="TS225" s="6"/>
      <c r="TT225" s="6"/>
      <c r="TU225" s="6"/>
      <c r="TV225" s="6"/>
      <c r="TW225" s="6"/>
      <c r="TX225" s="6"/>
      <c r="TY225" s="6"/>
      <c r="TZ225" s="6"/>
      <c r="UA225" s="6"/>
      <c r="UB225" s="6"/>
      <c r="UC225" s="6"/>
      <c r="UD225" s="6"/>
      <c r="UE225" s="6"/>
      <c r="UF225" s="6"/>
      <c r="UG225" s="6"/>
      <c r="UH225" s="6"/>
      <c r="UI225" s="6"/>
      <c r="UJ225" s="6"/>
      <c r="UK225" s="6"/>
      <c r="UL225" s="6"/>
      <c r="UM225" s="6"/>
      <c r="UN225" s="6"/>
      <c r="UO225" s="6"/>
      <c r="UP225" s="6"/>
      <c r="UQ225" s="6"/>
      <c r="UR225" s="6"/>
      <c r="US225" s="6"/>
      <c r="UT225" s="6"/>
      <c r="UU225" s="6"/>
      <c r="UV225" s="6"/>
      <c r="UW225" s="6"/>
      <c r="UX225" s="6"/>
      <c r="UY225" s="6"/>
      <c r="UZ225" s="6"/>
      <c r="VA225" s="6"/>
      <c r="VB225" s="6"/>
      <c r="VC225" s="6"/>
      <c r="VD225" s="6"/>
      <c r="VE225" s="6"/>
      <c r="VF225" s="6"/>
      <c r="VG225" s="6"/>
      <c r="VH225" s="6"/>
      <c r="VI225" s="6"/>
      <c r="VJ225" s="6"/>
      <c r="VK225" s="6"/>
      <c r="VL225" s="6"/>
      <c r="VM225" s="6"/>
      <c r="VN225" s="6"/>
      <c r="VO225" s="6"/>
      <c r="VP225" s="6"/>
      <c r="VQ225" s="6"/>
      <c r="VR225" s="6"/>
      <c r="VS225" s="6"/>
      <c r="VT225" s="6"/>
      <c r="VU225" s="6"/>
      <c r="VV225" s="6"/>
      <c r="VW225" s="6"/>
      <c r="VX225" s="6"/>
      <c r="VY225" s="6"/>
      <c r="VZ225" s="6"/>
      <c r="WA225" s="6"/>
      <c r="WB225" s="6"/>
      <c r="WC225" s="6"/>
      <c r="WD225" s="6"/>
      <c r="WE225" s="6"/>
      <c r="WF225" s="6"/>
      <c r="WG225" s="6"/>
      <c r="WH225" s="6"/>
      <c r="WI225" s="6"/>
      <c r="WJ225" s="6"/>
      <c r="WK225" s="6"/>
      <c r="WL225" s="6"/>
      <c r="WM225" s="6"/>
      <c r="WN225" s="6"/>
      <c r="WO225" s="6"/>
      <c r="WP225" s="6"/>
      <c r="WQ225" s="6"/>
      <c r="WR225" s="6"/>
      <c r="WS225" s="6"/>
      <c r="WT225" s="6"/>
      <c r="WU225" s="6"/>
      <c r="WV225" s="6"/>
      <c r="WW225" s="6"/>
      <c r="WX225" s="6"/>
      <c r="WY225" s="6"/>
      <c r="WZ225" s="6"/>
      <c r="XA225" s="6"/>
      <c r="XB225" s="6"/>
      <c r="XC225" s="6"/>
      <c r="XD225" s="6"/>
      <c r="XE225" s="6"/>
      <c r="XF225" s="6"/>
      <c r="XG225" s="6"/>
      <c r="XH225" s="6"/>
      <c r="XI225" s="6"/>
      <c r="XJ225" s="6"/>
      <c r="XK225" s="6"/>
      <c r="XL225" s="6"/>
      <c r="XM225" s="6"/>
      <c r="XN225" s="6"/>
      <c r="XO225" s="6"/>
      <c r="XP225" s="6"/>
      <c r="XQ225" s="6"/>
      <c r="XR225" s="6"/>
      <c r="XS225" s="6"/>
      <c r="XT225" s="6"/>
      <c r="XU225" s="6"/>
      <c r="XV225" s="6"/>
      <c r="XW225" s="6"/>
      <c r="XX225" s="6"/>
      <c r="XY225" s="6"/>
      <c r="XZ225" s="6"/>
      <c r="YA225" s="6"/>
      <c r="YB225" s="6"/>
      <c r="YC225" s="6"/>
      <c r="YD225" s="6"/>
      <c r="YE225" s="6"/>
      <c r="YF225" s="6"/>
      <c r="YG225" s="6"/>
      <c r="YH225" s="6"/>
      <c r="YI225" s="6"/>
      <c r="YJ225" s="6"/>
      <c r="YK225" s="6"/>
      <c r="YL225" s="6"/>
      <c r="YM225" s="6"/>
      <c r="YN225" s="6"/>
      <c r="YO225" s="6"/>
      <c r="YP225" s="6"/>
      <c r="YQ225" s="6"/>
      <c r="YR225" s="6"/>
      <c r="YS225" s="6"/>
      <c r="YT225" s="6"/>
      <c r="YU225" s="6"/>
      <c r="YV225" s="6"/>
      <c r="YW225" s="6"/>
      <c r="YX225" s="6"/>
      <c r="YY225" s="6"/>
      <c r="YZ225" s="6"/>
      <c r="ZA225" s="6"/>
      <c r="ZB225" s="6"/>
      <c r="ZC225" s="6"/>
      <c r="ZD225" s="6"/>
      <c r="ZE225" s="6"/>
      <c r="ZF225" s="6"/>
      <c r="ZG225" s="6"/>
      <c r="ZH225" s="6"/>
      <c r="ZI225" s="6"/>
      <c r="ZJ225" s="6"/>
      <c r="ZK225" s="6"/>
      <c r="ZL225" s="6"/>
      <c r="ZM225" s="6"/>
      <c r="ZN225" s="6"/>
      <c r="ZO225" s="6"/>
      <c r="ZP225" s="6"/>
      <c r="ZQ225" s="6"/>
      <c r="ZR225" s="6"/>
      <c r="ZS225" s="6"/>
      <c r="ZT225" s="6"/>
      <c r="ZU225" s="6"/>
      <c r="ZV225" s="6"/>
      <c r="ZW225" s="6"/>
      <c r="ZX225" s="6"/>
      <c r="ZY225" s="6"/>
      <c r="ZZ225" s="6"/>
      <c r="AAA225" s="6"/>
      <c r="AAB225" s="6"/>
      <c r="AAC225" s="6"/>
      <c r="AAD225" s="6"/>
      <c r="AAE225" s="6"/>
      <c r="AAF225" s="6"/>
      <c r="AAG225" s="6"/>
      <c r="AAH225" s="6"/>
      <c r="AAI225" s="6"/>
      <c r="AAJ225" s="6"/>
      <c r="AAK225" s="6"/>
      <c r="AAL225" s="6"/>
      <c r="AAM225" s="6"/>
      <c r="AAN225" s="6"/>
      <c r="AAO225" s="6"/>
      <c r="AAP225" s="6"/>
      <c r="AAQ225" s="6"/>
      <c r="AAR225" s="6"/>
      <c r="AAS225" s="6"/>
      <c r="AAT225" s="6"/>
      <c r="AAU225" s="6"/>
      <c r="AAV225" s="6"/>
      <c r="AAW225" s="6"/>
      <c r="AAX225" s="6"/>
      <c r="AAY225" s="6"/>
      <c r="AAZ225" s="6"/>
      <c r="ABA225" s="6"/>
      <c r="ABB225" s="6"/>
      <c r="ABC225" s="6"/>
      <c r="ABD225" s="6"/>
      <c r="ABE225" s="6"/>
      <c r="ABF225" s="6"/>
      <c r="ABG225" s="6"/>
      <c r="ABH225" s="6"/>
      <c r="ABI225" s="6"/>
      <c r="ABJ225" s="6"/>
      <c r="ABK225" s="6"/>
      <c r="ABL225" s="6"/>
      <c r="ABM225" s="6"/>
      <c r="ABN225" s="6"/>
      <c r="ABO225" s="6"/>
      <c r="ABP225" s="6"/>
      <c r="ABQ225" s="6"/>
    </row>
    <row r="226" spans="1:745">
      <c r="J226" s="25"/>
      <c r="K226" s="11"/>
      <c r="L226" s="11"/>
      <c r="M226" s="11"/>
      <c r="N226" s="11"/>
      <c r="O226" s="11"/>
      <c r="P226" s="6"/>
    </row>
    <row r="228" spans="1:745">
      <c r="A228" s="1"/>
      <c r="B228" s="2"/>
      <c r="C228" s="2"/>
      <c r="D228" s="2"/>
    </row>
    <row r="231" spans="1:745">
      <c r="A231" s="1" t="s">
        <v>0</v>
      </c>
      <c r="B231" s="2" t="s">
        <v>1</v>
      </c>
      <c r="C231" s="2" t="s">
        <v>2</v>
      </c>
      <c r="D231" s="2" t="s">
        <v>3</v>
      </c>
      <c r="G231" s="6"/>
    </row>
    <row r="232" spans="1:745">
      <c r="A232" s="93" t="s">
        <v>74</v>
      </c>
      <c r="B232" s="8">
        <v>37049</v>
      </c>
      <c r="C232" s="8">
        <v>44514</v>
      </c>
      <c r="D232" s="3" t="s">
        <v>18</v>
      </c>
      <c r="G232" s="6"/>
    </row>
    <row r="233" spans="1:745">
      <c r="G233" s="6"/>
    </row>
    <row r="234" spans="1:745">
      <c r="A234" s="18" t="s">
        <v>4</v>
      </c>
      <c r="B234" s="19" t="s">
        <v>5</v>
      </c>
      <c r="C234" s="19" t="s">
        <v>6</v>
      </c>
      <c r="D234" s="19" t="s">
        <v>7</v>
      </c>
      <c r="E234" s="19" t="s">
        <v>8</v>
      </c>
      <c r="F234" s="19" t="s">
        <v>9</v>
      </c>
      <c r="G234" s="21" t="s">
        <v>138</v>
      </c>
      <c r="H234" s="19" t="s">
        <v>11</v>
      </c>
    </row>
    <row r="235" spans="1:745">
      <c r="A235" s="93">
        <v>43709</v>
      </c>
      <c r="B235" s="3">
        <v>15</v>
      </c>
      <c r="C235" s="3">
        <v>0</v>
      </c>
      <c r="D235" s="3">
        <v>20</v>
      </c>
      <c r="E235" s="3">
        <v>3</v>
      </c>
      <c r="F235" s="3">
        <v>1</v>
      </c>
      <c r="G235" s="6"/>
    </row>
    <row r="236" spans="1:745">
      <c r="A236" s="93">
        <v>43739</v>
      </c>
      <c r="B236" s="3">
        <v>1</v>
      </c>
      <c r="C236" s="3">
        <v>0</v>
      </c>
      <c r="D236" s="3">
        <v>21</v>
      </c>
      <c r="E236" s="3">
        <v>3</v>
      </c>
      <c r="F236" s="3">
        <v>1</v>
      </c>
      <c r="G236" s="6"/>
    </row>
    <row r="237" spans="1:745">
      <c r="A237" s="93">
        <v>43770</v>
      </c>
      <c r="B237" s="3">
        <v>0</v>
      </c>
      <c r="C237" s="3">
        <v>0</v>
      </c>
      <c r="D237" s="3">
        <v>10</v>
      </c>
      <c r="E237" s="3">
        <v>2</v>
      </c>
      <c r="F237" s="3">
        <v>1</v>
      </c>
      <c r="G237" s="6"/>
    </row>
    <row r="238" spans="1:745">
      <c r="A238" s="93">
        <v>43800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6" t="s">
        <v>54</v>
      </c>
    </row>
    <row r="239" spans="1:745">
      <c r="A239" s="93">
        <v>43831</v>
      </c>
      <c r="B239" s="3">
        <v>0</v>
      </c>
      <c r="C239" s="3">
        <v>0</v>
      </c>
      <c r="D239" s="3">
        <v>6</v>
      </c>
      <c r="E239" s="3">
        <v>2</v>
      </c>
      <c r="F239" s="3">
        <v>1</v>
      </c>
      <c r="G239" s="6"/>
    </row>
    <row r="240" spans="1:745">
      <c r="A240" s="93">
        <v>43862</v>
      </c>
      <c r="B240" s="3">
        <v>1</v>
      </c>
      <c r="C240" s="3">
        <v>1</v>
      </c>
      <c r="D240" s="3">
        <v>9</v>
      </c>
      <c r="E240" s="3">
        <v>1</v>
      </c>
      <c r="F240" s="3">
        <v>0</v>
      </c>
      <c r="G240" s="6"/>
    </row>
    <row r="241" spans="1:7">
      <c r="A241" s="93">
        <v>43891</v>
      </c>
      <c r="B241" s="3">
        <v>0</v>
      </c>
      <c r="C241" s="3">
        <v>0</v>
      </c>
      <c r="D241" s="3">
        <v>3</v>
      </c>
      <c r="E241" s="3">
        <v>2</v>
      </c>
      <c r="F241" s="3">
        <v>1</v>
      </c>
      <c r="G241" s="6"/>
    </row>
    <row r="242" spans="1:7">
      <c r="A242" s="93">
        <v>43922</v>
      </c>
      <c r="B242" s="3">
        <v>0</v>
      </c>
      <c r="C242" s="3">
        <v>0</v>
      </c>
      <c r="D242" s="3">
        <v>3</v>
      </c>
      <c r="E242" s="3">
        <v>2</v>
      </c>
      <c r="F242" s="3">
        <v>0</v>
      </c>
      <c r="G242" s="6"/>
    </row>
    <row r="243" spans="1:7">
      <c r="A243" s="93">
        <v>43952</v>
      </c>
      <c r="B243" s="3">
        <v>0</v>
      </c>
      <c r="C243" s="3">
        <v>0</v>
      </c>
      <c r="D243" s="3">
        <v>1</v>
      </c>
      <c r="E243" s="3">
        <v>0</v>
      </c>
      <c r="F243" s="3">
        <v>0</v>
      </c>
      <c r="G243" s="6"/>
    </row>
    <row r="244" spans="1:7">
      <c r="A244" s="93">
        <v>43983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6"/>
    </row>
    <row r="245" spans="1:7">
      <c r="A245" s="93">
        <v>44013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6" t="s">
        <v>54</v>
      </c>
    </row>
    <row r="246" spans="1:7">
      <c r="A246" s="93">
        <v>44044</v>
      </c>
      <c r="B246" s="3">
        <v>0</v>
      </c>
      <c r="C246" s="3">
        <v>0</v>
      </c>
      <c r="D246" s="3">
        <v>4</v>
      </c>
      <c r="E246" s="3">
        <v>2</v>
      </c>
      <c r="F246" s="3">
        <v>0</v>
      </c>
      <c r="G246" s="6"/>
    </row>
    <row r="247" spans="1:7">
      <c r="A247" s="9" t="s">
        <v>10</v>
      </c>
      <c r="B247" s="24">
        <f>SUM(B235:B246)</f>
        <v>17</v>
      </c>
      <c r="C247" s="24">
        <f>SUM(C235:C246)</f>
        <v>1</v>
      </c>
      <c r="D247" s="24">
        <f>SUM(D235:D246)</f>
        <v>78</v>
      </c>
      <c r="E247" s="24">
        <f>SUM(E235:E246)</f>
        <v>17</v>
      </c>
      <c r="F247" s="24">
        <f>SUM(F235:F246)</f>
        <v>5</v>
      </c>
      <c r="G247" s="11"/>
    </row>
    <row r="248" spans="1:7">
      <c r="A248" s="9" t="s">
        <v>12</v>
      </c>
      <c r="B248" s="24">
        <f>B247/12</f>
        <v>1.4166666666666667</v>
      </c>
      <c r="C248" s="24">
        <f>C247/12</f>
        <v>8.3333333333333329E-2</v>
      </c>
      <c r="D248" s="24">
        <f>D247/12</f>
        <v>6.5</v>
      </c>
      <c r="E248" s="24">
        <f>E247/12</f>
        <v>1.4166666666666667</v>
      </c>
      <c r="F248" s="24">
        <f>F247/12</f>
        <v>0.41666666666666669</v>
      </c>
      <c r="G248" s="11"/>
    </row>
    <row r="249" spans="1:7">
      <c r="A249" s="93">
        <v>44075</v>
      </c>
      <c r="B249" s="3">
        <v>0</v>
      </c>
      <c r="C249" s="3">
        <v>0</v>
      </c>
      <c r="D249" s="3">
        <v>5</v>
      </c>
      <c r="E249" s="3">
        <v>4</v>
      </c>
      <c r="F249" s="3">
        <v>2</v>
      </c>
      <c r="G249" s="6"/>
    </row>
    <row r="250" spans="1:7">
      <c r="A250" s="93">
        <v>44105</v>
      </c>
      <c r="B250" s="3">
        <v>0</v>
      </c>
      <c r="C250" s="3">
        <v>0</v>
      </c>
      <c r="D250" s="3">
        <v>4</v>
      </c>
      <c r="E250" s="3">
        <v>4</v>
      </c>
      <c r="F250" s="3">
        <v>2</v>
      </c>
      <c r="G250" s="6"/>
    </row>
    <row r="251" spans="1:7">
      <c r="A251" s="93">
        <v>44136</v>
      </c>
      <c r="B251" s="3">
        <v>0</v>
      </c>
      <c r="C251" s="3">
        <v>2</v>
      </c>
      <c r="D251" s="3">
        <v>1</v>
      </c>
      <c r="E251" s="3">
        <v>0</v>
      </c>
      <c r="F251" s="3">
        <v>0</v>
      </c>
      <c r="G251" s="6"/>
    </row>
    <row r="252" spans="1:7">
      <c r="A252" s="93">
        <v>44166</v>
      </c>
      <c r="B252" s="3">
        <v>0</v>
      </c>
      <c r="C252" s="3">
        <v>0</v>
      </c>
      <c r="D252" s="3">
        <v>1</v>
      </c>
      <c r="E252" s="3">
        <v>0</v>
      </c>
      <c r="F252" s="3">
        <v>0</v>
      </c>
      <c r="G252" s="6"/>
    </row>
    <row r="253" spans="1:7">
      <c r="A253" s="93">
        <v>44197</v>
      </c>
      <c r="B253" s="3">
        <v>0</v>
      </c>
      <c r="C253" s="3">
        <v>0</v>
      </c>
      <c r="D253" s="3">
        <v>1</v>
      </c>
      <c r="E253" s="3">
        <v>1</v>
      </c>
      <c r="F253" s="3">
        <v>1</v>
      </c>
    </row>
    <row r="254" spans="1:7">
      <c r="A254" s="93">
        <v>44228</v>
      </c>
      <c r="B254" s="3">
        <v>0</v>
      </c>
      <c r="C254" s="3">
        <v>0</v>
      </c>
      <c r="D254" s="3">
        <v>1</v>
      </c>
      <c r="E254" s="3">
        <v>2</v>
      </c>
      <c r="F254" s="3">
        <v>1</v>
      </c>
    </row>
    <row r="255" spans="1:7">
      <c r="A255" s="93">
        <v>44256</v>
      </c>
      <c r="B255" s="3">
        <v>1</v>
      </c>
      <c r="C255" s="3">
        <v>0</v>
      </c>
      <c r="D255" s="3">
        <v>1</v>
      </c>
      <c r="E255" s="3">
        <v>0</v>
      </c>
      <c r="F255" s="3">
        <v>0</v>
      </c>
    </row>
    <row r="256" spans="1:7">
      <c r="A256" s="93">
        <v>44287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</row>
    <row r="257" spans="1:7">
      <c r="A257" s="93">
        <v>44317</v>
      </c>
      <c r="B257" s="3">
        <v>0</v>
      </c>
      <c r="C257" s="3">
        <v>0</v>
      </c>
      <c r="D257" s="3">
        <v>1</v>
      </c>
      <c r="E257" s="3">
        <v>0</v>
      </c>
      <c r="F257" s="3">
        <v>0</v>
      </c>
    </row>
    <row r="258" spans="1:7">
      <c r="A258" s="93">
        <v>44348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</row>
    <row r="259" spans="1:7">
      <c r="A259" s="93">
        <v>44378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</row>
    <row r="260" spans="1:7">
      <c r="A260" s="93">
        <v>44409</v>
      </c>
      <c r="B260" s="3">
        <v>0</v>
      </c>
      <c r="C260" s="3">
        <v>0</v>
      </c>
      <c r="D260" s="3">
        <v>2</v>
      </c>
      <c r="E260" s="3">
        <v>0</v>
      </c>
      <c r="F260" s="3">
        <v>0</v>
      </c>
    </row>
    <row r="261" spans="1:7">
      <c r="A261" s="9" t="s">
        <v>10</v>
      </c>
      <c r="B261" s="24">
        <f>SUM(B249:B260)</f>
        <v>1</v>
      </c>
      <c r="C261" s="24">
        <f>SUM(C249:C260)</f>
        <v>2</v>
      </c>
      <c r="D261" s="24">
        <f>SUM(D249:D260)</f>
        <v>20</v>
      </c>
      <c r="E261" s="24">
        <f>SUM(E249:E260)</f>
        <v>11</v>
      </c>
      <c r="F261" s="24">
        <f>SUM(F249:F260)</f>
        <v>6</v>
      </c>
      <c r="G261" s="6"/>
    </row>
    <row r="262" spans="1:7">
      <c r="A262" s="13" t="s">
        <v>12</v>
      </c>
      <c r="B262" s="26">
        <f>B261/12</f>
        <v>8.3333333333333329E-2</v>
      </c>
      <c r="C262" s="26">
        <f>C261/12</f>
        <v>0.16666666666666666</v>
      </c>
      <c r="D262" s="26">
        <f>D261/12</f>
        <v>1.6666666666666667</v>
      </c>
      <c r="E262" s="26">
        <f>E261/12</f>
        <v>0.91666666666666663</v>
      </c>
      <c r="F262" s="26">
        <f>F261/12</f>
        <v>0.5</v>
      </c>
      <c r="G262" s="14"/>
    </row>
    <row r="263" spans="1:7">
      <c r="A263" s="93">
        <v>44440</v>
      </c>
      <c r="B263" s="3">
        <v>0</v>
      </c>
      <c r="C263" s="3">
        <v>0</v>
      </c>
      <c r="D263" s="3">
        <v>2</v>
      </c>
      <c r="E263" s="3">
        <v>0</v>
      </c>
      <c r="F263" s="3">
        <v>0</v>
      </c>
    </row>
    <row r="264" spans="1:7">
      <c r="A264" s="93">
        <v>44470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</row>
    <row r="265" spans="1:7">
      <c r="A265" s="94">
        <v>44501</v>
      </c>
      <c r="B265" s="50">
        <v>0</v>
      </c>
      <c r="C265" s="50">
        <v>0</v>
      </c>
      <c r="D265" s="50">
        <v>2</v>
      </c>
      <c r="E265" s="50">
        <v>0</v>
      </c>
      <c r="F265" s="50">
        <v>0</v>
      </c>
      <c r="G265" s="50"/>
    </row>
    <row r="266" spans="1:7">
      <c r="A266" s="94">
        <v>44531</v>
      </c>
      <c r="B266" s="50">
        <v>0</v>
      </c>
      <c r="C266" s="50">
        <v>0</v>
      </c>
      <c r="D266" s="50">
        <v>3.3</v>
      </c>
      <c r="E266" s="50">
        <v>0</v>
      </c>
      <c r="F266" s="50">
        <v>0</v>
      </c>
      <c r="G266" s="50"/>
    </row>
    <row r="267" spans="1:7">
      <c r="A267" s="93">
        <v>44562</v>
      </c>
    </row>
    <row r="268" spans="1:7">
      <c r="A268" s="93">
        <v>44593</v>
      </c>
    </row>
    <row r="269" spans="1:7">
      <c r="A269" s="94">
        <v>44621</v>
      </c>
      <c r="B269" s="50"/>
      <c r="C269" s="50"/>
      <c r="D269" s="50"/>
      <c r="E269" s="50"/>
      <c r="F269" s="50"/>
      <c r="G269" s="50"/>
    </row>
    <row r="270" spans="1:7">
      <c r="A270" s="94">
        <v>44652</v>
      </c>
      <c r="B270" s="50"/>
      <c r="C270" s="50"/>
      <c r="D270" s="50"/>
      <c r="E270" s="50"/>
      <c r="F270" s="50"/>
      <c r="G270" s="50"/>
    </row>
    <row r="271" spans="1:7">
      <c r="A271" s="93">
        <v>44682</v>
      </c>
    </row>
    <row r="272" spans="1:7">
      <c r="A272" s="93">
        <v>44713</v>
      </c>
    </row>
    <row r="273" spans="1:8">
      <c r="A273" s="94">
        <v>44743</v>
      </c>
      <c r="B273" s="50"/>
      <c r="C273" s="50"/>
      <c r="D273" s="50"/>
      <c r="E273" s="50"/>
      <c r="F273" s="50"/>
      <c r="G273" s="50"/>
    </row>
    <row r="274" spans="1:8">
      <c r="A274" s="94">
        <v>44774</v>
      </c>
      <c r="B274" s="50"/>
      <c r="C274" s="50"/>
      <c r="D274" s="50"/>
      <c r="E274" s="50"/>
      <c r="F274" s="50"/>
      <c r="G274" s="50"/>
    </row>
    <row r="275" spans="1:8">
      <c r="A275" s="9" t="s">
        <v>10</v>
      </c>
      <c r="B275" s="24">
        <f>SUM(B263:B274)</f>
        <v>0</v>
      </c>
      <c r="C275" s="24">
        <f>SUM(C263:C274)</f>
        <v>0</v>
      </c>
      <c r="D275" s="24">
        <f>SUM(D263:D274)</f>
        <v>9.3000000000000007</v>
      </c>
      <c r="E275" s="24">
        <f>SUM(E263:E274)</f>
        <v>0</v>
      </c>
      <c r="F275" s="24">
        <f>SUM(F263:F274)</f>
        <v>0</v>
      </c>
      <c r="G275" s="6"/>
    </row>
    <row r="276" spans="1:8">
      <c r="A276" s="13" t="s">
        <v>12</v>
      </c>
      <c r="B276" s="26">
        <f>B275/12</f>
        <v>0</v>
      </c>
      <c r="C276" s="26">
        <f>C275/12</f>
        <v>0</v>
      </c>
      <c r="D276" s="26">
        <f>D275/12</f>
        <v>0.77500000000000002</v>
      </c>
      <c r="E276" s="26">
        <f>E275/12</f>
        <v>0</v>
      </c>
      <c r="F276" s="26">
        <f>F275/12</f>
        <v>0</v>
      </c>
      <c r="G276" s="14"/>
    </row>
    <row r="282" spans="1:8">
      <c r="A282" s="1" t="s">
        <v>0</v>
      </c>
      <c r="B282" s="2" t="s">
        <v>1</v>
      </c>
      <c r="C282" s="2" t="s">
        <v>2</v>
      </c>
      <c r="D282" s="2" t="s">
        <v>3</v>
      </c>
      <c r="G282" s="6"/>
    </row>
    <row r="283" spans="1:8">
      <c r="A283" s="93" t="s">
        <v>75</v>
      </c>
      <c r="B283" s="8">
        <v>29524</v>
      </c>
      <c r="C283" s="8" t="s">
        <v>25</v>
      </c>
      <c r="D283" s="3" t="s">
        <v>18</v>
      </c>
      <c r="G283" s="6"/>
    </row>
    <row r="284" spans="1:8">
      <c r="G284" s="6"/>
    </row>
    <row r="285" spans="1:8">
      <c r="A285" s="18" t="s">
        <v>4</v>
      </c>
      <c r="B285" s="19" t="s">
        <v>5</v>
      </c>
      <c r="C285" s="19" t="s">
        <v>6</v>
      </c>
      <c r="D285" s="19" t="s">
        <v>7</v>
      </c>
      <c r="E285" s="19" t="s">
        <v>8</v>
      </c>
      <c r="F285" s="19" t="s">
        <v>9</v>
      </c>
      <c r="G285" s="21" t="s">
        <v>138</v>
      </c>
      <c r="H285" s="19" t="s">
        <v>11</v>
      </c>
    </row>
    <row r="286" spans="1:8">
      <c r="A286" s="93">
        <v>43709</v>
      </c>
      <c r="B286" s="3">
        <v>2</v>
      </c>
      <c r="C286" s="3">
        <v>0</v>
      </c>
      <c r="D286" s="3">
        <v>8</v>
      </c>
      <c r="E286" s="3">
        <v>1</v>
      </c>
      <c r="F286" s="3">
        <v>0</v>
      </c>
      <c r="G286" s="6"/>
    </row>
    <row r="287" spans="1:8">
      <c r="A287" s="93">
        <v>43739</v>
      </c>
      <c r="B287" s="3">
        <v>3</v>
      </c>
      <c r="C287" s="3">
        <v>0</v>
      </c>
      <c r="D287" s="3">
        <v>12</v>
      </c>
      <c r="E287" s="3">
        <v>1</v>
      </c>
      <c r="F287" s="3">
        <v>0</v>
      </c>
      <c r="G287" s="6"/>
    </row>
    <row r="288" spans="1:8">
      <c r="A288" s="93">
        <v>43770</v>
      </c>
      <c r="B288" s="3">
        <v>3</v>
      </c>
      <c r="C288" s="3">
        <v>0</v>
      </c>
      <c r="D288" s="3">
        <v>12</v>
      </c>
      <c r="E288" s="3">
        <v>1</v>
      </c>
      <c r="F288" s="3">
        <v>0</v>
      </c>
      <c r="G288" s="6"/>
    </row>
    <row r="289" spans="1:7">
      <c r="A289" s="93">
        <v>43800</v>
      </c>
      <c r="B289" s="3">
        <v>1</v>
      </c>
      <c r="C289" s="3">
        <v>0</v>
      </c>
      <c r="D289" s="3">
        <v>10</v>
      </c>
      <c r="E289" s="3">
        <v>1</v>
      </c>
      <c r="F289" s="3">
        <v>0</v>
      </c>
      <c r="G289" s="6"/>
    </row>
    <row r="290" spans="1:7">
      <c r="A290" s="93">
        <v>43831</v>
      </c>
      <c r="B290" s="3">
        <v>2</v>
      </c>
      <c r="C290" s="3">
        <v>0</v>
      </c>
      <c r="D290" s="3">
        <v>10</v>
      </c>
      <c r="E290" s="3">
        <v>1</v>
      </c>
      <c r="F290" s="3">
        <v>0</v>
      </c>
      <c r="G290" s="6"/>
    </row>
    <row r="291" spans="1:7">
      <c r="A291" s="93">
        <v>43862</v>
      </c>
      <c r="B291" s="3">
        <v>3</v>
      </c>
      <c r="C291" s="3">
        <v>0</v>
      </c>
      <c r="D291" s="3">
        <v>12</v>
      </c>
      <c r="E291" s="3">
        <v>1</v>
      </c>
      <c r="F291" s="3">
        <v>0</v>
      </c>
      <c r="G291" s="6"/>
    </row>
    <row r="292" spans="1:7">
      <c r="A292" s="93">
        <v>43891</v>
      </c>
      <c r="B292" s="3">
        <v>0</v>
      </c>
      <c r="C292" s="3">
        <v>2</v>
      </c>
      <c r="D292" s="3">
        <v>8</v>
      </c>
      <c r="E292" s="3">
        <v>3</v>
      </c>
      <c r="F292" s="3">
        <v>0</v>
      </c>
      <c r="G292" s="6"/>
    </row>
    <row r="293" spans="1:7">
      <c r="A293" s="93">
        <v>43922</v>
      </c>
      <c r="B293" s="3">
        <v>0</v>
      </c>
      <c r="C293" s="3">
        <v>0</v>
      </c>
      <c r="D293" s="3">
        <v>5</v>
      </c>
      <c r="E293" s="3">
        <v>3</v>
      </c>
      <c r="F293" s="3">
        <v>0</v>
      </c>
      <c r="G293" s="6"/>
    </row>
    <row r="294" spans="1:7">
      <c r="A294" s="93">
        <v>43952</v>
      </c>
      <c r="B294" s="3">
        <v>0</v>
      </c>
      <c r="C294" s="3">
        <v>0</v>
      </c>
      <c r="D294" s="3">
        <v>5</v>
      </c>
      <c r="E294" s="3">
        <v>3</v>
      </c>
      <c r="F294" s="3">
        <v>0</v>
      </c>
      <c r="G294" s="6"/>
    </row>
    <row r="295" spans="1:7">
      <c r="A295" s="93">
        <v>43983</v>
      </c>
      <c r="B295" s="3">
        <v>0</v>
      </c>
      <c r="C295" s="3">
        <v>0</v>
      </c>
      <c r="D295" s="3">
        <v>5</v>
      </c>
      <c r="E295" s="3">
        <v>2</v>
      </c>
      <c r="F295" s="3">
        <v>0</v>
      </c>
      <c r="G295" s="6"/>
    </row>
    <row r="296" spans="1:7">
      <c r="A296" s="93">
        <v>44013</v>
      </c>
      <c r="B296" s="3">
        <v>0</v>
      </c>
      <c r="C296" s="3">
        <v>0</v>
      </c>
      <c r="D296" s="3">
        <v>5</v>
      </c>
      <c r="E296" s="3">
        <v>2</v>
      </c>
      <c r="F296" s="3">
        <v>0</v>
      </c>
      <c r="G296" s="6"/>
    </row>
    <row r="297" spans="1:7">
      <c r="A297" s="93">
        <v>44044</v>
      </c>
      <c r="B297" s="3">
        <v>0</v>
      </c>
      <c r="C297" s="3">
        <v>0</v>
      </c>
      <c r="D297" s="3">
        <v>5</v>
      </c>
      <c r="E297" s="3">
        <v>6</v>
      </c>
      <c r="F297" s="3">
        <v>0</v>
      </c>
      <c r="G297" s="6"/>
    </row>
    <row r="298" spans="1:7">
      <c r="A298" s="9" t="s">
        <v>10</v>
      </c>
      <c r="B298" s="24">
        <f>SUM(B286:B297)</f>
        <v>14</v>
      </c>
      <c r="C298" s="24">
        <f>SUM(C286:C297)</f>
        <v>2</v>
      </c>
      <c r="D298" s="24">
        <f>SUM(D286:D297)</f>
        <v>97</v>
      </c>
      <c r="E298" s="24">
        <f>SUM(E286:E297)</f>
        <v>25</v>
      </c>
      <c r="F298" s="24">
        <f>SUM(F286:F297)</f>
        <v>0</v>
      </c>
      <c r="G298" s="11"/>
    </row>
    <row r="299" spans="1:7">
      <c r="A299" s="9" t="s">
        <v>12</v>
      </c>
      <c r="B299" s="24">
        <f>B298/12</f>
        <v>1.1666666666666667</v>
      </c>
      <c r="C299" s="24">
        <f>C298/12</f>
        <v>0.16666666666666666</v>
      </c>
      <c r="D299" s="24">
        <f>D298/12</f>
        <v>8.0833333333333339</v>
      </c>
      <c r="E299" s="24">
        <f>E298/12</f>
        <v>2.0833333333333335</v>
      </c>
      <c r="F299" s="24">
        <f>F298/12</f>
        <v>0</v>
      </c>
      <c r="G299" s="11"/>
    </row>
    <row r="300" spans="1:7">
      <c r="A300" s="93">
        <v>44075</v>
      </c>
      <c r="B300" s="3">
        <v>0</v>
      </c>
      <c r="C300" s="3">
        <v>0</v>
      </c>
      <c r="D300" s="3">
        <v>2</v>
      </c>
      <c r="E300" s="3">
        <v>0</v>
      </c>
      <c r="F300" s="3">
        <v>0</v>
      </c>
      <c r="G300" s="6"/>
    </row>
    <row r="301" spans="1:7">
      <c r="A301" s="93">
        <v>44105</v>
      </c>
      <c r="B301" s="3">
        <v>0</v>
      </c>
      <c r="C301" s="3">
        <v>0</v>
      </c>
      <c r="D301" s="3">
        <v>5</v>
      </c>
      <c r="E301" s="3">
        <v>2</v>
      </c>
      <c r="F301" s="3">
        <v>1</v>
      </c>
      <c r="G301" s="6"/>
    </row>
    <row r="302" spans="1:7">
      <c r="A302" s="93">
        <v>44136</v>
      </c>
      <c r="B302" s="3">
        <v>0</v>
      </c>
      <c r="C302" s="3">
        <v>0</v>
      </c>
      <c r="D302" s="3">
        <v>2</v>
      </c>
      <c r="E302" s="3">
        <v>0</v>
      </c>
      <c r="F302" s="3">
        <v>0</v>
      </c>
      <c r="G302" s="6"/>
    </row>
    <row r="303" spans="1:7">
      <c r="A303" s="93">
        <v>44166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6"/>
    </row>
    <row r="304" spans="1:7">
      <c r="A304" s="93">
        <v>44197</v>
      </c>
      <c r="B304" s="3">
        <v>0</v>
      </c>
      <c r="C304" s="3">
        <v>0</v>
      </c>
      <c r="D304" s="3">
        <v>1</v>
      </c>
      <c r="E304" s="3">
        <v>0</v>
      </c>
      <c r="F304" s="3">
        <v>0</v>
      </c>
    </row>
    <row r="305" spans="1:7">
      <c r="A305" s="93">
        <v>44228</v>
      </c>
      <c r="B305" s="3">
        <v>0</v>
      </c>
      <c r="C305" s="3">
        <v>0</v>
      </c>
      <c r="D305" s="3">
        <v>3</v>
      </c>
      <c r="E305" s="3">
        <v>0</v>
      </c>
      <c r="F305" s="3">
        <v>0</v>
      </c>
    </row>
    <row r="306" spans="1:7">
      <c r="A306" s="93">
        <v>44256</v>
      </c>
      <c r="B306" s="3">
        <v>0</v>
      </c>
      <c r="C306" s="3">
        <v>0</v>
      </c>
      <c r="D306" s="3">
        <v>3</v>
      </c>
      <c r="E306" s="3">
        <v>5</v>
      </c>
      <c r="F306" s="3">
        <v>9</v>
      </c>
    </row>
    <row r="307" spans="1:7">
      <c r="A307" s="93">
        <v>44287</v>
      </c>
      <c r="B307" s="3">
        <v>0</v>
      </c>
      <c r="C307" s="3">
        <v>0</v>
      </c>
      <c r="D307" s="3">
        <v>3</v>
      </c>
      <c r="E307" s="3">
        <v>0</v>
      </c>
      <c r="F307" s="3">
        <v>0</v>
      </c>
    </row>
    <row r="308" spans="1:7">
      <c r="A308" s="93">
        <v>44317</v>
      </c>
      <c r="B308" s="3">
        <v>0</v>
      </c>
      <c r="C308" s="3">
        <v>0</v>
      </c>
      <c r="D308" s="3">
        <v>2</v>
      </c>
      <c r="E308" s="3">
        <v>0</v>
      </c>
      <c r="F308" s="3">
        <v>0</v>
      </c>
    </row>
    <row r="309" spans="1:7">
      <c r="A309" s="93">
        <v>44348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</row>
    <row r="310" spans="1:7">
      <c r="A310" s="93">
        <v>44378</v>
      </c>
      <c r="B310" s="3">
        <v>0</v>
      </c>
      <c r="C310" s="3">
        <v>0</v>
      </c>
      <c r="D310" s="3">
        <v>2</v>
      </c>
      <c r="E310" s="3">
        <v>0</v>
      </c>
      <c r="F310" s="3">
        <v>0</v>
      </c>
    </row>
    <row r="311" spans="1:7">
      <c r="A311" s="93">
        <v>44409</v>
      </c>
      <c r="B311" s="3">
        <v>0</v>
      </c>
      <c r="C311" s="3">
        <v>0</v>
      </c>
      <c r="D311" s="3">
        <v>2</v>
      </c>
      <c r="E311" s="3">
        <v>0</v>
      </c>
      <c r="F311" s="3">
        <v>0</v>
      </c>
    </row>
    <row r="312" spans="1:7">
      <c r="A312" s="9" t="s">
        <v>10</v>
      </c>
      <c r="B312" s="24">
        <f>SUM(B300:B311)</f>
        <v>0</v>
      </c>
      <c r="C312" s="24">
        <f>SUM(C300:C311)</f>
        <v>0</v>
      </c>
      <c r="D312" s="24">
        <f>SUM(D300:D311)</f>
        <v>27</v>
      </c>
      <c r="E312" s="24">
        <f>SUM(E300:E311)</f>
        <v>7</v>
      </c>
      <c r="F312" s="24">
        <f>SUM(F300:F311)</f>
        <v>10</v>
      </c>
      <c r="G312" s="6"/>
    </row>
    <row r="313" spans="1:7">
      <c r="A313" s="13" t="s">
        <v>12</v>
      </c>
      <c r="B313" s="26">
        <f>B312/12</f>
        <v>0</v>
      </c>
      <c r="C313" s="26">
        <f>C312/12</f>
        <v>0</v>
      </c>
      <c r="D313" s="26">
        <f>D312/12</f>
        <v>2.25</v>
      </c>
      <c r="E313" s="26">
        <f>E312/12</f>
        <v>0.58333333333333337</v>
      </c>
      <c r="F313" s="26">
        <f>F312/12</f>
        <v>0.83333333333333337</v>
      </c>
      <c r="G313" s="14"/>
    </row>
    <row r="314" spans="1:7">
      <c r="A314" s="93">
        <v>44440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</row>
    <row r="315" spans="1:7">
      <c r="A315" s="93">
        <v>44470</v>
      </c>
      <c r="B315" s="3">
        <v>0</v>
      </c>
      <c r="C315" s="3">
        <v>0</v>
      </c>
      <c r="D315" s="3">
        <v>1</v>
      </c>
      <c r="E315" s="3">
        <v>0</v>
      </c>
      <c r="F315" s="3">
        <v>0</v>
      </c>
    </row>
    <row r="316" spans="1:7">
      <c r="A316" s="94">
        <v>44501</v>
      </c>
      <c r="B316" s="50">
        <v>0</v>
      </c>
      <c r="C316" s="50">
        <v>0</v>
      </c>
      <c r="D316" s="50">
        <v>2</v>
      </c>
      <c r="E316" s="50">
        <v>0</v>
      </c>
      <c r="F316" s="50">
        <v>0</v>
      </c>
      <c r="G316" s="50"/>
    </row>
    <row r="317" spans="1:7">
      <c r="A317" s="94">
        <v>44531</v>
      </c>
      <c r="B317" s="50">
        <v>0</v>
      </c>
      <c r="C317" s="50">
        <v>0</v>
      </c>
      <c r="D317" s="50">
        <v>1</v>
      </c>
      <c r="E317" s="50">
        <v>0</v>
      </c>
      <c r="F317" s="50">
        <v>0</v>
      </c>
      <c r="G317" s="50"/>
    </row>
    <row r="318" spans="1:7">
      <c r="A318" s="93">
        <v>44562</v>
      </c>
    </row>
    <row r="319" spans="1:7">
      <c r="A319" s="93">
        <v>44593</v>
      </c>
    </row>
    <row r="320" spans="1:7">
      <c r="A320" s="94">
        <v>44621</v>
      </c>
      <c r="B320" s="50"/>
      <c r="C320" s="50"/>
      <c r="D320" s="50"/>
      <c r="E320" s="50"/>
      <c r="F320" s="50"/>
      <c r="G320" s="50"/>
    </row>
    <row r="321" spans="1:7">
      <c r="A321" s="94">
        <v>44652</v>
      </c>
      <c r="B321" s="50"/>
      <c r="C321" s="50"/>
      <c r="D321" s="50"/>
      <c r="E321" s="50"/>
      <c r="F321" s="50"/>
      <c r="G321" s="50"/>
    </row>
    <row r="322" spans="1:7">
      <c r="A322" s="93">
        <v>44682</v>
      </c>
    </row>
    <row r="323" spans="1:7">
      <c r="A323" s="93">
        <v>44713</v>
      </c>
    </row>
    <row r="324" spans="1:7">
      <c r="A324" s="94">
        <v>44743</v>
      </c>
      <c r="B324" s="50"/>
      <c r="C324" s="50"/>
      <c r="D324" s="50"/>
      <c r="E324" s="50"/>
      <c r="F324" s="50"/>
      <c r="G324" s="50"/>
    </row>
    <row r="325" spans="1:7">
      <c r="A325" s="94">
        <v>44774</v>
      </c>
      <c r="B325" s="50"/>
      <c r="C325" s="50"/>
      <c r="D325" s="50"/>
      <c r="E325" s="50"/>
      <c r="F325" s="50"/>
      <c r="G325" s="50"/>
    </row>
    <row r="326" spans="1:7">
      <c r="A326" s="9" t="s">
        <v>10</v>
      </c>
      <c r="B326" s="24">
        <f>SUM(B314:B325)</f>
        <v>0</v>
      </c>
      <c r="C326" s="24">
        <f>SUM(C314:C325)</f>
        <v>0</v>
      </c>
      <c r="D326" s="24">
        <f>SUM(D314:D325)</f>
        <v>5</v>
      </c>
      <c r="E326" s="24">
        <f>SUM(E314:E325)</f>
        <v>0</v>
      </c>
      <c r="F326" s="24">
        <f>SUM(F314:F325)</f>
        <v>0</v>
      </c>
      <c r="G326" s="6"/>
    </row>
    <row r="327" spans="1:7">
      <c r="A327" s="13" t="s">
        <v>12</v>
      </c>
      <c r="B327" s="26">
        <f>B326/12</f>
        <v>0</v>
      </c>
      <c r="C327" s="26">
        <f>C326/12</f>
        <v>0</v>
      </c>
      <c r="D327" s="26">
        <f>D326/12</f>
        <v>0.41666666666666669</v>
      </c>
      <c r="E327" s="26">
        <f>E326/12</f>
        <v>0</v>
      </c>
      <c r="F327" s="26">
        <f>F326/12</f>
        <v>0</v>
      </c>
      <c r="G327" s="14"/>
    </row>
    <row r="335" spans="1:7">
      <c r="A335" s="1"/>
      <c r="B335" s="2"/>
      <c r="C335" s="2"/>
      <c r="D335" s="2"/>
      <c r="E335" s="2"/>
      <c r="F335" s="2"/>
      <c r="G335" s="2"/>
    </row>
    <row r="336" spans="1:7">
      <c r="A336" s="1" t="s">
        <v>0</v>
      </c>
      <c r="B336" s="2" t="s">
        <v>1</v>
      </c>
      <c r="C336" s="2" t="s">
        <v>2</v>
      </c>
      <c r="D336" s="2" t="s">
        <v>3</v>
      </c>
      <c r="G336" s="6"/>
    </row>
    <row r="337" spans="1:8">
      <c r="A337" s="93" t="s">
        <v>76</v>
      </c>
      <c r="B337" s="8">
        <v>29183</v>
      </c>
      <c r="C337" s="8">
        <v>38043</v>
      </c>
      <c r="D337" s="3" t="s">
        <v>18</v>
      </c>
      <c r="G337" s="6"/>
    </row>
    <row r="338" spans="1:8">
      <c r="G338" s="6"/>
    </row>
    <row r="339" spans="1:8">
      <c r="A339" s="18" t="s">
        <v>4</v>
      </c>
      <c r="B339" s="19" t="s">
        <v>5</v>
      </c>
      <c r="C339" s="19" t="s">
        <v>6</v>
      </c>
      <c r="D339" s="19" t="s">
        <v>7</v>
      </c>
      <c r="E339" s="19" t="s">
        <v>8</v>
      </c>
      <c r="F339" s="19" t="s">
        <v>9</v>
      </c>
      <c r="G339" s="21" t="s">
        <v>138</v>
      </c>
      <c r="H339" s="19" t="s">
        <v>11</v>
      </c>
    </row>
    <row r="340" spans="1:8">
      <c r="A340" s="93">
        <v>43709</v>
      </c>
      <c r="B340" s="3">
        <v>0</v>
      </c>
      <c r="C340" s="3">
        <v>0</v>
      </c>
      <c r="D340" s="3">
        <v>5</v>
      </c>
      <c r="E340" s="3">
        <v>4</v>
      </c>
      <c r="F340" s="3">
        <v>2</v>
      </c>
      <c r="G340" s="6"/>
    </row>
    <row r="341" spans="1:8">
      <c r="A341" s="93">
        <v>43739</v>
      </c>
      <c r="B341" s="3">
        <v>0</v>
      </c>
      <c r="C341" s="3">
        <v>0</v>
      </c>
      <c r="D341" s="3">
        <v>3</v>
      </c>
      <c r="E341" s="3">
        <v>3</v>
      </c>
      <c r="F341" s="3">
        <v>1</v>
      </c>
      <c r="G341" s="6"/>
    </row>
    <row r="342" spans="1:8">
      <c r="A342" s="93">
        <v>43770</v>
      </c>
      <c r="B342" s="3">
        <v>0</v>
      </c>
      <c r="C342" s="3">
        <v>0</v>
      </c>
      <c r="D342" s="3">
        <v>2</v>
      </c>
      <c r="E342" s="3">
        <v>0</v>
      </c>
      <c r="F342" s="3">
        <v>0</v>
      </c>
      <c r="G342" s="6"/>
    </row>
    <row r="343" spans="1:8">
      <c r="A343" s="93">
        <v>43800</v>
      </c>
      <c r="B343" s="3">
        <v>0</v>
      </c>
      <c r="C343" s="3">
        <v>0</v>
      </c>
      <c r="D343" s="3">
        <v>6</v>
      </c>
      <c r="E343" s="3">
        <v>0</v>
      </c>
      <c r="F343" s="3">
        <v>0</v>
      </c>
      <c r="G343" s="6"/>
    </row>
    <row r="344" spans="1:8">
      <c r="A344" s="93">
        <v>43831</v>
      </c>
      <c r="B344" s="3">
        <v>0</v>
      </c>
      <c r="C344" s="3">
        <v>0</v>
      </c>
      <c r="D344" s="3">
        <v>2</v>
      </c>
      <c r="E344" s="3">
        <v>4</v>
      </c>
      <c r="F344" s="3">
        <v>0</v>
      </c>
      <c r="G344" s="6"/>
    </row>
    <row r="345" spans="1:8">
      <c r="A345" s="93">
        <v>43862</v>
      </c>
      <c r="B345" s="3">
        <v>0</v>
      </c>
      <c r="C345" s="3">
        <v>0</v>
      </c>
      <c r="D345" s="3">
        <v>1</v>
      </c>
      <c r="E345" s="3">
        <v>2</v>
      </c>
      <c r="F345" s="3">
        <v>0</v>
      </c>
      <c r="G345" s="6"/>
    </row>
    <row r="346" spans="1:8">
      <c r="A346" s="93">
        <v>43891</v>
      </c>
      <c r="B346" s="3">
        <v>0</v>
      </c>
      <c r="C346" s="3">
        <v>0</v>
      </c>
      <c r="D346" s="3">
        <v>3</v>
      </c>
      <c r="E346" s="3">
        <v>2</v>
      </c>
      <c r="F346" s="3">
        <v>0</v>
      </c>
      <c r="G346" s="6"/>
    </row>
    <row r="347" spans="1:8">
      <c r="A347" s="93">
        <v>43922</v>
      </c>
      <c r="B347" s="3">
        <v>0</v>
      </c>
      <c r="C347" s="3">
        <v>0</v>
      </c>
      <c r="D347" s="3">
        <v>3</v>
      </c>
      <c r="E347" s="3">
        <v>2</v>
      </c>
      <c r="F347" s="3">
        <v>0</v>
      </c>
      <c r="G347" s="6"/>
    </row>
    <row r="348" spans="1:8">
      <c r="A348" s="93">
        <v>43952</v>
      </c>
      <c r="B348" s="3">
        <v>0</v>
      </c>
      <c r="C348" s="3">
        <v>0</v>
      </c>
      <c r="D348" s="3">
        <v>2</v>
      </c>
      <c r="E348" s="3">
        <v>0</v>
      </c>
      <c r="F348" s="3">
        <v>0</v>
      </c>
      <c r="G348" s="6"/>
    </row>
    <row r="349" spans="1:8">
      <c r="A349" s="93">
        <v>43983</v>
      </c>
      <c r="B349" s="3">
        <v>0</v>
      </c>
      <c r="C349" s="3">
        <v>0</v>
      </c>
      <c r="D349" s="3">
        <v>4</v>
      </c>
      <c r="E349" s="3">
        <v>0</v>
      </c>
      <c r="F349" s="3">
        <v>0</v>
      </c>
      <c r="G349" s="6"/>
    </row>
    <row r="350" spans="1:8">
      <c r="A350" s="93">
        <v>44013</v>
      </c>
      <c r="B350" s="3">
        <v>0</v>
      </c>
      <c r="C350" s="3">
        <v>0</v>
      </c>
      <c r="D350" s="3">
        <v>3</v>
      </c>
      <c r="E350" s="3">
        <v>0</v>
      </c>
      <c r="F350" s="3">
        <v>0</v>
      </c>
      <c r="G350" s="6"/>
    </row>
    <row r="351" spans="1:8">
      <c r="A351" s="93">
        <v>44044</v>
      </c>
      <c r="B351" s="3">
        <v>0</v>
      </c>
      <c r="C351" s="3">
        <v>0</v>
      </c>
      <c r="D351" s="3">
        <v>5</v>
      </c>
      <c r="E351" s="3">
        <v>0</v>
      </c>
      <c r="F351" s="3">
        <v>0</v>
      </c>
      <c r="G351" s="6"/>
    </row>
    <row r="352" spans="1:8">
      <c r="A352" s="9" t="s">
        <v>10</v>
      </c>
      <c r="B352" s="24">
        <f>SUM(B340:B351)</f>
        <v>0</v>
      </c>
      <c r="C352" s="24">
        <f>SUM(C340:C351)</f>
        <v>0</v>
      </c>
      <c r="D352" s="24">
        <f>SUM(D340:D351)</f>
        <v>39</v>
      </c>
      <c r="E352" s="24">
        <f>SUM(E340:E351)</f>
        <v>17</v>
      </c>
      <c r="F352" s="24">
        <f>SUM(F340:F351)</f>
        <v>3</v>
      </c>
      <c r="G352" s="11"/>
    </row>
    <row r="353" spans="1:7">
      <c r="A353" s="9" t="s">
        <v>12</v>
      </c>
      <c r="B353" s="24">
        <f>B352/12</f>
        <v>0</v>
      </c>
      <c r="C353" s="24">
        <f>C352/12</f>
        <v>0</v>
      </c>
      <c r="D353" s="24">
        <f>D352/12</f>
        <v>3.25</v>
      </c>
      <c r="E353" s="24">
        <f>E352/12</f>
        <v>1.4166666666666667</v>
      </c>
      <c r="F353" s="24">
        <f>F352/12</f>
        <v>0.25</v>
      </c>
      <c r="G353" s="11"/>
    </row>
    <row r="354" spans="1:7">
      <c r="A354" s="93">
        <v>44075</v>
      </c>
      <c r="B354" s="3">
        <v>0</v>
      </c>
      <c r="C354" s="3">
        <v>0</v>
      </c>
      <c r="D354" s="3">
        <v>2</v>
      </c>
      <c r="E354" s="3">
        <v>0</v>
      </c>
      <c r="F354" s="3">
        <v>0</v>
      </c>
      <c r="G354" s="6"/>
    </row>
    <row r="355" spans="1:7">
      <c r="A355" s="93">
        <v>44105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46" t="s">
        <v>54</v>
      </c>
    </row>
    <row r="356" spans="1:7">
      <c r="A356" s="93">
        <v>44136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46" t="s">
        <v>54</v>
      </c>
    </row>
    <row r="357" spans="1:7">
      <c r="A357" s="93">
        <v>44166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46" t="s">
        <v>54</v>
      </c>
    </row>
    <row r="358" spans="1:7">
      <c r="A358" s="93">
        <v>44197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46" t="s">
        <v>54</v>
      </c>
    </row>
    <row r="359" spans="1:7">
      <c r="A359" s="93">
        <v>44228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46" t="s">
        <v>54</v>
      </c>
    </row>
    <row r="360" spans="1:7">
      <c r="A360" s="93">
        <v>44256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46" t="s">
        <v>54</v>
      </c>
    </row>
    <row r="361" spans="1:7">
      <c r="A361" s="93">
        <v>44287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46" t="s">
        <v>54</v>
      </c>
    </row>
    <row r="362" spans="1:7">
      <c r="A362" s="93">
        <v>44317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46" t="s">
        <v>54</v>
      </c>
    </row>
    <row r="363" spans="1:7">
      <c r="A363" s="93">
        <v>44348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46" t="s">
        <v>54</v>
      </c>
    </row>
    <row r="364" spans="1:7">
      <c r="A364" s="93">
        <v>44378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46" t="s">
        <v>54</v>
      </c>
    </row>
    <row r="365" spans="1:7">
      <c r="A365" s="93">
        <v>44409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46" t="s">
        <v>54</v>
      </c>
    </row>
    <row r="366" spans="1:7">
      <c r="A366" s="9" t="s">
        <v>10</v>
      </c>
      <c r="B366" s="24">
        <f>SUM(B354:B365)</f>
        <v>0</v>
      </c>
      <c r="C366" s="24">
        <f>SUM(C354:C365)</f>
        <v>0</v>
      </c>
      <c r="D366" s="24">
        <f>SUM(D354:D365)</f>
        <v>2</v>
      </c>
      <c r="E366" s="24">
        <f>SUM(E354:E365)</f>
        <v>0</v>
      </c>
      <c r="F366" s="24">
        <f>SUM(F354:F365)</f>
        <v>0</v>
      </c>
      <c r="G366" s="6"/>
    </row>
    <row r="367" spans="1:7">
      <c r="A367" s="13" t="s">
        <v>12</v>
      </c>
      <c r="B367" s="26">
        <f>B366/12</f>
        <v>0</v>
      </c>
      <c r="C367" s="26">
        <f>C366/12</f>
        <v>0</v>
      </c>
      <c r="D367" s="26">
        <f>D366/12</f>
        <v>0.16666666666666666</v>
      </c>
      <c r="E367" s="26">
        <f>E366/12</f>
        <v>0</v>
      </c>
      <c r="F367" s="26">
        <f>F366/12</f>
        <v>0</v>
      </c>
      <c r="G367" s="14"/>
    </row>
    <row r="368" spans="1:7">
      <c r="A368" s="93">
        <v>44440</v>
      </c>
      <c r="B368" s="3">
        <v>0</v>
      </c>
      <c r="C368" s="3">
        <v>0</v>
      </c>
      <c r="D368" s="3">
        <v>2</v>
      </c>
      <c r="E368" s="3">
        <v>0</v>
      </c>
      <c r="F368" s="3">
        <v>0</v>
      </c>
    </row>
    <row r="369" spans="1:7">
      <c r="A369" s="93">
        <v>44470</v>
      </c>
      <c r="B369" s="3">
        <v>0</v>
      </c>
      <c r="C369" s="3">
        <v>0</v>
      </c>
      <c r="D369" s="3">
        <v>3</v>
      </c>
      <c r="E369" s="3">
        <v>0</v>
      </c>
      <c r="F369" s="3">
        <v>0</v>
      </c>
    </row>
    <row r="370" spans="1:7">
      <c r="A370" s="94">
        <v>44501</v>
      </c>
      <c r="B370" s="50">
        <v>0</v>
      </c>
      <c r="C370" s="50">
        <v>0</v>
      </c>
      <c r="D370" s="50">
        <v>4</v>
      </c>
      <c r="E370" s="50">
        <v>0</v>
      </c>
      <c r="F370" s="50">
        <v>0</v>
      </c>
      <c r="G370" s="50"/>
    </row>
    <row r="371" spans="1:7">
      <c r="A371" s="94">
        <v>44531</v>
      </c>
      <c r="B371" s="50">
        <v>0</v>
      </c>
      <c r="C371" s="50">
        <v>5</v>
      </c>
      <c r="D371" s="50">
        <v>3</v>
      </c>
      <c r="E371" s="50">
        <v>0</v>
      </c>
      <c r="F371" s="50">
        <v>0</v>
      </c>
      <c r="G371" s="50"/>
    </row>
    <row r="372" spans="1:7">
      <c r="A372" s="93">
        <v>44562</v>
      </c>
    </row>
    <row r="373" spans="1:7">
      <c r="A373" s="93">
        <v>44593</v>
      </c>
    </row>
    <row r="374" spans="1:7">
      <c r="A374" s="94">
        <v>44621</v>
      </c>
      <c r="B374" s="50"/>
      <c r="C374" s="50"/>
      <c r="D374" s="50"/>
      <c r="E374" s="50"/>
      <c r="F374" s="50"/>
      <c r="G374" s="50"/>
    </row>
    <row r="375" spans="1:7">
      <c r="A375" s="94">
        <v>44652</v>
      </c>
      <c r="B375" s="50"/>
      <c r="C375" s="50"/>
      <c r="D375" s="50"/>
      <c r="E375" s="50"/>
      <c r="F375" s="50"/>
      <c r="G375" s="50"/>
    </row>
    <row r="376" spans="1:7">
      <c r="A376" s="93">
        <v>44682</v>
      </c>
    </row>
    <row r="377" spans="1:7">
      <c r="A377" s="93">
        <v>44713</v>
      </c>
    </row>
    <row r="378" spans="1:7">
      <c r="A378" s="94">
        <v>44743</v>
      </c>
      <c r="B378" s="50"/>
      <c r="C378" s="50"/>
      <c r="D378" s="50"/>
      <c r="E378" s="50"/>
      <c r="F378" s="50"/>
      <c r="G378" s="50"/>
    </row>
    <row r="379" spans="1:7">
      <c r="A379" s="94">
        <v>44774</v>
      </c>
      <c r="B379" s="50"/>
      <c r="C379" s="50"/>
      <c r="D379" s="50"/>
      <c r="E379" s="50"/>
      <c r="F379" s="50"/>
      <c r="G379" s="50"/>
    </row>
    <row r="380" spans="1:7">
      <c r="A380" s="9" t="s">
        <v>10</v>
      </c>
      <c r="B380" s="24">
        <f>SUM(B368:B379)</f>
        <v>0</v>
      </c>
      <c r="C380" s="24">
        <f>SUM(C368:C379)</f>
        <v>5</v>
      </c>
      <c r="D380" s="24">
        <f>SUM(D368:D379)</f>
        <v>12</v>
      </c>
      <c r="E380" s="24">
        <f>SUM(E368:E379)</f>
        <v>0</v>
      </c>
      <c r="F380" s="24">
        <f>SUM(F368:F379)</f>
        <v>0</v>
      </c>
      <c r="G380" s="6"/>
    </row>
    <row r="381" spans="1:7">
      <c r="A381" s="13" t="s">
        <v>12</v>
      </c>
      <c r="B381" s="26">
        <f>B380/12</f>
        <v>0</v>
      </c>
      <c r="C381" s="26">
        <f>C380/12</f>
        <v>0.41666666666666669</v>
      </c>
      <c r="D381" s="26">
        <f>D380/12</f>
        <v>1</v>
      </c>
      <c r="E381" s="26">
        <f>E380/12</f>
        <v>0</v>
      </c>
      <c r="F381" s="26">
        <f>F380/12</f>
        <v>0</v>
      </c>
      <c r="G381" s="14"/>
    </row>
    <row r="385" spans="1:8">
      <c r="A385" s="1"/>
      <c r="B385" s="2"/>
      <c r="C385" s="2"/>
      <c r="D385" s="2"/>
      <c r="E385" s="2"/>
      <c r="F385" s="2"/>
      <c r="G385" s="2"/>
    </row>
    <row r="386" spans="1:8">
      <c r="A386" s="1"/>
      <c r="B386" s="2"/>
      <c r="C386" s="2"/>
      <c r="D386" s="2"/>
      <c r="E386" s="2"/>
      <c r="F386" s="2"/>
      <c r="G386" s="2"/>
    </row>
    <row r="388" spans="1:8">
      <c r="A388" s="1" t="s">
        <v>0</v>
      </c>
      <c r="B388" s="2" t="s">
        <v>1</v>
      </c>
      <c r="C388" s="2" t="s">
        <v>2</v>
      </c>
      <c r="D388" s="2" t="s">
        <v>3</v>
      </c>
      <c r="G388" s="6"/>
    </row>
    <row r="389" spans="1:8">
      <c r="A389" s="93" t="s">
        <v>77</v>
      </c>
      <c r="B389" s="8">
        <v>31433</v>
      </c>
      <c r="C389" s="8">
        <v>38500</v>
      </c>
      <c r="D389" s="3" t="s">
        <v>18</v>
      </c>
      <c r="G389" s="6"/>
    </row>
    <row r="390" spans="1:8">
      <c r="G390" s="6"/>
    </row>
    <row r="391" spans="1:8">
      <c r="A391" s="18" t="s">
        <v>4</v>
      </c>
      <c r="B391" s="19" t="s">
        <v>5</v>
      </c>
      <c r="C391" s="19" t="s">
        <v>6</v>
      </c>
      <c r="D391" s="19" t="s">
        <v>7</v>
      </c>
      <c r="E391" s="19" t="s">
        <v>8</v>
      </c>
      <c r="F391" s="19" t="s">
        <v>9</v>
      </c>
      <c r="G391" s="21" t="s">
        <v>138</v>
      </c>
      <c r="H391" s="19" t="s">
        <v>11</v>
      </c>
    </row>
    <row r="392" spans="1:8">
      <c r="A392" s="93">
        <v>43709</v>
      </c>
      <c r="B392" s="3">
        <v>7</v>
      </c>
      <c r="C392" s="3">
        <v>1</v>
      </c>
      <c r="D392" s="3">
        <v>15</v>
      </c>
      <c r="E392" s="3">
        <v>2</v>
      </c>
      <c r="F392" s="3">
        <v>1</v>
      </c>
      <c r="G392" s="6"/>
    </row>
    <row r="393" spans="1:8">
      <c r="A393" s="93">
        <v>43739</v>
      </c>
      <c r="B393" s="3">
        <v>0</v>
      </c>
      <c r="C393" s="3">
        <v>0</v>
      </c>
      <c r="D393" s="3">
        <v>12</v>
      </c>
      <c r="E393" s="3">
        <v>1</v>
      </c>
      <c r="F393" s="3">
        <v>1</v>
      </c>
      <c r="G393" s="6"/>
    </row>
    <row r="394" spans="1:8">
      <c r="A394" s="93">
        <v>43770</v>
      </c>
      <c r="B394" s="3">
        <v>0</v>
      </c>
      <c r="C394" s="3">
        <v>0</v>
      </c>
      <c r="D394" s="3">
        <v>10</v>
      </c>
      <c r="E394" s="3">
        <v>2</v>
      </c>
      <c r="F394" s="3">
        <v>1</v>
      </c>
      <c r="G394" s="6"/>
    </row>
    <row r="395" spans="1:8">
      <c r="A395" s="93">
        <v>43800</v>
      </c>
      <c r="B395" s="3">
        <v>0</v>
      </c>
      <c r="C395" s="3">
        <v>0</v>
      </c>
      <c r="D395" s="3">
        <v>15</v>
      </c>
      <c r="E395" s="3">
        <v>2</v>
      </c>
      <c r="F395" s="3">
        <v>1</v>
      </c>
      <c r="G395" s="6"/>
    </row>
    <row r="396" spans="1:8">
      <c r="A396" s="93">
        <v>43831</v>
      </c>
      <c r="B396" s="3">
        <v>0</v>
      </c>
      <c r="C396" s="3">
        <v>1</v>
      </c>
      <c r="D396" s="3">
        <v>12</v>
      </c>
      <c r="E396" s="3">
        <v>2</v>
      </c>
      <c r="F396" s="3">
        <v>1</v>
      </c>
      <c r="G396" s="6"/>
    </row>
    <row r="397" spans="1:8">
      <c r="A397" s="93">
        <v>43862</v>
      </c>
      <c r="B397" s="3">
        <v>0</v>
      </c>
      <c r="C397" s="3">
        <v>0</v>
      </c>
      <c r="D397" s="3">
        <v>15</v>
      </c>
      <c r="E397" s="3">
        <v>4</v>
      </c>
      <c r="F397" s="3">
        <v>1</v>
      </c>
      <c r="G397" s="6"/>
    </row>
    <row r="398" spans="1:8">
      <c r="A398" s="93">
        <v>43891</v>
      </c>
      <c r="B398" s="3">
        <v>0</v>
      </c>
      <c r="C398" s="3">
        <v>0</v>
      </c>
      <c r="D398" s="3">
        <v>10</v>
      </c>
      <c r="E398" s="3">
        <v>3</v>
      </c>
      <c r="F398" s="3">
        <v>1</v>
      </c>
      <c r="G398" s="6"/>
    </row>
    <row r="399" spans="1:8">
      <c r="A399" s="93">
        <v>43922</v>
      </c>
      <c r="B399" s="3">
        <v>0</v>
      </c>
      <c r="C399" s="3">
        <v>0</v>
      </c>
      <c r="D399" s="3">
        <v>3</v>
      </c>
      <c r="E399" s="3">
        <v>1</v>
      </c>
      <c r="F399" s="3">
        <v>1</v>
      </c>
      <c r="G399" s="6"/>
    </row>
    <row r="400" spans="1:8">
      <c r="A400" s="93">
        <v>43952</v>
      </c>
      <c r="B400" s="3">
        <v>0</v>
      </c>
      <c r="C400" s="3">
        <v>1</v>
      </c>
      <c r="D400" s="3">
        <v>5</v>
      </c>
      <c r="E400" s="3">
        <v>4</v>
      </c>
      <c r="F400" s="3">
        <v>3</v>
      </c>
      <c r="G400" s="6"/>
    </row>
    <row r="401" spans="1:7">
      <c r="A401" s="93">
        <v>43983</v>
      </c>
      <c r="B401" s="3">
        <v>0</v>
      </c>
      <c r="C401" s="3">
        <v>2</v>
      </c>
      <c r="D401" s="3">
        <v>10</v>
      </c>
      <c r="E401" s="3">
        <v>2</v>
      </c>
      <c r="F401" s="3">
        <v>1</v>
      </c>
      <c r="G401" s="6"/>
    </row>
    <row r="402" spans="1:7">
      <c r="A402" s="93">
        <v>44013</v>
      </c>
      <c r="B402" s="3">
        <v>0</v>
      </c>
      <c r="C402" s="3">
        <v>1</v>
      </c>
      <c r="D402" s="3">
        <v>8</v>
      </c>
      <c r="E402" s="3">
        <v>1</v>
      </c>
      <c r="F402" s="3">
        <v>2</v>
      </c>
      <c r="G402" s="6"/>
    </row>
    <row r="403" spans="1:7">
      <c r="A403" s="93">
        <v>44044</v>
      </c>
      <c r="B403" s="3">
        <v>0</v>
      </c>
      <c r="C403" s="3">
        <v>2</v>
      </c>
      <c r="D403" s="3">
        <v>9</v>
      </c>
      <c r="E403" s="3">
        <v>1</v>
      </c>
      <c r="F403" s="3">
        <v>1</v>
      </c>
      <c r="G403" s="6"/>
    </row>
    <row r="404" spans="1:7">
      <c r="A404" s="9" t="s">
        <v>10</v>
      </c>
      <c r="B404" s="24">
        <f>SUM(B392:B403)</f>
        <v>7</v>
      </c>
      <c r="C404" s="24">
        <f>SUM(C392:C403)</f>
        <v>8</v>
      </c>
      <c r="D404" s="24">
        <f>SUM(D392:D403)</f>
        <v>124</v>
      </c>
      <c r="E404" s="24">
        <f>SUM(E392:E403)</f>
        <v>25</v>
      </c>
      <c r="F404" s="24">
        <f>SUM(F392:F403)</f>
        <v>15</v>
      </c>
      <c r="G404" s="11"/>
    </row>
    <row r="405" spans="1:7">
      <c r="A405" s="9" t="s">
        <v>12</v>
      </c>
      <c r="B405" s="24">
        <f>B404/12</f>
        <v>0.58333333333333337</v>
      </c>
      <c r="C405" s="24">
        <f>C404/12</f>
        <v>0.66666666666666663</v>
      </c>
      <c r="D405" s="24">
        <f>D404/12</f>
        <v>10.333333333333334</v>
      </c>
      <c r="E405" s="24">
        <f>E404/12</f>
        <v>2.0833333333333335</v>
      </c>
      <c r="F405" s="24">
        <f>F404/12</f>
        <v>1.25</v>
      </c>
      <c r="G405" s="11"/>
    </row>
    <row r="406" spans="1:7">
      <c r="A406" s="93">
        <v>44075</v>
      </c>
      <c r="B406" s="3">
        <v>0</v>
      </c>
      <c r="C406" s="3">
        <v>2</v>
      </c>
      <c r="D406" s="3">
        <v>4</v>
      </c>
      <c r="E406" s="3">
        <v>2</v>
      </c>
      <c r="F406" s="3">
        <v>1</v>
      </c>
      <c r="G406" s="6"/>
    </row>
    <row r="407" spans="1:7">
      <c r="A407" s="93">
        <v>44105</v>
      </c>
      <c r="B407" s="3">
        <v>0</v>
      </c>
      <c r="C407" s="3">
        <v>2</v>
      </c>
      <c r="D407" s="3">
        <v>4</v>
      </c>
      <c r="E407" s="3">
        <v>2</v>
      </c>
      <c r="F407" s="3">
        <v>1</v>
      </c>
      <c r="G407" s="6"/>
    </row>
    <row r="408" spans="1:7">
      <c r="A408" s="93">
        <v>44136</v>
      </c>
      <c r="B408" s="3">
        <v>0</v>
      </c>
      <c r="C408" s="3">
        <v>22</v>
      </c>
      <c r="D408" s="3">
        <v>5</v>
      </c>
      <c r="E408" s="3">
        <v>6</v>
      </c>
      <c r="F408" s="3">
        <v>0</v>
      </c>
      <c r="G408" s="6"/>
    </row>
    <row r="409" spans="1:7">
      <c r="A409" s="93">
        <v>44166</v>
      </c>
      <c r="B409" s="3">
        <v>12</v>
      </c>
      <c r="C409" s="3">
        <v>5</v>
      </c>
      <c r="D409" s="3">
        <v>10</v>
      </c>
      <c r="E409" s="3">
        <v>2</v>
      </c>
      <c r="F409" s="3">
        <v>1</v>
      </c>
      <c r="G409" s="6"/>
    </row>
    <row r="410" spans="1:7">
      <c r="A410" s="93">
        <v>44197</v>
      </c>
      <c r="B410" s="3">
        <v>0</v>
      </c>
      <c r="C410" s="3">
        <v>2</v>
      </c>
      <c r="D410" s="3">
        <v>8</v>
      </c>
      <c r="E410" s="3">
        <v>2</v>
      </c>
      <c r="F410" s="3">
        <v>1</v>
      </c>
    </row>
    <row r="411" spans="1:7">
      <c r="A411" s="93">
        <v>44228</v>
      </c>
      <c r="B411" s="3">
        <v>0</v>
      </c>
      <c r="C411" s="3">
        <v>2</v>
      </c>
      <c r="D411" s="3">
        <v>6</v>
      </c>
      <c r="E411" s="3">
        <v>2</v>
      </c>
      <c r="F411" s="3">
        <v>1</v>
      </c>
    </row>
    <row r="412" spans="1:7">
      <c r="A412" s="93">
        <v>44256</v>
      </c>
      <c r="B412" s="3">
        <v>0</v>
      </c>
      <c r="C412" s="3">
        <v>6</v>
      </c>
      <c r="D412" s="3">
        <v>4</v>
      </c>
      <c r="E412" s="3">
        <v>2</v>
      </c>
      <c r="F412" s="3">
        <v>1</v>
      </c>
    </row>
    <row r="413" spans="1:7">
      <c r="A413" s="93">
        <v>44287</v>
      </c>
      <c r="B413" s="3">
        <v>0</v>
      </c>
      <c r="C413" s="3">
        <v>2</v>
      </c>
      <c r="D413" s="3">
        <v>6</v>
      </c>
      <c r="E413" s="3">
        <v>2</v>
      </c>
      <c r="F413" s="3">
        <v>1</v>
      </c>
    </row>
    <row r="414" spans="1:7">
      <c r="A414" s="93">
        <v>44317</v>
      </c>
      <c r="B414" s="3">
        <v>0</v>
      </c>
      <c r="C414" s="3">
        <v>2</v>
      </c>
      <c r="D414" s="3">
        <v>4</v>
      </c>
      <c r="E414" s="3">
        <v>2</v>
      </c>
      <c r="F414" s="3">
        <v>1</v>
      </c>
    </row>
    <row r="415" spans="1:7">
      <c r="A415" s="93">
        <v>44348</v>
      </c>
      <c r="B415" s="3">
        <v>0</v>
      </c>
      <c r="C415" s="3">
        <v>1</v>
      </c>
      <c r="D415" s="3">
        <v>2</v>
      </c>
      <c r="E415" s="3">
        <v>1</v>
      </c>
      <c r="F415" s="3">
        <v>1</v>
      </c>
    </row>
    <row r="416" spans="1:7">
      <c r="A416" s="93">
        <v>44378</v>
      </c>
      <c r="B416" s="3">
        <v>0</v>
      </c>
      <c r="C416" s="3">
        <v>1</v>
      </c>
      <c r="D416" s="3">
        <v>2</v>
      </c>
      <c r="E416" s="3">
        <v>1</v>
      </c>
      <c r="F416" s="3">
        <v>1</v>
      </c>
    </row>
    <row r="417" spans="1:7">
      <c r="A417" s="93">
        <v>44409</v>
      </c>
      <c r="B417" s="3">
        <v>0</v>
      </c>
      <c r="C417" s="3">
        <v>0</v>
      </c>
      <c r="D417" s="3">
        <v>3</v>
      </c>
      <c r="E417" s="3">
        <v>1</v>
      </c>
      <c r="F417" s="3">
        <v>0</v>
      </c>
    </row>
    <row r="418" spans="1:7">
      <c r="A418" s="9" t="s">
        <v>10</v>
      </c>
      <c r="B418" s="24">
        <f>SUM(B406:B417)</f>
        <v>12</v>
      </c>
      <c r="C418" s="24">
        <f>SUM(C406:C417)</f>
        <v>47</v>
      </c>
      <c r="D418" s="24">
        <f>SUM(D406:D417)</f>
        <v>58</v>
      </c>
      <c r="E418" s="24">
        <f>SUM(E406:E417)</f>
        <v>25</v>
      </c>
      <c r="F418" s="24">
        <f>SUM(F406:F417)</f>
        <v>10</v>
      </c>
      <c r="G418" s="6"/>
    </row>
    <row r="419" spans="1:7">
      <c r="A419" s="13" t="s">
        <v>12</v>
      </c>
      <c r="B419" s="26">
        <f>B418/12</f>
        <v>1</v>
      </c>
      <c r="C419" s="26">
        <f>C418/12</f>
        <v>3.9166666666666665</v>
      </c>
      <c r="D419" s="26">
        <f>D418/12</f>
        <v>4.833333333333333</v>
      </c>
      <c r="E419" s="26">
        <f>E418/12</f>
        <v>2.0833333333333335</v>
      </c>
      <c r="F419" s="26">
        <f>F418/12</f>
        <v>0.83333333333333337</v>
      </c>
      <c r="G419" s="14"/>
    </row>
    <row r="420" spans="1:7">
      <c r="A420" s="93">
        <v>44440</v>
      </c>
      <c r="B420" s="3">
        <v>0</v>
      </c>
      <c r="C420" s="3">
        <v>0</v>
      </c>
      <c r="D420" s="3">
        <v>5</v>
      </c>
      <c r="E420" s="3">
        <v>2</v>
      </c>
      <c r="F420" s="3">
        <v>2</v>
      </c>
    </row>
    <row r="421" spans="1:7">
      <c r="A421" s="93">
        <v>44470</v>
      </c>
      <c r="B421" s="3">
        <v>0</v>
      </c>
      <c r="C421" s="3">
        <v>2</v>
      </c>
      <c r="D421" s="3">
        <v>6</v>
      </c>
      <c r="E421" s="3">
        <v>2</v>
      </c>
      <c r="F421" s="3">
        <v>1</v>
      </c>
    </row>
    <row r="422" spans="1:7">
      <c r="A422" s="94">
        <v>44501</v>
      </c>
      <c r="B422" s="50">
        <v>0</v>
      </c>
      <c r="C422" s="50">
        <v>0</v>
      </c>
      <c r="D422" s="50">
        <v>2</v>
      </c>
      <c r="E422" s="50">
        <v>1</v>
      </c>
      <c r="F422" s="50">
        <v>1</v>
      </c>
      <c r="G422" s="50"/>
    </row>
    <row r="423" spans="1:7">
      <c r="A423" s="94">
        <v>44531</v>
      </c>
      <c r="B423" s="50">
        <v>0</v>
      </c>
      <c r="C423" s="50">
        <v>0</v>
      </c>
      <c r="D423" s="50">
        <v>4</v>
      </c>
      <c r="E423" s="50">
        <v>1</v>
      </c>
      <c r="F423" s="50">
        <v>1</v>
      </c>
      <c r="G423" s="50"/>
    </row>
    <row r="424" spans="1:7">
      <c r="A424" s="93">
        <v>44562</v>
      </c>
    </row>
    <row r="425" spans="1:7">
      <c r="A425" s="93">
        <v>44593</v>
      </c>
    </row>
    <row r="426" spans="1:7">
      <c r="A426" s="94">
        <v>44621</v>
      </c>
      <c r="B426" s="50"/>
      <c r="C426" s="50"/>
      <c r="D426" s="50"/>
      <c r="E426" s="50"/>
      <c r="F426" s="50"/>
      <c r="G426" s="50"/>
    </row>
    <row r="427" spans="1:7">
      <c r="A427" s="94">
        <v>44652</v>
      </c>
      <c r="B427" s="50"/>
      <c r="C427" s="50"/>
      <c r="D427" s="50"/>
      <c r="E427" s="50"/>
      <c r="F427" s="50"/>
      <c r="G427" s="50"/>
    </row>
    <row r="428" spans="1:7">
      <c r="A428" s="93">
        <v>44682</v>
      </c>
    </row>
    <row r="429" spans="1:7">
      <c r="A429" s="93">
        <v>44713</v>
      </c>
    </row>
    <row r="430" spans="1:7">
      <c r="A430" s="94">
        <v>44743</v>
      </c>
      <c r="B430" s="50"/>
      <c r="C430" s="50"/>
      <c r="D430" s="50"/>
      <c r="E430" s="50"/>
      <c r="F430" s="50"/>
      <c r="G430" s="50"/>
    </row>
    <row r="431" spans="1:7">
      <c r="A431" s="94">
        <v>44774</v>
      </c>
      <c r="B431" s="50"/>
      <c r="C431" s="50"/>
      <c r="D431" s="50"/>
      <c r="E431" s="50"/>
      <c r="F431" s="50"/>
      <c r="G431" s="50"/>
    </row>
    <row r="432" spans="1:7">
      <c r="A432" s="9" t="s">
        <v>10</v>
      </c>
      <c r="B432" s="24">
        <f>SUM(B420:B431)</f>
        <v>0</v>
      </c>
      <c r="C432" s="24">
        <f>SUM(C420:C431)</f>
        <v>2</v>
      </c>
      <c r="D432" s="24">
        <f>SUM(D420:D431)</f>
        <v>17</v>
      </c>
      <c r="E432" s="24">
        <f>SUM(E420:E431)</f>
        <v>6</v>
      </c>
      <c r="F432" s="24">
        <f>SUM(F420:F431)</f>
        <v>5</v>
      </c>
      <c r="G432" s="6"/>
    </row>
    <row r="433" spans="1:8">
      <c r="A433" s="13" t="s">
        <v>12</v>
      </c>
      <c r="B433" s="26">
        <f>B432/12</f>
        <v>0</v>
      </c>
      <c r="C433" s="26">
        <f>C432/12</f>
        <v>0.16666666666666666</v>
      </c>
      <c r="D433" s="26">
        <f>D432/12</f>
        <v>1.4166666666666667</v>
      </c>
      <c r="E433" s="26">
        <f>E432/12</f>
        <v>0.5</v>
      </c>
      <c r="F433" s="26">
        <f>F432/12</f>
        <v>0.41666666666666669</v>
      </c>
      <c r="G433" s="14"/>
    </row>
    <row r="436" spans="1:8">
      <c r="A436" s="1"/>
      <c r="B436" s="2"/>
      <c r="C436" s="2"/>
      <c r="D436" s="2"/>
      <c r="E436" s="2"/>
      <c r="F436" s="2"/>
      <c r="G436" s="2"/>
    </row>
    <row r="437" spans="1:8">
      <c r="A437" s="1"/>
      <c r="B437" s="2"/>
      <c r="C437" s="2"/>
      <c r="D437" s="2"/>
      <c r="E437" s="2"/>
      <c r="F437" s="2"/>
      <c r="G437" s="2"/>
    </row>
    <row r="440" spans="1:8">
      <c r="A440" s="1" t="s">
        <v>0</v>
      </c>
      <c r="B440" s="2" t="s">
        <v>1</v>
      </c>
      <c r="C440" s="2" t="s">
        <v>2</v>
      </c>
      <c r="D440" s="2" t="s">
        <v>3</v>
      </c>
      <c r="G440" s="6"/>
    </row>
    <row r="441" spans="1:8">
      <c r="A441" s="93" t="s">
        <v>78</v>
      </c>
      <c r="B441" s="8">
        <v>29240</v>
      </c>
      <c r="C441" s="8">
        <v>36134</v>
      </c>
      <c r="D441" s="3" t="s">
        <v>29</v>
      </c>
      <c r="G441" s="6"/>
    </row>
    <row r="442" spans="1:8">
      <c r="G442" s="6"/>
    </row>
    <row r="443" spans="1:8">
      <c r="A443" s="18" t="s">
        <v>4</v>
      </c>
      <c r="B443" s="19" t="s">
        <v>5</v>
      </c>
      <c r="C443" s="19" t="s">
        <v>6</v>
      </c>
      <c r="D443" s="19" t="s">
        <v>7</v>
      </c>
      <c r="E443" s="19" t="s">
        <v>8</v>
      </c>
      <c r="F443" s="19" t="s">
        <v>9</v>
      </c>
      <c r="G443" s="21" t="s">
        <v>138</v>
      </c>
      <c r="H443" s="19" t="s">
        <v>11</v>
      </c>
    </row>
    <row r="444" spans="1:8">
      <c r="A444" s="93">
        <v>43709</v>
      </c>
      <c r="B444" s="3">
        <v>12</v>
      </c>
      <c r="C444" s="3">
        <v>1</v>
      </c>
      <c r="D444" s="3">
        <v>8</v>
      </c>
      <c r="E444" s="3">
        <v>6</v>
      </c>
      <c r="F444" s="3">
        <v>1</v>
      </c>
      <c r="G444" s="6"/>
    </row>
    <row r="445" spans="1:8">
      <c r="A445" s="93">
        <v>43739</v>
      </c>
      <c r="B445" s="3">
        <v>6</v>
      </c>
      <c r="C445" s="3">
        <v>0</v>
      </c>
      <c r="D445" s="3">
        <v>12</v>
      </c>
      <c r="E445" s="3">
        <v>14</v>
      </c>
      <c r="F445" s="3">
        <v>0</v>
      </c>
      <c r="G445" s="6"/>
    </row>
    <row r="446" spans="1:8">
      <c r="A446" s="93">
        <v>43770</v>
      </c>
      <c r="B446" s="3">
        <v>4</v>
      </c>
      <c r="C446" s="3">
        <v>0</v>
      </c>
      <c r="D446" s="3">
        <v>12</v>
      </c>
      <c r="E446" s="3">
        <v>8</v>
      </c>
      <c r="F446" s="3">
        <v>2</v>
      </c>
      <c r="G446" s="6"/>
    </row>
    <row r="447" spans="1:8">
      <c r="A447" s="93">
        <v>43800</v>
      </c>
      <c r="B447" s="3">
        <v>4</v>
      </c>
      <c r="C447" s="3">
        <v>0</v>
      </c>
      <c r="D447" s="3">
        <v>8</v>
      </c>
      <c r="E447" s="3">
        <v>12</v>
      </c>
      <c r="F447" s="3">
        <v>0</v>
      </c>
      <c r="G447" s="6"/>
    </row>
    <row r="448" spans="1:8">
      <c r="A448" s="93">
        <v>43831</v>
      </c>
      <c r="B448" s="3">
        <v>4</v>
      </c>
      <c r="C448" s="3">
        <v>0</v>
      </c>
      <c r="D448" s="3">
        <v>11</v>
      </c>
      <c r="E448" s="3">
        <v>8</v>
      </c>
      <c r="F448" s="3">
        <v>1</v>
      </c>
      <c r="G448" s="6"/>
    </row>
    <row r="449" spans="1:7">
      <c r="A449" s="93">
        <v>43862</v>
      </c>
      <c r="B449" s="3">
        <v>1</v>
      </c>
      <c r="C449" s="3">
        <v>0</v>
      </c>
      <c r="D449" s="3">
        <v>13</v>
      </c>
      <c r="E449" s="3">
        <v>8</v>
      </c>
      <c r="F449" s="3">
        <v>2</v>
      </c>
      <c r="G449" s="6"/>
    </row>
    <row r="450" spans="1:7">
      <c r="A450" s="93">
        <v>43891</v>
      </c>
      <c r="B450" s="3">
        <v>3</v>
      </c>
      <c r="C450" s="3">
        <v>0</v>
      </c>
      <c r="D450" s="3">
        <v>4</v>
      </c>
      <c r="E450" s="3">
        <v>8</v>
      </c>
      <c r="F450" s="3">
        <v>1</v>
      </c>
      <c r="G450" s="6"/>
    </row>
    <row r="451" spans="1:7">
      <c r="A451" s="93">
        <v>43922</v>
      </c>
      <c r="B451" s="3">
        <v>0</v>
      </c>
      <c r="C451" s="3">
        <v>0</v>
      </c>
      <c r="D451" s="3">
        <v>4</v>
      </c>
      <c r="E451" s="3">
        <v>4</v>
      </c>
      <c r="F451" s="3">
        <v>1</v>
      </c>
      <c r="G451" s="6"/>
    </row>
    <row r="452" spans="1:7">
      <c r="A452" s="93">
        <v>43952</v>
      </c>
      <c r="B452" s="3">
        <v>0</v>
      </c>
      <c r="C452" s="3">
        <v>0</v>
      </c>
      <c r="D452" s="3">
        <v>4</v>
      </c>
      <c r="E452" s="3">
        <v>4</v>
      </c>
      <c r="F452" s="3">
        <v>1</v>
      </c>
      <c r="G452" s="6"/>
    </row>
    <row r="453" spans="1:7">
      <c r="A453" s="93">
        <v>43983</v>
      </c>
      <c r="B453" s="3">
        <v>0</v>
      </c>
      <c r="C453" s="3">
        <v>0</v>
      </c>
      <c r="D453" s="3">
        <v>5</v>
      </c>
      <c r="E453" s="3">
        <v>3</v>
      </c>
      <c r="F453" s="3">
        <v>1</v>
      </c>
      <c r="G453" s="6"/>
    </row>
    <row r="454" spans="1:7">
      <c r="A454" s="93">
        <v>44013</v>
      </c>
      <c r="B454" s="3">
        <v>0</v>
      </c>
      <c r="C454" s="3">
        <v>0</v>
      </c>
      <c r="D454" s="3">
        <v>4</v>
      </c>
      <c r="E454" s="3">
        <v>3</v>
      </c>
      <c r="F454" s="3">
        <v>1</v>
      </c>
      <c r="G454" s="6"/>
    </row>
    <row r="455" spans="1:7">
      <c r="A455" s="93">
        <v>44044</v>
      </c>
      <c r="B455" s="3">
        <v>0</v>
      </c>
      <c r="C455" s="3">
        <v>0</v>
      </c>
      <c r="D455" s="3">
        <v>3</v>
      </c>
      <c r="E455" s="3">
        <v>3</v>
      </c>
      <c r="F455" s="3">
        <v>1</v>
      </c>
      <c r="G455" s="6"/>
    </row>
    <row r="456" spans="1:7">
      <c r="A456" s="9" t="s">
        <v>10</v>
      </c>
      <c r="B456" s="24">
        <f>SUM(B444:B455)</f>
        <v>34</v>
      </c>
      <c r="C456" s="24">
        <f>SUM(C444:C455)</f>
        <v>1</v>
      </c>
      <c r="D456" s="24">
        <f>SUM(D444:D455)</f>
        <v>88</v>
      </c>
      <c r="E456" s="24">
        <f>SUM(E444:E455)</f>
        <v>81</v>
      </c>
      <c r="F456" s="24">
        <f>SUM(F444:F455)</f>
        <v>12</v>
      </c>
      <c r="G456" s="11"/>
    </row>
    <row r="457" spans="1:7">
      <c r="A457" s="9" t="s">
        <v>12</v>
      </c>
      <c r="B457" s="24">
        <f>B456/12</f>
        <v>2.8333333333333335</v>
      </c>
      <c r="C457" s="24">
        <f>C456/12</f>
        <v>8.3333333333333329E-2</v>
      </c>
      <c r="D457" s="24">
        <f>D456/12</f>
        <v>7.333333333333333</v>
      </c>
      <c r="E457" s="24">
        <f>E456/12</f>
        <v>6.75</v>
      </c>
      <c r="F457" s="24">
        <f>F456/12</f>
        <v>1</v>
      </c>
      <c r="G457" s="11"/>
    </row>
    <row r="458" spans="1:7">
      <c r="A458" s="93">
        <v>44075</v>
      </c>
      <c r="B458" s="3">
        <v>0</v>
      </c>
      <c r="C458" s="3">
        <v>0</v>
      </c>
      <c r="D458" s="3">
        <v>3</v>
      </c>
      <c r="E458" s="3">
        <v>3</v>
      </c>
      <c r="F458" s="3">
        <v>1</v>
      </c>
      <c r="G458" s="6"/>
    </row>
    <row r="459" spans="1:7">
      <c r="A459" s="93">
        <v>44105</v>
      </c>
      <c r="B459" s="3">
        <v>0</v>
      </c>
      <c r="C459" s="3">
        <v>0</v>
      </c>
      <c r="D459" s="3">
        <v>4</v>
      </c>
      <c r="E459" s="3">
        <v>2</v>
      </c>
      <c r="F459" s="3">
        <v>1</v>
      </c>
      <c r="G459" s="6"/>
    </row>
    <row r="460" spans="1:7">
      <c r="A460" s="93">
        <v>44136</v>
      </c>
      <c r="B460" s="3">
        <v>1</v>
      </c>
      <c r="C460" s="3">
        <v>0</v>
      </c>
      <c r="D460" s="3">
        <v>8</v>
      </c>
      <c r="E460" s="3">
        <v>4</v>
      </c>
      <c r="F460" s="3">
        <v>1</v>
      </c>
      <c r="G460" s="6"/>
    </row>
    <row r="461" spans="1:7">
      <c r="A461" s="93">
        <v>44166</v>
      </c>
      <c r="B461" s="3">
        <v>0</v>
      </c>
      <c r="C461" s="3">
        <v>0</v>
      </c>
      <c r="D461" s="3">
        <v>4</v>
      </c>
      <c r="E461" s="3">
        <v>2</v>
      </c>
      <c r="F461" s="3">
        <v>1</v>
      </c>
      <c r="G461" s="6"/>
    </row>
    <row r="462" spans="1:7">
      <c r="A462" s="93">
        <v>44197</v>
      </c>
      <c r="B462" s="3">
        <v>0</v>
      </c>
      <c r="C462" s="3">
        <v>0</v>
      </c>
      <c r="D462" s="3">
        <v>5</v>
      </c>
      <c r="E462" s="3">
        <v>4</v>
      </c>
      <c r="F462" s="3">
        <v>1</v>
      </c>
    </row>
    <row r="463" spans="1:7">
      <c r="A463" s="93">
        <v>44228</v>
      </c>
      <c r="B463" s="3">
        <v>4</v>
      </c>
      <c r="C463" s="3">
        <v>0</v>
      </c>
      <c r="D463" s="3">
        <v>4</v>
      </c>
      <c r="E463" s="3">
        <v>3</v>
      </c>
      <c r="F463" s="3">
        <v>0</v>
      </c>
    </row>
    <row r="464" spans="1:7">
      <c r="A464" s="93">
        <v>44256</v>
      </c>
      <c r="B464" s="3">
        <v>4</v>
      </c>
      <c r="C464" s="3">
        <v>0</v>
      </c>
      <c r="D464" s="3">
        <v>3</v>
      </c>
      <c r="E464" s="3">
        <v>3</v>
      </c>
      <c r="F464" s="3">
        <v>0</v>
      </c>
    </row>
    <row r="465" spans="1:7">
      <c r="A465" s="93">
        <v>44287</v>
      </c>
      <c r="B465" s="3">
        <v>3</v>
      </c>
      <c r="C465" s="3">
        <v>0</v>
      </c>
      <c r="D465" s="3">
        <v>4</v>
      </c>
      <c r="E465" s="3">
        <v>6</v>
      </c>
      <c r="F465" s="3">
        <v>0</v>
      </c>
    </row>
    <row r="466" spans="1:7">
      <c r="A466" s="93">
        <v>44317</v>
      </c>
      <c r="B466" s="3">
        <v>1</v>
      </c>
      <c r="C466" s="3">
        <v>0</v>
      </c>
      <c r="D466" s="3">
        <v>3</v>
      </c>
      <c r="E466" s="3">
        <v>3</v>
      </c>
      <c r="F466" s="3">
        <v>0</v>
      </c>
    </row>
    <row r="467" spans="1:7">
      <c r="A467" s="93">
        <v>44348</v>
      </c>
      <c r="B467" s="3">
        <v>0</v>
      </c>
      <c r="C467" s="3">
        <v>0</v>
      </c>
      <c r="D467" s="3">
        <v>4</v>
      </c>
      <c r="E467" s="3">
        <v>2</v>
      </c>
      <c r="F467" s="3">
        <v>0</v>
      </c>
    </row>
    <row r="468" spans="1:7">
      <c r="A468" s="93">
        <v>44378</v>
      </c>
      <c r="B468" s="3">
        <v>0</v>
      </c>
      <c r="C468" s="3">
        <v>0</v>
      </c>
      <c r="D468" s="3">
        <v>5</v>
      </c>
      <c r="E468" s="3">
        <v>3</v>
      </c>
      <c r="F468" s="3">
        <v>0</v>
      </c>
    </row>
    <row r="469" spans="1:7">
      <c r="A469" s="93">
        <v>44409</v>
      </c>
      <c r="B469" s="3">
        <v>0</v>
      </c>
      <c r="C469" s="3">
        <v>0</v>
      </c>
      <c r="D469" s="3">
        <v>6</v>
      </c>
      <c r="E469" s="3">
        <v>3</v>
      </c>
      <c r="F469" s="3">
        <v>1</v>
      </c>
    </row>
    <row r="470" spans="1:7">
      <c r="A470" s="9" t="s">
        <v>10</v>
      </c>
      <c r="B470" s="24">
        <f>SUM(B458:B469)</f>
        <v>13</v>
      </c>
      <c r="C470" s="24">
        <f>SUM(C458:C469)</f>
        <v>0</v>
      </c>
      <c r="D470" s="24">
        <f>SUM(D458:D469)</f>
        <v>53</v>
      </c>
      <c r="E470" s="24">
        <f>SUM(E458:E469)</f>
        <v>38</v>
      </c>
      <c r="F470" s="24">
        <f>SUM(F458:F469)</f>
        <v>6</v>
      </c>
      <c r="G470" s="6"/>
    </row>
    <row r="471" spans="1:7">
      <c r="A471" s="13" t="s">
        <v>12</v>
      </c>
      <c r="B471" s="26">
        <f>B470/12</f>
        <v>1.0833333333333333</v>
      </c>
      <c r="C471" s="26">
        <f>C470/12</f>
        <v>0</v>
      </c>
      <c r="D471" s="26">
        <f>D470/12</f>
        <v>4.416666666666667</v>
      </c>
      <c r="E471" s="26">
        <f>E470/12</f>
        <v>3.1666666666666665</v>
      </c>
      <c r="F471" s="26">
        <f>F470/12</f>
        <v>0.5</v>
      </c>
      <c r="G471" s="14"/>
    </row>
    <row r="472" spans="1:7">
      <c r="A472" s="93">
        <v>44440</v>
      </c>
      <c r="B472" s="3">
        <v>0</v>
      </c>
      <c r="C472" s="3">
        <v>0</v>
      </c>
      <c r="D472" s="3">
        <v>4</v>
      </c>
      <c r="E472" s="3">
        <v>4</v>
      </c>
      <c r="F472" s="3">
        <v>1</v>
      </c>
    </row>
    <row r="473" spans="1:7">
      <c r="A473" s="93">
        <v>44470</v>
      </c>
      <c r="B473" s="3">
        <v>0</v>
      </c>
      <c r="C473" s="3">
        <v>0</v>
      </c>
      <c r="D473" s="3">
        <v>6</v>
      </c>
      <c r="E473" s="3">
        <v>4</v>
      </c>
      <c r="F473" s="3">
        <v>1</v>
      </c>
    </row>
    <row r="474" spans="1:7">
      <c r="A474" s="94">
        <v>44501</v>
      </c>
      <c r="B474" s="50">
        <v>2</v>
      </c>
      <c r="C474" s="50">
        <v>0</v>
      </c>
      <c r="D474" s="50">
        <v>6</v>
      </c>
      <c r="E474" s="50">
        <v>3</v>
      </c>
      <c r="F474" s="50">
        <v>1</v>
      </c>
      <c r="G474" s="50"/>
    </row>
    <row r="475" spans="1:7">
      <c r="A475" s="94">
        <v>44531</v>
      </c>
      <c r="B475" s="50">
        <v>0</v>
      </c>
      <c r="C475" s="50">
        <v>0</v>
      </c>
      <c r="D475" s="50">
        <v>4</v>
      </c>
      <c r="E475" s="50">
        <v>4</v>
      </c>
      <c r="F475" s="50">
        <v>1</v>
      </c>
      <c r="G475" s="50"/>
    </row>
    <row r="476" spans="1:7">
      <c r="A476" s="93">
        <v>44562</v>
      </c>
    </row>
    <row r="477" spans="1:7">
      <c r="A477" s="93">
        <v>44593</v>
      </c>
    </row>
    <row r="478" spans="1:7">
      <c r="A478" s="94">
        <v>44621</v>
      </c>
      <c r="B478" s="50"/>
      <c r="C478" s="50"/>
      <c r="D478" s="50"/>
      <c r="E478" s="50"/>
      <c r="F478" s="50"/>
      <c r="G478" s="50"/>
    </row>
    <row r="479" spans="1:7">
      <c r="A479" s="94">
        <v>44652</v>
      </c>
      <c r="B479" s="50"/>
      <c r="C479" s="50"/>
      <c r="D479" s="50"/>
      <c r="E479" s="50"/>
      <c r="F479" s="50"/>
      <c r="G479" s="50"/>
    </row>
    <row r="480" spans="1:7">
      <c r="A480" s="93">
        <v>44682</v>
      </c>
    </row>
    <row r="481" spans="1:8">
      <c r="A481" s="93">
        <v>44713</v>
      </c>
    </row>
    <row r="482" spans="1:8">
      <c r="A482" s="94">
        <v>44743</v>
      </c>
      <c r="B482" s="50"/>
      <c r="C482" s="50"/>
      <c r="D482" s="50"/>
      <c r="E482" s="50"/>
      <c r="F482" s="50"/>
      <c r="G482" s="50"/>
    </row>
    <row r="483" spans="1:8">
      <c r="A483" s="94">
        <v>44774</v>
      </c>
      <c r="B483" s="50"/>
      <c r="C483" s="50"/>
      <c r="D483" s="50"/>
      <c r="E483" s="50"/>
      <c r="F483" s="50"/>
      <c r="G483" s="50"/>
    </row>
    <row r="484" spans="1:8">
      <c r="A484" s="9" t="s">
        <v>10</v>
      </c>
      <c r="B484" s="24">
        <f>SUM(B472:B483)</f>
        <v>2</v>
      </c>
      <c r="C484" s="24">
        <f>SUM(C472:C483)</f>
        <v>0</v>
      </c>
      <c r="D484" s="24">
        <f>SUM(D472:D483)</f>
        <v>20</v>
      </c>
      <c r="E484" s="24">
        <f>SUM(E472:E483)</f>
        <v>15</v>
      </c>
      <c r="F484" s="24">
        <f>SUM(F472:F483)</f>
        <v>4</v>
      </c>
      <c r="G484" s="6"/>
    </row>
    <row r="485" spans="1:8">
      <c r="A485" s="13" t="s">
        <v>12</v>
      </c>
      <c r="B485" s="26">
        <f>B484/12</f>
        <v>0.16666666666666666</v>
      </c>
      <c r="C485" s="26">
        <f>C484/12</f>
        <v>0</v>
      </c>
      <c r="D485" s="26">
        <f>D484/12</f>
        <v>1.6666666666666667</v>
      </c>
      <c r="E485" s="26">
        <f>E484/12</f>
        <v>1.25</v>
      </c>
      <c r="F485" s="26">
        <f>F484/12</f>
        <v>0.33333333333333331</v>
      </c>
      <c r="G485" s="14"/>
    </row>
    <row r="488" spans="1:8">
      <c r="A488" s="1"/>
      <c r="B488" s="2"/>
      <c r="C488" s="2"/>
      <c r="D488" s="2"/>
      <c r="E488" s="2"/>
      <c r="F488" s="2"/>
      <c r="G488" s="2"/>
    </row>
    <row r="492" spans="1:8">
      <c r="A492" s="1" t="s">
        <v>0</v>
      </c>
      <c r="B492" s="2" t="s">
        <v>1</v>
      </c>
      <c r="C492" s="2" t="s">
        <v>2</v>
      </c>
      <c r="D492" s="2" t="s">
        <v>3</v>
      </c>
      <c r="G492" s="6"/>
    </row>
    <row r="493" spans="1:8">
      <c r="A493" s="93" t="s">
        <v>79</v>
      </c>
      <c r="B493" s="8">
        <v>31151</v>
      </c>
      <c r="C493" s="8">
        <v>36786</v>
      </c>
      <c r="D493" s="3" t="s">
        <v>18</v>
      </c>
      <c r="G493" s="6"/>
    </row>
    <row r="494" spans="1:8">
      <c r="G494" s="6"/>
    </row>
    <row r="495" spans="1:8">
      <c r="A495" s="18" t="s">
        <v>4</v>
      </c>
      <c r="B495" s="19" t="s">
        <v>5</v>
      </c>
      <c r="C495" s="19" t="s">
        <v>6</v>
      </c>
      <c r="D495" s="19" t="s">
        <v>7</v>
      </c>
      <c r="E495" s="19" t="s">
        <v>8</v>
      </c>
      <c r="F495" s="19" t="s">
        <v>9</v>
      </c>
      <c r="G495" s="21" t="s">
        <v>138</v>
      </c>
      <c r="H495" s="19" t="s">
        <v>11</v>
      </c>
    </row>
    <row r="496" spans="1:8">
      <c r="A496" s="93">
        <v>43709</v>
      </c>
      <c r="B496" s="3">
        <v>0</v>
      </c>
      <c r="C496" s="3">
        <v>2</v>
      </c>
      <c r="D496" s="3">
        <v>6</v>
      </c>
      <c r="E496" s="3">
        <v>2</v>
      </c>
      <c r="F496" s="3">
        <v>0</v>
      </c>
      <c r="G496" s="6"/>
    </row>
    <row r="497" spans="1:7">
      <c r="A497" s="93">
        <v>43739</v>
      </c>
      <c r="B497" s="3">
        <v>0</v>
      </c>
      <c r="C497" s="3">
        <v>2</v>
      </c>
      <c r="D497" s="3">
        <v>4</v>
      </c>
      <c r="E497" s="3">
        <v>8</v>
      </c>
      <c r="F497" s="3">
        <v>1</v>
      </c>
      <c r="G497" s="6"/>
    </row>
    <row r="498" spans="1:7">
      <c r="A498" s="93">
        <v>43770</v>
      </c>
      <c r="B498" s="3">
        <v>0</v>
      </c>
      <c r="C498" s="3">
        <v>0</v>
      </c>
      <c r="D498" s="3">
        <v>8</v>
      </c>
      <c r="E498" s="3">
        <v>2</v>
      </c>
      <c r="F498" s="3">
        <v>1</v>
      </c>
      <c r="G498" s="6"/>
    </row>
    <row r="499" spans="1:7">
      <c r="A499" s="93">
        <v>43800</v>
      </c>
      <c r="B499" s="3">
        <v>1</v>
      </c>
      <c r="C499" s="3">
        <v>2</v>
      </c>
      <c r="D499" s="3">
        <v>8</v>
      </c>
      <c r="E499" s="3">
        <v>2</v>
      </c>
      <c r="F499" s="3">
        <v>1</v>
      </c>
      <c r="G499" s="6"/>
    </row>
    <row r="500" spans="1:7">
      <c r="A500" s="93">
        <v>43831</v>
      </c>
      <c r="B500" s="3">
        <v>4</v>
      </c>
      <c r="C500" s="3">
        <v>2</v>
      </c>
      <c r="D500" s="3">
        <v>8</v>
      </c>
      <c r="E500" s="3">
        <v>2</v>
      </c>
      <c r="F500" s="3">
        <v>1</v>
      </c>
      <c r="G500" s="6"/>
    </row>
    <row r="501" spans="1:7">
      <c r="A501" s="93">
        <v>43862</v>
      </c>
      <c r="B501" s="3">
        <v>0</v>
      </c>
      <c r="C501" s="3">
        <v>0</v>
      </c>
      <c r="D501" s="3">
        <v>3</v>
      </c>
      <c r="E501" s="3">
        <v>3</v>
      </c>
      <c r="F501" s="3">
        <v>1</v>
      </c>
      <c r="G501" s="6"/>
    </row>
    <row r="502" spans="1:7">
      <c r="A502" s="93">
        <v>43891</v>
      </c>
      <c r="B502" s="3">
        <v>0</v>
      </c>
      <c r="C502" s="3">
        <v>0</v>
      </c>
      <c r="D502" s="3">
        <v>3</v>
      </c>
      <c r="E502" s="3">
        <v>3</v>
      </c>
      <c r="F502" s="3">
        <v>1</v>
      </c>
      <c r="G502" s="6"/>
    </row>
    <row r="503" spans="1:7">
      <c r="A503" s="93">
        <v>43922</v>
      </c>
      <c r="B503" s="3">
        <v>0</v>
      </c>
      <c r="C503" s="3">
        <v>0</v>
      </c>
      <c r="D503" s="3">
        <v>4</v>
      </c>
      <c r="E503" s="3">
        <v>8</v>
      </c>
      <c r="F503" s="3">
        <v>1</v>
      </c>
      <c r="G503" s="6"/>
    </row>
    <row r="504" spans="1:7">
      <c r="A504" s="93">
        <v>43952</v>
      </c>
      <c r="B504" s="3">
        <v>0</v>
      </c>
      <c r="C504" s="3">
        <v>0</v>
      </c>
      <c r="D504" s="3">
        <v>4</v>
      </c>
      <c r="E504" s="3">
        <v>3</v>
      </c>
      <c r="F504" s="3">
        <v>1</v>
      </c>
      <c r="G504" s="6"/>
    </row>
    <row r="505" spans="1:7">
      <c r="A505" s="93">
        <v>43983</v>
      </c>
      <c r="B505" s="3">
        <v>0</v>
      </c>
      <c r="C505" s="3">
        <v>0</v>
      </c>
      <c r="D505" s="3">
        <v>4</v>
      </c>
      <c r="E505" s="3">
        <v>3</v>
      </c>
      <c r="F505" s="3">
        <v>1</v>
      </c>
      <c r="G505" s="6"/>
    </row>
    <row r="506" spans="1:7">
      <c r="A506" s="93">
        <v>44013</v>
      </c>
      <c r="B506" s="3">
        <v>0</v>
      </c>
      <c r="C506" s="3">
        <v>0</v>
      </c>
      <c r="D506" s="3">
        <v>4</v>
      </c>
      <c r="E506" s="3">
        <v>2</v>
      </c>
      <c r="F506" s="3">
        <v>1</v>
      </c>
      <c r="G506" s="6"/>
    </row>
    <row r="507" spans="1:7">
      <c r="A507" s="93">
        <v>44044</v>
      </c>
      <c r="B507" s="3">
        <v>0</v>
      </c>
      <c r="C507" s="3">
        <v>0</v>
      </c>
      <c r="D507" s="3">
        <v>5</v>
      </c>
      <c r="E507" s="3">
        <v>6</v>
      </c>
      <c r="F507" s="3">
        <v>1</v>
      </c>
      <c r="G507" s="6"/>
    </row>
    <row r="508" spans="1:7">
      <c r="A508" s="9" t="s">
        <v>10</v>
      </c>
      <c r="B508" s="24">
        <f>SUM(B496:B507)</f>
        <v>5</v>
      </c>
      <c r="C508" s="24">
        <f>SUM(C496:C507)</f>
        <v>8</v>
      </c>
      <c r="D508" s="24">
        <f>SUM(D496:D507)</f>
        <v>61</v>
      </c>
      <c r="E508" s="24">
        <f>SUM(E496:E507)</f>
        <v>44</v>
      </c>
      <c r="F508" s="24">
        <f>SUM(F496:F507)</f>
        <v>11</v>
      </c>
      <c r="G508" s="11"/>
    </row>
    <row r="509" spans="1:7">
      <c r="A509" s="9" t="s">
        <v>12</v>
      </c>
      <c r="B509" s="24">
        <f>B508/12</f>
        <v>0.41666666666666669</v>
      </c>
      <c r="C509" s="24">
        <f>C508/12</f>
        <v>0.66666666666666663</v>
      </c>
      <c r="D509" s="24">
        <f>D508/12</f>
        <v>5.083333333333333</v>
      </c>
      <c r="E509" s="24">
        <f>E508/12</f>
        <v>3.6666666666666665</v>
      </c>
      <c r="F509" s="24">
        <f>F508/12</f>
        <v>0.91666666666666663</v>
      </c>
      <c r="G509" s="11"/>
    </row>
    <row r="510" spans="1:7">
      <c r="A510" s="93">
        <v>44075</v>
      </c>
      <c r="B510" s="3">
        <v>0</v>
      </c>
      <c r="C510" s="3">
        <v>5</v>
      </c>
      <c r="D510" s="3">
        <v>4</v>
      </c>
      <c r="E510" s="3">
        <v>4</v>
      </c>
      <c r="F510" s="3">
        <v>1</v>
      </c>
      <c r="G510" s="6"/>
    </row>
    <row r="511" spans="1:7">
      <c r="A511" s="93">
        <v>44105</v>
      </c>
      <c r="B511" s="3">
        <v>0</v>
      </c>
      <c r="C511" s="3">
        <v>0</v>
      </c>
      <c r="D511" s="3">
        <v>5</v>
      </c>
      <c r="E511" s="3">
        <v>3</v>
      </c>
      <c r="F511" s="3">
        <v>1</v>
      </c>
      <c r="G511" s="6"/>
    </row>
    <row r="512" spans="1:7">
      <c r="A512" s="93">
        <v>44136</v>
      </c>
      <c r="B512" s="3">
        <v>3</v>
      </c>
      <c r="C512" s="3">
        <v>0</v>
      </c>
      <c r="D512" s="3">
        <v>7</v>
      </c>
      <c r="E512" s="3">
        <v>2</v>
      </c>
      <c r="F512" s="3">
        <v>1</v>
      </c>
      <c r="G512" s="6"/>
    </row>
    <row r="513" spans="1:7">
      <c r="A513" s="93">
        <v>44166</v>
      </c>
      <c r="B513" s="3">
        <v>0</v>
      </c>
      <c r="C513" s="3">
        <v>0</v>
      </c>
      <c r="D513" s="3">
        <v>4</v>
      </c>
      <c r="E513" s="3">
        <v>2</v>
      </c>
      <c r="F513" s="3">
        <v>1</v>
      </c>
      <c r="G513" s="6"/>
    </row>
    <row r="514" spans="1:7">
      <c r="A514" s="93">
        <v>44197</v>
      </c>
      <c r="B514" s="3">
        <v>0</v>
      </c>
      <c r="C514" s="3">
        <v>0</v>
      </c>
      <c r="D514" s="3">
        <v>5</v>
      </c>
      <c r="E514" s="3">
        <v>4</v>
      </c>
      <c r="F514" s="3">
        <v>1</v>
      </c>
    </row>
    <row r="515" spans="1:7">
      <c r="A515" s="93">
        <v>44228</v>
      </c>
      <c r="B515" s="3">
        <v>0</v>
      </c>
      <c r="C515" s="3">
        <v>0</v>
      </c>
      <c r="D515" s="3">
        <v>4</v>
      </c>
      <c r="E515" s="3">
        <v>3</v>
      </c>
      <c r="F515" s="3">
        <v>1</v>
      </c>
    </row>
    <row r="516" spans="1:7">
      <c r="A516" s="93">
        <v>44256</v>
      </c>
      <c r="B516" s="3">
        <v>0</v>
      </c>
      <c r="C516" s="3">
        <v>0</v>
      </c>
      <c r="D516" s="3">
        <v>3</v>
      </c>
      <c r="E516" s="3">
        <v>3</v>
      </c>
      <c r="F516" s="3">
        <v>1</v>
      </c>
    </row>
    <row r="517" spans="1:7">
      <c r="A517" s="93">
        <v>44287</v>
      </c>
      <c r="B517" s="3">
        <v>0</v>
      </c>
      <c r="C517" s="3">
        <v>0</v>
      </c>
      <c r="D517" s="3">
        <v>5</v>
      </c>
      <c r="E517" s="3">
        <v>3</v>
      </c>
      <c r="F517" s="3">
        <v>1</v>
      </c>
    </row>
    <row r="518" spans="1:7">
      <c r="A518" s="93">
        <v>44317</v>
      </c>
      <c r="B518" s="3">
        <v>0</v>
      </c>
      <c r="C518" s="3">
        <v>0</v>
      </c>
      <c r="D518" s="3">
        <v>4</v>
      </c>
      <c r="E518" s="3">
        <v>4</v>
      </c>
      <c r="F518" s="3">
        <v>1</v>
      </c>
    </row>
    <row r="519" spans="1:7">
      <c r="A519" s="93">
        <v>44348</v>
      </c>
      <c r="B519" s="3">
        <v>0</v>
      </c>
      <c r="C519" s="3">
        <v>0</v>
      </c>
      <c r="D519" s="3">
        <v>4</v>
      </c>
      <c r="E519" s="3">
        <v>2</v>
      </c>
      <c r="F519" s="3">
        <v>1</v>
      </c>
    </row>
    <row r="520" spans="1:7">
      <c r="A520" s="93">
        <v>44378</v>
      </c>
      <c r="B520" s="3">
        <v>0</v>
      </c>
      <c r="C520" s="3">
        <v>0</v>
      </c>
      <c r="D520" s="3">
        <v>3</v>
      </c>
      <c r="E520" s="3">
        <v>3</v>
      </c>
      <c r="F520" s="3">
        <v>1</v>
      </c>
    </row>
    <row r="521" spans="1:7">
      <c r="A521" s="93">
        <v>44409</v>
      </c>
      <c r="B521" s="3">
        <v>0</v>
      </c>
      <c r="C521" s="3">
        <v>0</v>
      </c>
      <c r="D521" s="3">
        <v>6</v>
      </c>
      <c r="E521" s="3">
        <v>4</v>
      </c>
      <c r="F521" s="3">
        <v>1</v>
      </c>
    </row>
    <row r="522" spans="1:7">
      <c r="A522" s="9" t="s">
        <v>10</v>
      </c>
      <c r="B522" s="24">
        <f>SUM(B510:B521)</f>
        <v>3</v>
      </c>
      <c r="C522" s="24">
        <f>SUM(C510:C521)</f>
        <v>5</v>
      </c>
      <c r="D522" s="24">
        <f>SUM(D510:D521)</f>
        <v>54</v>
      </c>
      <c r="E522" s="24">
        <f>SUM(E510:E521)</f>
        <v>37</v>
      </c>
      <c r="F522" s="24">
        <f>SUM(F510:F521)</f>
        <v>12</v>
      </c>
      <c r="G522" s="6"/>
    </row>
    <row r="523" spans="1:7">
      <c r="A523" s="13" t="s">
        <v>12</v>
      </c>
      <c r="B523" s="26">
        <f>B522/12</f>
        <v>0.25</v>
      </c>
      <c r="C523" s="26">
        <f>C522/12</f>
        <v>0.41666666666666669</v>
      </c>
      <c r="D523" s="26">
        <f>D522/12</f>
        <v>4.5</v>
      </c>
      <c r="E523" s="26">
        <f>E522/12</f>
        <v>3.0833333333333335</v>
      </c>
      <c r="F523" s="26">
        <f>F522/12</f>
        <v>1</v>
      </c>
      <c r="G523" s="14"/>
    </row>
    <row r="524" spans="1:7">
      <c r="A524" s="93">
        <v>44440</v>
      </c>
      <c r="B524" s="3">
        <v>0</v>
      </c>
      <c r="C524" s="3">
        <v>2</v>
      </c>
      <c r="D524" s="3">
        <v>19</v>
      </c>
      <c r="E524" s="3">
        <v>10</v>
      </c>
      <c r="F524" s="3">
        <v>3</v>
      </c>
    </row>
    <row r="525" spans="1:7">
      <c r="A525" s="93">
        <v>44470</v>
      </c>
      <c r="B525" s="3">
        <v>0</v>
      </c>
      <c r="C525" s="3">
        <v>0</v>
      </c>
      <c r="D525" s="3">
        <v>12</v>
      </c>
      <c r="E525" s="3">
        <v>3</v>
      </c>
      <c r="F525" s="3">
        <v>0</v>
      </c>
    </row>
    <row r="526" spans="1:7">
      <c r="A526" s="94">
        <v>44501</v>
      </c>
      <c r="B526" s="50">
        <v>0</v>
      </c>
      <c r="C526" s="50">
        <v>0</v>
      </c>
      <c r="D526" s="50">
        <v>4</v>
      </c>
      <c r="E526" s="50">
        <v>1</v>
      </c>
      <c r="F526" s="50">
        <v>1</v>
      </c>
      <c r="G526" s="50"/>
    </row>
    <row r="527" spans="1:7">
      <c r="A527" s="94">
        <v>44531</v>
      </c>
      <c r="B527" s="50">
        <v>0</v>
      </c>
      <c r="C527" s="50">
        <v>0</v>
      </c>
      <c r="D527" s="50">
        <v>4</v>
      </c>
      <c r="E527" s="50">
        <v>3</v>
      </c>
      <c r="F527" s="50">
        <v>1</v>
      </c>
      <c r="G527" s="50"/>
    </row>
    <row r="528" spans="1:7">
      <c r="A528" s="93">
        <v>44562</v>
      </c>
    </row>
    <row r="529" spans="1:7">
      <c r="A529" s="93">
        <v>44593</v>
      </c>
    </row>
    <row r="530" spans="1:7">
      <c r="A530" s="94">
        <v>44621</v>
      </c>
      <c r="B530" s="50"/>
      <c r="C530" s="50"/>
      <c r="D530" s="50"/>
      <c r="E530" s="50"/>
      <c r="F530" s="50"/>
      <c r="G530" s="50"/>
    </row>
    <row r="531" spans="1:7">
      <c r="A531" s="94">
        <v>44652</v>
      </c>
      <c r="B531" s="50"/>
      <c r="C531" s="50"/>
      <c r="D531" s="50"/>
      <c r="E531" s="50"/>
      <c r="F531" s="50"/>
      <c r="G531" s="50"/>
    </row>
    <row r="532" spans="1:7">
      <c r="A532" s="93">
        <v>44682</v>
      </c>
    </row>
    <row r="533" spans="1:7">
      <c r="A533" s="93">
        <v>44713</v>
      </c>
    </row>
    <row r="534" spans="1:7">
      <c r="A534" s="94">
        <v>44743</v>
      </c>
      <c r="B534" s="50"/>
      <c r="C534" s="50"/>
      <c r="D534" s="50"/>
      <c r="E534" s="50"/>
      <c r="F534" s="50"/>
      <c r="G534" s="50"/>
    </row>
    <row r="535" spans="1:7">
      <c r="A535" s="93">
        <v>44774</v>
      </c>
    </row>
    <row r="536" spans="1:7">
      <c r="A536" s="9" t="s">
        <v>10</v>
      </c>
      <c r="B536" s="24">
        <f>SUM(B524:B535)</f>
        <v>0</v>
      </c>
      <c r="C536" s="24">
        <f>SUM(C524:C535)</f>
        <v>2</v>
      </c>
      <c r="D536" s="24">
        <f>SUM(D524:D535)</f>
        <v>39</v>
      </c>
      <c r="E536" s="24">
        <f>SUM(E524:E535)</f>
        <v>17</v>
      </c>
      <c r="F536" s="24">
        <f>SUM(F524:F535)</f>
        <v>5</v>
      </c>
      <c r="G536" s="6"/>
    </row>
    <row r="537" spans="1:7">
      <c r="A537" s="13" t="s">
        <v>12</v>
      </c>
      <c r="B537" s="26">
        <f>B536/12</f>
        <v>0</v>
      </c>
      <c r="C537" s="26">
        <f>C536/12</f>
        <v>0.16666666666666666</v>
      </c>
      <c r="D537" s="26">
        <f>D536/12</f>
        <v>3.25</v>
      </c>
      <c r="E537" s="26">
        <f>E536/12</f>
        <v>1.4166666666666667</v>
      </c>
      <c r="F537" s="26">
        <f>F536/12</f>
        <v>0.41666666666666669</v>
      </c>
      <c r="G537" s="14"/>
    </row>
    <row r="544" spans="1:7">
      <c r="A544" s="1" t="s">
        <v>0</v>
      </c>
      <c r="B544" s="2" t="s">
        <v>1</v>
      </c>
      <c r="C544" s="2" t="s">
        <v>2</v>
      </c>
      <c r="D544" s="2" t="s">
        <v>3</v>
      </c>
      <c r="G544" s="6"/>
    </row>
    <row r="545" spans="1:8">
      <c r="A545" s="93" t="s">
        <v>80</v>
      </c>
      <c r="B545" s="8">
        <v>17319</v>
      </c>
      <c r="C545" s="8">
        <v>25365</v>
      </c>
      <c r="D545" s="3" t="s">
        <v>18</v>
      </c>
      <c r="G545" s="6"/>
    </row>
    <row r="546" spans="1:8">
      <c r="G546" s="6"/>
    </row>
    <row r="547" spans="1:8">
      <c r="A547" s="18" t="s">
        <v>4</v>
      </c>
      <c r="B547" s="19" t="s">
        <v>5</v>
      </c>
      <c r="C547" s="19" t="s">
        <v>6</v>
      </c>
      <c r="D547" s="19" t="s">
        <v>7</v>
      </c>
      <c r="E547" s="19" t="s">
        <v>8</v>
      </c>
      <c r="F547" s="19" t="s">
        <v>9</v>
      </c>
      <c r="G547" s="21" t="s">
        <v>138</v>
      </c>
      <c r="H547" s="19" t="s">
        <v>11</v>
      </c>
    </row>
    <row r="548" spans="1:8">
      <c r="A548" s="93">
        <v>43709</v>
      </c>
      <c r="B548" s="3">
        <v>12</v>
      </c>
      <c r="C548" s="3">
        <v>2</v>
      </c>
      <c r="D548" s="3">
        <v>14</v>
      </c>
      <c r="E548" s="3">
        <v>17</v>
      </c>
      <c r="F548" s="3">
        <v>6</v>
      </c>
      <c r="G548" s="6"/>
    </row>
    <row r="549" spans="1:8">
      <c r="A549" s="93">
        <v>43739</v>
      </c>
      <c r="B549" s="3">
        <v>4</v>
      </c>
      <c r="C549" s="3">
        <v>0</v>
      </c>
      <c r="D549" s="3">
        <v>16</v>
      </c>
      <c r="E549" s="3">
        <v>11</v>
      </c>
      <c r="F549" s="3">
        <v>3</v>
      </c>
      <c r="G549" s="6"/>
    </row>
    <row r="550" spans="1:8">
      <c r="A550" s="93">
        <v>43770</v>
      </c>
      <c r="B550" s="3">
        <v>11</v>
      </c>
      <c r="C550" s="3">
        <v>4</v>
      </c>
      <c r="D550" s="3">
        <v>20</v>
      </c>
      <c r="E550" s="3">
        <v>9</v>
      </c>
      <c r="F550" s="3">
        <v>4</v>
      </c>
      <c r="G550" s="6"/>
    </row>
    <row r="551" spans="1:8">
      <c r="A551" s="93">
        <v>43800</v>
      </c>
      <c r="B551" s="3">
        <v>10</v>
      </c>
      <c r="C551" s="3">
        <v>2</v>
      </c>
      <c r="D551" s="3">
        <v>20</v>
      </c>
      <c r="E551" s="3">
        <v>19</v>
      </c>
      <c r="F551" s="3">
        <v>4</v>
      </c>
      <c r="G551" s="6"/>
    </row>
    <row r="552" spans="1:8">
      <c r="A552" s="93">
        <v>43831</v>
      </c>
      <c r="B552" s="3">
        <v>10</v>
      </c>
      <c r="C552" s="3">
        <v>2</v>
      </c>
      <c r="D552" s="3">
        <v>26</v>
      </c>
      <c r="E552" s="3">
        <v>18</v>
      </c>
      <c r="F552" s="3">
        <v>5</v>
      </c>
      <c r="G552" s="6"/>
    </row>
    <row r="553" spans="1:8">
      <c r="A553" s="93">
        <v>43862</v>
      </c>
      <c r="B553" s="3">
        <v>6</v>
      </c>
      <c r="C553" s="3">
        <v>0</v>
      </c>
      <c r="D553" s="3">
        <v>26</v>
      </c>
      <c r="E553" s="3">
        <v>12</v>
      </c>
      <c r="F553" s="3">
        <v>4</v>
      </c>
      <c r="G553" s="6"/>
    </row>
    <row r="554" spans="1:8">
      <c r="A554" s="93">
        <v>43891</v>
      </c>
      <c r="B554" s="3">
        <v>0</v>
      </c>
      <c r="C554" s="3">
        <v>0</v>
      </c>
      <c r="D554" s="3">
        <v>7</v>
      </c>
      <c r="E554" s="3">
        <v>9</v>
      </c>
      <c r="F554" s="3">
        <v>3</v>
      </c>
      <c r="G554" s="6"/>
    </row>
    <row r="555" spans="1:8">
      <c r="A555" s="93">
        <v>43922</v>
      </c>
      <c r="B555" s="3">
        <v>0</v>
      </c>
      <c r="C555" s="3">
        <v>0</v>
      </c>
      <c r="D555" s="3">
        <v>10</v>
      </c>
      <c r="E555" s="3">
        <v>6</v>
      </c>
      <c r="F555" s="3">
        <v>0</v>
      </c>
      <c r="G555" s="6"/>
    </row>
    <row r="556" spans="1:8">
      <c r="A556" s="93">
        <v>43952</v>
      </c>
      <c r="B556" s="3">
        <v>0</v>
      </c>
      <c r="C556" s="3">
        <v>0</v>
      </c>
      <c r="D556" s="3">
        <v>25</v>
      </c>
      <c r="E556" s="3">
        <v>11</v>
      </c>
      <c r="F556" s="3">
        <v>9</v>
      </c>
      <c r="G556" s="6"/>
    </row>
    <row r="557" spans="1:8">
      <c r="A557" s="93">
        <v>43983</v>
      </c>
      <c r="B557" s="3">
        <v>0</v>
      </c>
      <c r="C557" s="3">
        <v>0</v>
      </c>
      <c r="D557" s="3">
        <v>5</v>
      </c>
      <c r="E557" s="3">
        <v>6</v>
      </c>
      <c r="F557" s="3">
        <v>1</v>
      </c>
      <c r="G557" s="6"/>
    </row>
    <row r="558" spans="1:8">
      <c r="A558" s="93">
        <v>44013</v>
      </c>
      <c r="B558" s="3">
        <v>0</v>
      </c>
      <c r="C558" s="3">
        <v>0</v>
      </c>
      <c r="D558" s="3">
        <v>6</v>
      </c>
      <c r="E558" s="3">
        <v>7</v>
      </c>
      <c r="F558" s="3">
        <v>2</v>
      </c>
      <c r="G558" s="6"/>
    </row>
    <row r="559" spans="1:8">
      <c r="A559" s="93">
        <v>44044</v>
      </c>
      <c r="B559" s="3">
        <v>0</v>
      </c>
      <c r="C559" s="3">
        <v>0</v>
      </c>
      <c r="D559" s="3">
        <v>6</v>
      </c>
      <c r="E559" s="3">
        <v>2</v>
      </c>
      <c r="F559" s="3">
        <v>1</v>
      </c>
      <c r="G559" s="6"/>
    </row>
    <row r="560" spans="1:8">
      <c r="A560" s="24" t="s">
        <v>10</v>
      </c>
      <c r="B560" s="24">
        <f>SUM(B548:B559)</f>
        <v>53</v>
      </c>
      <c r="C560" s="24">
        <f>SUM(C548:C559)</f>
        <v>10</v>
      </c>
      <c r="D560" s="24">
        <f>SUM(D548:D559)</f>
        <v>181</v>
      </c>
      <c r="E560" s="24">
        <f>SUM(E548:E559)</f>
        <v>127</v>
      </c>
      <c r="F560" s="24">
        <f>SUM(F548:F559)</f>
        <v>42</v>
      </c>
      <c r="G560" s="27"/>
    </row>
    <row r="561" spans="1:7">
      <c r="A561" s="24" t="s">
        <v>12</v>
      </c>
      <c r="B561" s="24">
        <f>B560/12</f>
        <v>4.416666666666667</v>
      </c>
      <c r="C561" s="24">
        <f>C560/12</f>
        <v>0.83333333333333337</v>
      </c>
      <c r="D561" s="24">
        <f>D560/12</f>
        <v>15.083333333333334</v>
      </c>
      <c r="E561" s="24">
        <f>E560/12</f>
        <v>10.583333333333334</v>
      </c>
      <c r="F561" s="24">
        <f>F560/12</f>
        <v>3.5</v>
      </c>
      <c r="G561" s="27"/>
    </row>
    <row r="562" spans="1:7">
      <c r="A562" s="93">
        <v>44075</v>
      </c>
      <c r="B562" s="3">
        <v>1</v>
      </c>
      <c r="C562" s="3">
        <v>0</v>
      </c>
      <c r="D562" s="3">
        <v>8</v>
      </c>
      <c r="E562" s="3">
        <v>4</v>
      </c>
      <c r="F562" s="3">
        <v>1</v>
      </c>
      <c r="G562" s="6"/>
    </row>
    <row r="563" spans="1:7">
      <c r="A563" s="93">
        <v>44105</v>
      </c>
      <c r="B563" s="3">
        <v>0</v>
      </c>
      <c r="C563" s="3">
        <v>0</v>
      </c>
      <c r="D563" s="3">
        <v>19</v>
      </c>
      <c r="E563" s="3">
        <v>9</v>
      </c>
      <c r="F563" s="3">
        <v>2</v>
      </c>
      <c r="G563" s="6"/>
    </row>
    <row r="564" spans="1:7">
      <c r="A564" s="93">
        <v>44136</v>
      </c>
      <c r="B564" s="3">
        <v>0</v>
      </c>
      <c r="C564" s="3">
        <v>0</v>
      </c>
      <c r="D564" s="3">
        <v>5</v>
      </c>
      <c r="E564" s="3">
        <v>4</v>
      </c>
      <c r="F564" s="3">
        <v>2</v>
      </c>
      <c r="G564" s="6"/>
    </row>
    <row r="565" spans="1:7">
      <c r="A565" s="93">
        <v>44166</v>
      </c>
      <c r="B565" s="3">
        <v>0</v>
      </c>
      <c r="C565" s="3">
        <v>0</v>
      </c>
      <c r="D565" s="3">
        <v>6</v>
      </c>
      <c r="E565" s="3">
        <v>2</v>
      </c>
      <c r="F565" s="3">
        <v>2</v>
      </c>
      <c r="G565" s="6"/>
    </row>
    <row r="566" spans="1:7">
      <c r="A566" s="93">
        <v>44197</v>
      </c>
      <c r="B566" s="3">
        <v>0</v>
      </c>
      <c r="C566" s="3">
        <v>0</v>
      </c>
      <c r="D566" s="3">
        <v>13</v>
      </c>
      <c r="E566" s="3">
        <v>4</v>
      </c>
      <c r="F566" s="3">
        <v>0</v>
      </c>
    </row>
    <row r="567" spans="1:7">
      <c r="A567" s="93">
        <v>44228</v>
      </c>
      <c r="B567" s="3">
        <v>0</v>
      </c>
      <c r="C567" s="3">
        <v>0</v>
      </c>
      <c r="D567" s="3">
        <v>3</v>
      </c>
      <c r="E567" s="3">
        <v>3</v>
      </c>
      <c r="F567" s="3">
        <v>0</v>
      </c>
    </row>
    <row r="568" spans="1:7">
      <c r="A568" s="93">
        <v>44256</v>
      </c>
      <c r="B568" s="3">
        <v>0</v>
      </c>
      <c r="C568" s="3">
        <v>0</v>
      </c>
      <c r="D568" s="3">
        <v>4</v>
      </c>
      <c r="E568" s="3">
        <v>2</v>
      </c>
      <c r="F568" s="3">
        <v>2</v>
      </c>
    </row>
    <row r="569" spans="1:7">
      <c r="A569" s="93">
        <v>44287</v>
      </c>
      <c r="B569" s="3">
        <v>0</v>
      </c>
      <c r="C569" s="3">
        <v>0</v>
      </c>
      <c r="D569" s="3">
        <v>8</v>
      </c>
      <c r="E569" s="3">
        <v>7</v>
      </c>
      <c r="F569" s="3">
        <v>0</v>
      </c>
    </row>
    <row r="570" spans="1:7">
      <c r="A570" s="93">
        <v>44317</v>
      </c>
      <c r="B570" s="3">
        <v>0</v>
      </c>
      <c r="C570" s="3">
        <v>0</v>
      </c>
      <c r="D570" s="3">
        <v>6</v>
      </c>
      <c r="E570" s="3">
        <v>5</v>
      </c>
      <c r="F570" s="3">
        <v>2</v>
      </c>
    </row>
    <row r="571" spans="1:7">
      <c r="A571" s="93">
        <v>44348</v>
      </c>
      <c r="B571" s="3">
        <v>0</v>
      </c>
      <c r="C571" s="3">
        <v>0</v>
      </c>
      <c r="D571" s="3">
        <v>7</v>
      </c>
      <c r="E571" s="3">
        <v>6</v>
      </c>
      <c r="F571" s="3">
        <v>1</v>
      </c>
    </row>
    <row r="572" spans="1:7">
      <c r="A572" s="93">
        <v>44378</v>
      </c>
      <c r="B572" s="3">
        <v>0</v>
      </c>
      <c r="C572" s="3">
        <v>0</v>
      </c>
      <c r="D572" s="3">
        <v>6</v>
      </c>
      <c r="E572" s="3">
        <v>7</v>
      </c>
      <c r="F572" s="3">
        <v>1</v>
      </c>
    </row>
    <row r="573" spans="1:7">
      <c r="A573" s="93">
        <v>44409</v>
      </c>
      <c r="B573" s="3">
        <v>0</v>
      </c>
      <c r="C573" s="3">
        <v>0</v>
      </c>
      <c r="D573" s="3">
        <v>3</v>
      </c>
      <c r="E573" s="3">
        <v>4</v>
      </c>
      <c r="F573" s="3">
        <v>1</v>
      </c>
    </row>
    <row r="574" spans="1:7">
      <c r="A574" s="9" t="s">
        <v>10</v>
      </c>
      <c r="B574" s="24">
        <f>SUM(B562:B573)</f>
        <v>1</v>
      </c>
      <c r="C574" s="24">
        <f>SUM(C562:C573)</f>
        <v>0</v>
      </c>
      <c r="D574" s="24">
        <f>SUM(D562:D573)</f>
        <v>88</v>
      </c>
      <c r="E574" s="24">
        <f>SUM(E562:E573)</f>
        <v>57</v>
      </c>
      <c r="F574" s="24">
        <f>SUM(F562:F573)</f>
        <v>14</v>
      </c>
      <c r="G574" s="6"/>
    </row>
    <row r="575" spans="1:7">
      <c r="A575" s="13" t="s">
        <v>12</v>
      </c>
      <c r="B575" s="26">
        <f>B574/12</f>
        <v>8.3333333333333329E-2</v>
      </c>
      <c r="C575" s="26">
        <f>C574/12</f>
        <v>0</v>
      </c>
      <c r="D575" s="26">
        <f>D574/12</f>
        <v>7.333333333333333</v>
      </c>
      <c r="E575" s="26">
        <f>E574/12</f>
        <v>4.75</v>
      </c>
      <c r="F575" s="26">
        <f>F574/12</f>
        <v>1.1666666666666667</v>
      </c>
      <c r="G575" s="14"/>
    </row>
    <row r="576" spans="1:7">
      <c r="A576" s="93">
        <v>44440</v>
      </c>
      <c r="B576" s="3">
        <v>3</v>
      </c>
      <c r="C576" s="3">
        <v>0</v>
      </c>
      <c r="D576" s="3">
        <v>7</v>
      </c>
      <c r="E576" s="3">
        <v>8</v>
      </c>
      <c r="F576" s="3">
        <v>2</v>
      </c>
    </row>
    <row r="577" spans="1:7">
      <c r="A577" s="93">
        <v>44470</v>
      </c>
      <c r="B577" s="3">
        <v>10</v>
      </c>
      <c r="C577" s="3">
        <v>0</v>
      </c>
      <c r="D577" s="3">
        <v>8</v>
      </c>
      <c r="E577" s="3">
        <v>6</v>
      </c>
      <c r="F577" s="3">
        <v>2</v>
      </c>
    </row>
    <row r="578" spans="1:7">
      <c r="A578" s="94">
        <v>44501</v>
      </c>
      <c r="B578" s="50">
        <v>0</v>
      </c>
      <c r="C578" s="50">
        <v>0</v>
      </c>
      <c r="D578" s="50">
        <v>0</v>
      </c>
      <c r="E578" s="50">
        <v>0</v>
      </c>
      <c r="F578" s="50">
        <v>0</v>
      </c>
      <c r="G578" s="50" t="s">
        <v>54</v>
      </c>
    </row>
    <row r="579" spans="1:7">
      <c r="A579" s="94">
        <v>44531</v>
      </c>
      <c r="B579" s="50">
        <v>2</v>
      </c>
      <c r="C579" s="50">
        <v>0</v>
      </c>
      <c r="D579" s="50">
        <v>8</v>
      </c>
      <c r="E579" s="50">
        <v>10</v>
      </c>
      <c r="F579" s="50">
        <v>2</v>
      </c>
      <c r="G579" s="50"/>
    </row>
    <row r="580" spans="1:7">
      <c r="A580" s="93">
        <v>44562</v>
      </c>
    </row>
    <row r="581" spans="1:7">
      <c r="A581" s="93">
        <v>44593</v>
      </c>
    </row>
    <row r="582" spans="1:7">
      <c r="A582" s="94">
        <v>44621</v>
      </c>
      <c r="B582" s="50"/>
      <c r="C582" s="50"/>
      <c r="D582" s="50"/>
      <c r="E582" s="50"/>
      <c r="F582" s="50"/>
      <c r="G582" s="50"/>
    </row>
    <row r="583" spans="1:7">
      <c r="A583" s="94">
        <v>44652</v>
      </c>
      <c r="B583" s="50"/>
      <c r="C583" s="50"/>
      <c r="D583" s="50"/>
      <c r="E583" s="50"/>
      <c r="F583" s="50"/>
      <c r="G583" s="50"/>
    </row>
    <row r="584" spans="1:7">
      <c r="A584" s="93">
        <v>44682</v>
      </c>
    </row>
    <row r="585" spans="1:7">
      <c r="A585" s="93">
        <v>44713</v>
      </c>
    </row>
    <row r="586" spans="1:7">
      <c r="A586" s="94">
        <v>44743</v>
      </c>
      <c r="B586" s="50"/>
      <c r="C586" s="50"/>
      <c r="D586" s="50"/>
      <c r="E586" s="50"/>
      <c r="F586" s="50"/>
      <c r="G586" s="50"/>
    </row>
    <row r="587" spans="1:7">
      <c r="A587" s="93">
        <v>44774</v>
      </c>
    </row>
    <row r="588" spans="1:7">
      <c r="A588" s="9" t="s">
        <v>10</v>
      </c>
      <c r="B588" s="24">
        <f>SUM(B576:B587)</f>
        <v>15</v>
      </c>
      <c r="C588" s="24">
        <f>SUM(C576:C587)</f>
        <v>0</v>
      </c>
      <c r="D588" s="24">
        <f>SUM(D576:D587)</f>
        <v>23</v>
      </c>
      <c r="E588" s="24">
        <f>SUM(E576:E587)</f>
        <v>24</v>
      </c>
      <c r="F588" s="24">
        <f>SUM(F576:F587)</f>
        <v>6</v>
      </c>
      <c r="G588" s="6"/>
    </row>
    <row r="589" spans="1:7">
      <c r="A589" s="13" t="s">
        <v>12</v>
      </c>
      <c r="B589" s="26">
        <f>B588/12</f>
        <v>1.25</v>
      </c>
      <c r="C589" s="26">
        <f>C588/12</f>
        <v>0</v>
      </c>
      <c r="D589" s="26">
        <f>D588/12</f>
        <v>1.9166666666666667</v>
      </c>
      <c r="E589" s="26">
        <f>E588/12</f>
        <v>2</v>
      </c>
      <c r="F589" s="26">
        <f>F588/12</f>
        <v>0.5</v>
      </c>
      <c r="G589" s="14"/>
    </row>
    <row r="596" spans="1:16" ht="31">
      <c r="A596" s="88"/>
      <c r="B596" s="4"/>
      <c r="C596" s="102" t="s">
        <v>14</v>
      </c>
      <c r="D596" s="102"/>
      <c r="E596" s="5"/>
      <c r="F596" s="4"/>
      <c r="G596" s="4"/>
    </row>
    <row r="597" spans="1:16">
      <c r="A597" s="1" t="s">
        <v>0</v>
      </c>
      <c r="B597" s="2" t="s">
        <v>1</v>
      </c>
      <c r="C597" s="2" t="s">
        <v>2</v>
      </c>
      <c r="D597" s="2" t="s">
        <v>3</v>
      </c>
      <c r="G597" s="6"/>
      <c r="J597" s="6"/>
      <c r="K597" s="6"/>
      <c r="L597" s="6"/>
      <c r="M597" s="6"/>
      <c r="N597" s="6"/>
      <c r="O597" s="6"/>
      <c r="P597" s="6"/>
    </row>
    <row r="598" spans="1:16">
      <c r="A598" s="93" t="s">
        <v>17</v>
      </c>
      <c r="B598" s="8">
        <v>26775</v>
      </c>
      <c r="C598" s="8">
        <v>40727</v>
      </c>
      <c r="D598" s="3" t="s">
        <v>18</v>
      </c>
      <c r="G598" s="6"/>
      <c r="J598" s="6"/>
      <c r="K598" s="6"/>
      <c r="L598" s="6"/>
      <c r="M598" s="6"/>
      <c r="N598" s="6"/>
      <c r="O598" s="6"/>
      <c r="P598" s="6"/>
    </row>
    <row r="599" spans="1:16">
      <c r="G599" s="6"/>
      <c r="J599" s="15"/>
      <c r="K599" s="15"/>
      <c r="L599" s="15"/>
      <c r="M599" s="15"/>
      <c r="N599" s="15"/>
      <c r="O599" s="15"/>
      <c r="P599" s="15"/>
    </row>
    <row r="600" spans="1:16">
      <c r="A600" s="18" t="s">
        <v>4</v>
      </c>
      <c r="B600" s="19" t="s">
        <v>5</v>
      </c>
      <c r="C600" s="19" t="s">
        <v>6</v>
      </c>
      <c r="D600" s="19" t="s">
        <v>7</v>
      </c>
      <c r="E600" s="19" t="s">
        <v>8</v>
      </c>
      <c r="F600" s="19" t="s">
        <v>9</v>
      </c>
      <c r="G600" s="21" t="s">
        <v>138</v>
      </c>
      <c r="H600" s="19" t="s">
        <v>11</v>
      </c>
      <c r="J600" s="6"/>
      <c r="K600" s="6"/>
      <c r="L600" s="6"/>
      <c r="M600" s="6"/>
      <c r="N600" s="6"/>
      <c r="O600" s="6"/>
      <c r="P600" s="6"/>
    </row>
    <row r="601" spans="1:16">
      <c r="A601" s="93">
        <v>43709</v>
      </c>
      <c r="B601" s="3">
        <v>7</v>
      </c>
      <c r="C601" s="3">
        <v>4</v>
      </c>
      <c r="D601" s="3">
        <v>15</v>
      </c>
      <c r="E601" s="3">
        <v>20</v>
      </c>
      <c r="F601" s="3">
        <v>3</v>
      </c>
      <c r="G601" s="6"/>
      <c r="J601" s="6"/>
      <c r="K601" s="6"/>
      <c r="L601" s="6"/>
      <c r="M601" s="6"/>
      <c r="N601" s="6"/>
      <c r="O601" s="6"/>
      <c r="P601" s="6"/>
    </row>
    <row r="602" spans="1:16">
      <c r="A602" s="93">
        <v>43739</v>
      </c>
      <c r="B602" s="3">
        <v>7</v>
      </c>
      <c r="C602" s="3">
        <v>15</v>
      </c>
      <c r="D602" s="3">
        <v>18</v>
      </c>
      <c r="E602" s="3">
        <v>21</v>
      </c>
      <c r="F602" s="3">
        <v>3</v>
      </c>
      <c r="G602" s="6"/>
      <c r="J602" s="6"/>
      <c r="K602" s="6"/>
      <c r="L602" s="6"/>
      <c r="M602" s="6"/>
      <c r="N602" s="6"/>
      <c r="O602" s="6"/>
      <c r="P602" s="6"/>
    </row>
    <row r="603" spans="1:16">
      <c r="A603" s="93">
        <v>43770</v>
      </c>
      <c r="B603" s="3">
        <v>3</v>
      </c>
      <c r="C603" s="3">
        <v>5</v>
      </c>
      <c r="D603" s="3">
        <v>12</v>
      </c>
      <c r="E603" s="3">
        <v>15</v>
      </c>
      <c r="F603" s="3">
        <v>2</v>
      </c>
      <c r="G603" s="6"/>
      <c r="J603" s="6"/>
      <c r="K603" s="6"/>
      <c r="L603" s="6"/>
      <c r="M603" s="6"/>
      <c r="N603" s="6"/>
      <c r="O603" s="6"/>
      <c r="P603" s="6"/>
    </row>
    <row r="604" spans="1:16">
      <c r="A604" s="93">
        <v>43800</v>
      </c>
      <c r="B604" s="3">
        <v>5</v>
      </c>
      <c r="C604" s="3">
        <v>3</v>
      </c>
      <c r="D604" s="3">
        <v>15</v>
      </c>
      <c r="E604" s="3">
        <v>20</v>
      </c>
      <c r="F604" s="3">
        <v>2</v>
      </c>
      <c r="G604" s="6"/>
    </row>
    <row r="605" spans="1:16">
      <c r="A605" s="93">
        <v>43831</v>
      </c>
      <c r="B605" s="3">
        <v>5</v>
      </c>
      <c r="C605" s="3">
        <v>2</v>
      </c>
      <c r="D605" s="3">
        <v>12</v>
      </c>
      <c r="E605" s="3">
        <v>17</v>
      </c>
      <c r="F605" s="3">
        <v>3</v>
      </c>
      <c r="G605" s="6"/>
    </row>
    <row r="606" spans="1:16">
      <c r="A606" s="93">
        <v>43862</v>
      </c>
      <c r="B606" s="3">
        <v>5</v>
      </c>
      <c r="C606" s="3">
        <v>2</v>
      </c>
      <c r="D606" s="3">
        <v>13</v>
      </c>
      <c r="E606" s="3">
        <v>20</v>
      </c>
      <c r="F606" s="3">
        <v>2</v>
      </c>
      <c r="G606" s="6"/>
    </row>
    <row r="607" spans="1:16">
      <c r="A607" s="93">
        <v>43891</v>
      </c>
      <c r="B607" s="3">
        <v>5</v>
      </c>
      <c r="C607" s="3">
        <v>7</v>
      </c>
      <c r="D607" s="3">
        <v>15</v>
      </c>
      <c r="E607" s="3">
        <v>20</v>
      </c>
      <c r="F607" s="3">
        <v>3</v>
      </c>
      <c r="G607" s="6"/>
    </row>
    <row r="608" spans="1:16">
      <c r="A608" s="93">
        <v>43922</v>
      </c>
      <c r="B608" s="3">
        <v>1</v>
      </c>
      <c r="C608" s="3">
        <v>3</v>
      </c>
      <c r="D608" s="3">
        <v>7</v>
      </c>
      <c r="E608" s="3">
        <v>12</v>
      </c>
      <c r="F608" s="3">
        <v>2</v>
      </c>
      <c r="G608" s="6"/>
    </row>
    <row r="609" spans="1:7">
      <c r="A609" s="93">
        <v>43952</v>
      </c>
      <c r="B609" s="3">
        <v>0</v>
      </c>
      <c r="C609" s="3">
        <v>3</v>
      </c>
      <c r="D609" s="3">
        <v>7</v>
      </c>
      <c r="E609" s="3">
        <v>10</v>
      </c>
      <c r="F609" s="3">
        <v>2</v>
      </c>
      <c r="G609" s="6"/>
    </row>
    <row r="610" spans="1:7">
      <c r="A610" s="93">
        <v>43983</v>
      </c>
      <c r="B610" s="3">
        <v>2</v>
      </c>
      <c r="C610" s="3">
        <v>1</v>
      </c>
      <c r="D610" s="3">
        <v>6</v>
      </c>
      <c r="E610" s="3">
        <v>10</v>
      </c>
      <c r="F610" s="3">
        <v>2</v>
      </c>
      <c r="G610" s="6"/>
    </row>
    <row r="611" spans="1:7">
      <c r="A611" s="93">
        <v>44013</v>
      </c>
      <c r="B611" s="3">
        <v>0</v>
      </c>
      <c r="C611" s="3">
        <v>2</v>
      </c>
      <c r="D611" s="3">
        <v>5</v>
      </c>
      <c r="E611" s="3">
        <v>2</v>
      </c>
      <c r="F611" s="3">
        <v>2</v>
      </c>
      <c r="G611" s="6"/>
    </row>
    <row r="612" spans="1:7">
      <c r="A612" s="93">
        <v>44044</v>
      </c>
      <c r="B612" s="3">
        <v>0</v>
      </c>
      <c r="C612" s="3">
        <v>3</v>
      </c>
      <c r="D612" s="3">
        <v>10</v>
      </c>
      <c r="E612" s="3">
        <v>6</v>
      </c>
      <c r="F612" s="3">
        <v>3</v>
      </c>
      <c r="G612" s="6"/>
    </row>
    <row r="613" spans="1:7">
      <c r="A613" s="24" t="s">
        <v>10</v>
      </c>
      <c r="B613" s="24">
        <f>SUM(B601:B612)</f>
        <v>40</v>
      </c>
      <c r="C613" s="24">
        <f>SUM(C601:C612)</f>
        <v>50</v>
      </c>
      <c r="D613" s="24">
        <f>SUM(D601:D612)</f>
        <v>135</v>
      </c>
      <c r="E613" s="24">
        <f>SUM(E601:E612)</f>
        <v>173</v>
      </c>
      <c r="F613" s="24">
        <f>SUM(F601:F612)</f>
        <v>29</v>
      </c>
      <c r="G613" s="27"/>
    </row>
    <row r="614" spans="1:7">
      <c r="A614" s="24" t="s">
        <v>12</v>
      </c>
      <c r="B614" s="24">
        <f>B613/12</f>
        <v>3.3333333333333335</v>
      </c>
      <c r="C614" s="24">
        <f>C613/12</f>
        <v>4.166666666666667</v>
      </c>
      <c r="D614" s="24">
        <f>D613/12</f>
        <v>11.25</v>
      </c>
      <c r="E614" s="24">
        <f>E613/12</f>
        <v>14.416666666666666</v>
      </c>
      <c r="F614" s="24">
        <f>F613/12</f>
        <v>2.4166666666666665</v>
      </c>
      <c r="G614" s="27"/>
    </row>
    <row r="615" spans="1:7">
      <c r="A615" s="93">
        <v>44075</v>
      </c>
      <c r="B615" s="3">
        <v>0</v>
      </c>
      <c r="C615" s="3">
        <v>3</v>
      </c>
      <c r="D615" s="3">
        <v>10</v>
      </c>
      <c r="E615" s="3">
        <v>6</v>
      </c>
      <c r="F615" s="3">
        <v>3</v>
      </c>
      <c r="G615" s="6"/>
    </row>
    <row r="616" spans="1:7">
      <c r="A616" s="93">
        <v>44105</v>
      </c>
      <c r="B616" s="3">
        <v>0</v>
      </c>
      <c r="C616" s="3">
        <v>1</v>
      </c>
      <c r="D616" s="3">
        <v>3</v>
      </c>
      <c r="E616" s="3">
        <v>7</v>
      </c>
      <c r="F616" s="3">
        <v>2</v>
      </c>
      <c r="G616" s="6"/>
    </row>
    <row r="617" spans="1:7">
      <c r="A617" s="93">
        <v>44136</v>
      </c>
      <c r="B617" s="3">
        <v>0</v>
      </c>
      <c r="C617" s="3">
        <v>2</v>
      </c>
      <c r="D617" s="3">
        <v>6</v>
      </c>
      <c r="E617" s="3">
        <v>10</v>
      </c>
      <c r="F617" s="3">
        <v>3</v>
      </c>
      <c r="G617" s="6"/>
    </row>
    <row r="618" spans="1:7">
      <c r="A618" s="93">
        <v>44166</v>
      </c>
      <c r="B618" s="3">
        <v>0</v>
      </c>
      <c r="C618" s="3">
        <v>1</v>
      </c>
      <c r="D618" s="3">
        <v>5</v>
      </c>
      <c r="E618" s="3">
        <v>9</v>
      </c>
      <c r="F618" s="3">
        <v>2</v>
      </c>
      <c r="G618" s="6"/>
    </row>
    <row r="619" spans="1:7">
      <c r="A619" s="93">
        <v>44197</v>
      </c>
      <c r="B619" s="3">
        <v>0</v>
      </c>
      <c r="C619" s="3">
        <v>0</v>
      </c>
      <c r="D619" s="3">
        <v>4</v>
      </c>
      <c r="E619" s="3">
        <v>7</v>
      </c>
      <c r="F619" s="3">
        <v>0</v>
      </c>
    </row>
    <row r="620" spans="1:7">
      <c r="A620" s="93">
        <v>44228</v>
      </c>
      <c r="B620" s="3">
        <v>0</v>
      </c>
      <c r="C620" s="3">
        <v>0</v>
      </c>
      <c r="D620" s="3">
        <v>5</v>
      </c>
      <c r="E620" s="3">
        <v>9</v>
      </c>
      <c r="F620" s="3">
        <v>2</v>
      </c>
    </row>
    <row r="621" spans="1:7">
      <c r="A621" s="93">
        <v>44256</v>
      </c>
      <c r="B621" s="3">
        <v>0</v>
      </c>
      <c r="C621" s="3">
        <v>0</v>
      </c>
      <c r="D621" s="3">
        <v>4</v>
      </c>
      <c r="E621" s="3">
        <v>12</v>
      </c>
      <c r="F621" s="3">
        <v>2</v>
      </c>
    </row>
    <row r="622" spans="1:7">
      <c r="A622" s="93">
        <v>44287</v>
      </c>
      <c r="B622" s="3">
        <v>0</v>
      </c>
      <c r="C622" s="3">
        <v>0</v>
      </c>
      <c r="D622" s="3">
        <v>5</v>
      </c>
      <c r="E622" s="3">
        <v>4</v>
      </c>
      <c r="F622" s="3">
        <v>3</v>
      </c>
    </row>
    <row r="623" spans="1:7">
      <c r="A623" s="93">
        <v>44317</v>
      </c>
      <c r="B623" s="3">
        <v>0</v>
      </c>
      <c r="C623" s="3">
        <v>0</v>
      </c>
      <c r="D623" s="3">
        <v>6</v>
      </c>
      <c r="E623" s="3">
        <v>13</v>
      </c>
      <c r="F623" s="3">
        <v>3</v>
      </c>
    </row>
    <row r="624" spans="1:7">
      <c r="A624" s="93">
        <v>44348</v>
      </c>
      <c r="B624" s="3">
        <v>0</v>
      </c>
      <c r="C624" s="3">
        <v>0</v>
      </c>
      <c r="D624" s="3">
        <v>6</v>
      </c>
      <c r="E624" s="3">
        <v>13</v>
      </c>
      <c r="F624" s="3">
        <v>0</v>
      </c>
    </row>
    <row r="625" spans="1:16">
      <c r="A625" s="93">
        <v>44378</v>
      </c>
      <c r="B625" s="3">
        <v>0</v>
      </c>
      <c r="C625" s="3">
        <v>0</v>
      </c>
      <c r="D625" s="3">
        <v>6</v>
      </c>
      <c r="E625" s="3">
        <v>12</v>
      </c>
      <c r="F625" s="3">
        <v>3</v>
      </c>
    </row>
    <row r="626" spans="1:16">
      <c r="A626" s="93">
        <v>44409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46" t="s">
        <v>54</v>
      </c>
    </row>
    <row r="627" spans="1:16">
      <c r="A627" s="24" t="s">
        <v>10</v>
      </c>
      <c r="B627" s="24">
        <f>SUM(B615:B626)</f>
        <v>0</v>
      </c>
      <c r="C627" s="24">
        <f>SUM(C615:C626)</f>
        <v>7</v>
      </c>
      <c r="D627" s="24">
        <f>SUM(D615:D626)</f>
        <v>60</v>
      </c>
      <c r="E627" s="24">
        <f>SUM(E615:E626)</f>
        <v>102</v>
      </c>
      <c r="F627" s="24">
        <f>SUM(F615:F626)</f>
        <v>23</v>
      </c>
      <c r="G627" s="28"/>
    </row>
    <row r="628" spans="1:16">
      <c r="A628" s="26" t="s">
        <v>12</v>
      </c>
      <c r="B628" s="26">
        <f>B627/12</f>
        <v>0</v>
      </c>
      <c r="C628" s="26">
        <f>C627/12</f>
        <v>0.58333333333333337</v>
      </c>
      <c r="D628" s="26">
        <f>D627/12</f>
        <v>5</v>
      </c>
      <c r="E628" s="26">
        <f>E627/12</f>
        <v>8.5</v>
      </c>
      <c r="F628" s="26">
        <f>F627/12</f>
        <v>1.9166666666666667</v>
      </c>
      <c r="G628" s="29"/>
    </row>
    <row r="629" spans="1:16">
      <c r="A629" s="93">
        <v>44440</v>
      </c>
      <c r="B629" s="3">
        <v>0</v>
      </c>
      <c r="C629" s="3">
        <v>1</v>
      </c>
      <c r="D629" s="3">
        <v>7</v>
      </c>
      <c r="E629" s="3">
        <v>11</v>
      </c>
      <c r="F629" s="3">
        <v>3</v>
      </c>
    </row>
    <row r="630" spans="1:16">
      <c r="A630" s="93">
        <v>44470</v>
      </c>
      <c r="B630" s="3">
        <v>0</v>
      </c>
      <c r="C630" s="3">
        <v>2</v>
      </c>
      <c r="D630" s="3">
        <v>7</v>
      </c>
      <c r="E630" s="3">
        <v>12</v>
      </c>
      <c r="F630" s="3">
        <v>3</v>
      </c>
    </row>
    <row r="631" spans="1:16">
      <c r="A631" s="94">
        <v>44501</v>
      </c>
      <c r="B631" s="50">
        <v>0</v>
      </c>
      <c r="C631" s="50">
        <v>0</v>
      </c>
      <c r="D631" s="50">
        <v>7</v>
      </c>
      <c r="E631" s="50">
        <v>15</v>
      </c>
      <c r="F631" s="50">
        <v>4</v>
      </c>
      <c r="G631" s="50"/>
    </row>
    <row r="632" spans="1:16">
      <c r="A632" s="94">
        <v>44531</v>
      </c>
      <c r="B632" s="50">
        <v>0</v>
      </c>
      <c r="C632" s="50">
        <v>0</v>
      </c>
      <c r="D632" s="50">
        <v>7</v>
      </c>
      <c r="E632" s="50">
        <v>12</v>
      </c>
      <c r="F632" s="50">
        <v>3</v>
      </c>
      <c r="G632" s="50"/>
    </row>
    <row r="633" spans="1:16">
      <c r="A633" s="93">
        <v>44562</v>
      </c>
      <c r="J633" s="6"/>
      <c r="K633" s="6"/>
      <c r="L633" s="6"/>
      <c r="M633" s="6"/>
      <c r="N633" s="6"/>
      <c r="O633" s="6"/>
      <c r="P633" s="6"/>
    </row>
    <row r="634" spans="1:16">
      <c r="A634" s="93">
        <v>44593</v>
      </c>
    </row>
    <row r="635" spans="1:16">
      <c r="A635" s="94">
        <v>44621</v>
      </c>
      <c r="B635" s="50"/>
      <c r="C635" s="50"/>
      <c r="D635" s="50"/>
      <c r="E635" s="50"/>
      <c r="F635" s="50"/>
      <c r="G635" s="50"/>
    </row>
    <row r="636" spans="1:16">
      <c r="A636" s="94">
        <v>44652</v>
      </c>
      <c r="B636" s="50"/>
      <c r="C636" s="50"/>
      <c r="D636" s="50"/>
      <c r="E636" s="50"/>
      <c r="F636" s="50"/>
      <c r="G636" s="50"/>
    </row>
    <row r="637" spans="1:16">
      <c r="A637" s="93">
        <v>44682</v>
      </c>
    </row>
    <row r="638" spans="1:16">
      <c r="A638" s="93">
        <v>44713</v>
      </c>
    </row>
    <row r="639" spans="1:16">
      <c r="A639" s="94">
        <v>44743</v>
      </c>
      <c r="B639" s="50"/>
      <c r="C639" s="50"/>
      <c r="D639" s="50"/>
      <c r="E639" s="50"/>
      <c r="F639" s="50"/>
      <c r="G639" s="50"/>
    </row>
    <row r="640" spans="1:16">
      <c r="A640" s="94">
        <v>44774</v>
      </c>
      <c r="B640" s="50"/>
      <c r="C640" s="50"/>
      <c r="D640" s="50"/>
      <c r="E640" s="50"/>
      <c r="F640" s="50"/>
      <c r="G640" s="50"/>
    </row>
    <row r="641" spans="1:8">
      <c r="A641" s="24" t="s">
        <v>10</v>
      </c>
      <c r="B641" s="24">
        <f>SUM(B629:B640)</f>
        <v>0</v>
      </c>
      <c r="C641" s="24">
        <f>SUM(C629:C640)</f>
        <v>3</v>
      </c>
      <c r="D641" s="24">
        <f>SUM(D629:D640)</f>
        <v>28</v>
      </c>
      <c r="E641" s="24">
        <f>SUM(E629:E640)</f>
        <v>50</v>
      </c>
      <c r="F641" s="24">
        <f>SUM(F629:F640)</f>
        <v>13</v>
      </c>
      <c r="G641" s="28"/>
    </row>
    <row r="642" spans="1:8">
      <c r="A642" s="26" t="s">
        <v>12</v>
      </c>
      <c r="B642" s="26">
        <f>B641/12</f>
        <v>0</v>
      </c>
      <c r="C642" s="26">
        <f>C641/12</f>
        <v>0.25</v>
      </c>
      <c r="D642" s="26">
        <f>D641/12</f>
        <v>2.3333333333333335</v>
      </c>
      <c r="E642" s="26">
        <f>E641/12</f>
        <v>4.166666666666667</v>
      </c>
      <c r="F642" s="26">
        <f>F641/12</f>
        <v>1.0833333333333333</v>
      </c>
      <c r="G642" s="29"/>
    </row>
    <row r="649" spans="1:8">
      <c r="A649" s="94"/>
      <c r="B649" s="50"/>
      <c r="C649" s="50"/>
      <c r="D649" s="50"/>
      <c r="E649" s="50"/>
      <c r="F649" s="50"/>
      <c r="G649" s="50"/>
    </row>
    <row r="650" spans="1:8">
      <c r="A650" s="1" t="s">
        <v>0</v>
      </c>
      <c r="B650" s="2" t="s">
        <v>1</v>
      </c>
      <c r="C650" s="2" t="s">
        <v>2</v>
      </c>
      <c r="D650" s="2" t="s">
        <v>3</v>
      </c>
    </row>
    <row r="651" spans="1:8">
      <c r="A651" s="93" t="s">
        <v>19</v>
      </c>
      <c r="B651" s="8">
        <v>26530</v>
      </c>
      <c r="C651" s="8">
        <v>37644</v>
      </c>
      <c r="D651" s="3" t="s">
        <v>18</v>
      </c>
      <c r="G651" s="2"/>
    </row>
    <row r="653" spans="1:8">
      <c r="A653" s="18" t="s">
        <v>4</v>
      </c>
      <c r="B653" s="19" t="s">
        <v>5</v>
      </c>
      <c r="C653" s="19" t="s">
        <v>6</v>
      </c>
      <c r="D653" s="19" t="s">
        <v>7</v>
      </c>
      <c r="E653" s="19" t="s">
        <v>8</v>
      </c>
      <c r="F653" s="19" t="s">
        <v>9</v>
      </c>
      <c r="G653" s="20" t="s">
        <v>138</v>
      </c>
      <c r="H653" s="19" t="s">
        <v>11</v>
      </c>
    </row>
    <row r="654" spans="1:8">
      <c r="A654" s="93">
        <v>43709</v>
      </c>
      <c r="B654" s="3">
        <v>11</v>
      </c>
      <c r="C654" s="3">
        <v>0</v>
      </c>
      <c r="D654" s="3">
        <v>13</v>
      </c>
      <c r="E654" s="3">
        <v>6</v>
      </c>
      <c r="F654" s="3">
        <v>3</v>
      </c>
    </row>
    <row r="655" spans="1:8">
      <c r="A655" s="93">
        <v>43739</v>
      </c>
      <c r="B655" s="3">
        <v>11</v>
      </c>
      <c r="C655" s="3">
        <v>0</v>
      </c>
      <c r="D655" s="3">
        <v>13</v>
      </c>
      <c r="E655" s="3">
        <v>7</v>
      </c>
      <c r="F655" s="3">
        <v>3</v>
      </c>
    </row>
    <row r="656" spans="1:8">
      <c r="A656" s="93">
        <v>43770</v>
      </c>
      <c r="B656" s="3">
        <v>0</v>
      </c>
      <c r="C656" s="3">
        <v>0</v>
      </c>
      <c r="D656" s="3">
        <v>10</v>
      </c>
      <c r="E656" s="3">
        <v>3</v>
      </c>
      <c r="F656" s="3">
        <v>1</v>
      </c>
    </row>
    <row r="657" spans="1:7">
      <c r="A657" s="93">
        <v>43800</v>
      </c>
      <c r="B657" s="3">
        <v>10</v>
      </c>
      <c r="C657" s="3">
        <v>0</v>
      </c>
      <c r="D657" s="3">
        <v>11</v>
      </c>
      <c r="E657" s="3">
        <v>4</v>
      </c>
      <c r="F657" s="3">
        <v>2</v>
      </c>
    </row>
    <row r="658" spans="1:7">
      <c r="A658" s="93">
        <v>43831</v>
      </c>
      <c r="B658" s="3">
        <v>11</v>
      </c>
      <c r="C658" s="3">
        <v>0</v>
      </c>
      <c r="D658" s="3">
        <v>8</v>
      </c>
      <c r="E658" s="3">
        <v>13</v>
      </c>
      <c r="F658" s="3">
        <v>3</v>
      </c>
    </row>
    <row r="659" spans="1:7">
      <c r="A659" s="93">
        <v>43862</v>
      </c>
      <c r="B659" s="3">
        <v>11</v>
      </c>
      <c r="C659" s="3">
        <v>0</v>
      </c>
      <c r="D659" s="3">
        <v>10</v>
      </c>
      <c r="E659" s="3">
        <v>6</v>
      </c>
      <c r="F659" s="3">
        <v>3</v>
      </c>
    </row>
    <row r="660" spans="1:7">
      <c r="A660" s="93">
        <v>43891</v>
      </c>
      <c r="B660" s="3">
        <v>14</v>
      </c>
      <c r="C660" s="3">
        <v>0</v>
      </c>
      <c r="D660" s="3">
        <v>9</v>
      </c>
      <c r="E660" s="3">
        <v>4</v>
      </c>
      <c r="F660" s="3">
        <v>2</v>
      </c>
    </row>
    <row r="661" spans="1:7">
      <c r="A661" s="93">
        <v>43922</v>
      </c>
      <c r="B661" s="3">
        <v>0</v>
      </c>
      <c r="C661" s="3">
        <v>0</v>
      </c>
      <c r="D661" s="3">
        <v>3</v>
      </c>
      <c r="E661" s="3">
        <v>5</v>
      </c>
      <c r="F661" s="3">
        <v>2</v>
      </c>
    </row>
    <row r="662" spans="1:7">
      <c r="A662" s="93">
        <v>43952</v>
      </c>
      <c r="B662" s="3">
        <v>3</v>
      </c>
      <c r="C662" s="3">
        <v>0</v>
      </c>
      <c r="D662" s="3">
        <v>5</v>
      </c>
      <c r="E662" s="3">
        <v>5</v>
      </c>
      <c r="F662" s="3">
        <v>2</v>
      </c>
    </row>
    <row r="663" spans="1:7">
      <c r="A663" s="93">
        <v>43983</v>
      </c>
      <c r="B663" s="3">
        <v>0</v>
      </c>
      <c r="C663" s="3">
        <v>0</v>
      </c>
      <c r="D663" s="3">
        <v>6</v>
      </c>
      <c r="E663" s="3">
        <v>6</v>
      </c>
      <c r="F663" s="3">
        <v>4</v>
      </c>
    </row>
    <row r="664" spans="1:7">
      <c r="A664" s="93">
        <v>44013</v>
      </c>
      <c r="B664" s="3">
        <v>0</v>
      </c>
      <c r="C664" s="3">
        <v>0</v>
      </c>
      <c r="D664" s="3">
        <v>3</v>
      </c>
      <c r="E664" s="3">
        <v>8</v>
      </c>
      <c r="F664" s="3">
        <v>2</v>
      </c>
    </row>
    <row r="665" spans="1:7">
      <c r="A665" s="93">
        <v>44044</v>
      </c>
      <c r="B665" s="3">
        <v>0</v>
      </c>
      <c r="C665" s="3">
        <v>0</v>
      </c>
      <c r="D665" s="3">
        <v>8</v>
      </c>
      <c r="E665" s="3">
        <v>4</v>
      </c>
      <c r="F665" s="3">
        <v>0</v>
      </c>
    </row>
    <row r="666" spans="1:7">
      <c r="A666" s="24" t="s">
        <v>10</v>
      </c>
      <c r="B666" s="24">
        <f>SUM(B654:B665)</f>
        <v>71</v>
      </c>
      <c r="C666" s="24">
        <f>SUM(C654:C665)</f>
        <v>0</v>
      </c>
      <c r="D666" s="24">
        <f>SUM(D654:D665)</f>
        <v>99</v>
      </c>
      <c r="E666" s="24">
        <f>SUM(E654:E665)</f>
        <v>71</v>
      </c>
      <c r="F666" s="24">
        <f>SUM(F654:F665)</f>
        <v>27</v>
      </c>
      <c r="G666" s="30"/>
    </row>
    <row r="667" spans="1:7">
      <c r="A667" s="24" t="s">
        <v>12</v>
      </c>
      <c r="B667" s="24">
        <f>B666/12</f>
        <v>5.916666666666667</v>
      </c>
      <c r="C667" s="24">
        <f>C666/12</f>
        <v>0</v>
      </c>
      <c r="D667" s="24">
        <f>D666/12</f>
        <v>8.25</v>
      </c>
      <c r="E667" s="24">
        <f>E666/12</f>
        <v>5.916666666666667</v>
      </c>
      <c r="F667" s="24">
        <f>F666/12</f>
        <v>2.25</v>
      </c>
      <c r="G667" s="30"/>
    </row>
    <row r="668" spans="1:7">
      <c r="A668" s="93">
        <v>44075</v>
      </c>
      <c r="B668" s="3">
        <v>0</v>
      </c>
      <c r="C668" s="3">
        <v>3</v>
      </c>
      <c r="D668" s="3">
        <v>8</v>
      </c>
      <c r="E668" s="3">
        <v>4</v>
      </c>
      <c r="F668" s="3">
        <v>2</v>
      </c>
    </row>
    <row r="669" spans="1:7">
      <c r="A669" s="93">
        <v>44105</v>
      </c>
      <c r="B669" s="3">
        <v>0</v>
      </c>
      <c r="C669" s="3">
        <v>0</v>
      </c>
      <c r="D669" s="3">
        <v>3</v>
      </c>
      <c r="E669" s="3">
        <v>6</v>
      </c>
      <c r="F669" s="3">
        <v>1</v>
      </c>
    </row>
    <row r="670" spans="1:7">
      <c r="A670" s="93">
        <v>44136</v>
      </c>
      <c r="B670" s="3">
        <v>0</v>
      </c>
      <c r="C670" s="3">
        <v>0</v>
      </c>
      <c r="D670" s="3">
        <v>7</v>
      </c>
      <c r="E670" s="3">
        <v>6</v>
      </c>
      <c r="F670" s="3">
        <v>2</v>
      </c>
    </row>
    <row r="671" spans="1:7">
      <c r="A671" s="93">
        <v>44166</v>
      </c>
      <c r="B671" s="3">
        <v>0</v>
      </c>
      <c r="C671" s="3">
        <v>0</v>
      </c>
      <c r="D671" s="3">
        <v>4</v>
      </c>
      <c r="E671" s="3">
        <v>5</v>
      </c>
      <c r="F671" s="3">
        <v>1</v>
      </c>
    </row>
    <row r="672" spans="1:7">
      <c r="A672" s="93">
        <v>44197</v>
      </c>
      <c r="B672" s="3">
        <v>0</v>
      </c>
      <c r="C672" s="3">
        <v>0</v>
      </c>
      <c r="D672" s="3">
        <v>4</v>
      </c>
      <c r="E672" s="3">
        <v>5</v>
      </c>
      <c r="F672" s="3">
        <v>1</v>
      </c>
    </row>
    <row r="673" spans="1:7">
      <c r="A673" s="93">
        <v>44228</v>
      </c>
      <c r="B673" s="3">
        <v>0</v>
      </c>
      <c r="C673" s="3">
        <v>0</v>
      </c>
      <c r="D673" s="3">
        <v>5</v>
      </c>
      <c r="E673" s="3">
        <v>6</v>
      </c>
      <c r="F673" s="3">
        <v>1</v>
      </c>
    </row>
    <row r="674" spans="1:7">
      <c r="A674" s="93">
        <v>44256</v>
      </c>
      <c r="B674" s="3">
        <v>0</v>
      </c>
      <c r="C674" s="3">
        <v>0</v>
      </c>
      <c r="D674" s="3">
        <v>6</v>
      </c>
      <c r="E674" s="3">
        <v>10</v>
      </c>
      <c r="F674" s="3">
        <v>3</v>
      </c>
    </row>
    <row r="675" spans="1:7">
      <c r="A675" s="93">
        <v>44287</v>
      </c>
      <c r="B675" s="3">
        <v>0</v>
      </c>
      <c r="C675" s="3">
        <v>0</v>
      </c>
      <c r="D675" s="3">
        <v>4</v>
      </c>
      <c r="E675" s="3">
        <v>10</v>
      </c>
      <c r="F675" s="3">
        <v>2</v>
      </c>
    </row>
    <row r="676" spans="1:7">
      <c r="A676" s="93">
        <v>44317</v>
      </c>
      <c r="B676" s="3">
        <v>0</v>
      </c>
      <c r="C676" s="3">
        <v>0</v>
      </c>
      <c r="D676" s="3">
        <v>6</v>
      </c>
      <c r="E676" s="3">
        <v>7</v>
      </c>
      <c r="F676" s="3">
        <v>1</v>
      </c>
    </row>
    <row r="677" spans="1:7">
      <c r="A677" s="93">
        <v>44348</v>
      </c>
      <c r="B677" s="3">
        <v>0</v>
      </c>
      <c r="C677" s="3">
        <v>0</v>
      </c>
      <c r="D677" s="3">
        <v>8</v>
      </c>
      <c r="E677" s="3">
        <v>12</v>
      </c>
      <c r="F677" s="3">
        <v>0</v>
      </c>
    </row>
    <row r="678" spans="1:7">
      <c r="A678" s="93">
        <v>44378</v>
      </c>
      <c r="B678" s="3">
        <v>0</v>
      </c>
      <c r="C678" s="3">
        <v>0</v>
      </c>
      <c r="D678" s="3">
        <v>9</v>
      </c>
      <c r="E678" s="3">
        <v>14</v>
      </c>
      <c r="F678" s="3">
        <v>2</v>
      </c>
    </row>
    <row r="679" spans="1:7">
      <c r="A679" s="93">
        <v>44409</v>
      </c>
      <c r="B679" s="3">
        <v>0</v>
      </c>
      <c r="C679" s="3">
        <v>0</v>
      </c>
      <c r="D679" s="3">
        <v>6</v>
      </c>
      <c r="E679" s="3">
        <v>12</v>
      </c>
      <c r="F679" s="3">
        <v>3</v>
      </c>
    </row>
    <row r="680" spans="1:7">
      <c r="A680" s="24" t="s">
        <v>10</v>
      </c>
      <c r="B680" s="24">
        <f>SUM(B668:B679)</f>
        <v>0</v>
      </c>
      <c r="C680" s="24">
        <f>SUM(C668:C679)</f>
        <v>3</v>
      </c>
      <c r="D680" s="24">
        <f>SUM(D668:D679)</f>
        <v>70</v>
      </c>
      <c r="E680" s="24">
        <f>SUM(E668:E679)</f>
        <v>97</v>
      </c>
      <c r="F680" s="24">
        <f>SUM(F668:F679)</f>
        <v>19</v>
      </c>
      <c r="G680" s="30"/>
    </row>
    <row r="681" spans="1:7">
      <c r="A681" s="26" t="s">
        <v>12</v>
      </c>
      <c r="B681" s="26">
        <f>B680/12</f>
        <v>0</v>
      </c>
      <c r="C681" s="26">
        <f>C680/12</f>
        <v>0.25</v>
      </c>
      <c r="D681" s="26">
        <f>D680/12</f>
        <v>5.833333333333333</v>
      </c>
      <c r="E681" s="26">
        <f>E680/12</f>
        <v>8.0833333333333339</v>
      </c>
      <c r="F681" s="26">
        <f>F680/12</f>
        <v>1.5833333333333333</v>
      </c>
      <c r="G681" s="30"/>
    </row>
    <row r="682" spans="1:7">
      <c r="A682" s="93">
        <v>44440</v>
      </c>
      <c r="B682" s="3">
        <v>0</v>
      </c>
      <c r="C682" s="3">
        <v>0</v>
      </c>
      <c r="D682" s="3">
        <v>5</v>
      </c>
      <c r="E682" s="3">
        <v>9</v>
      </c>
      <c r="F682" s="3">
        <v>2</v>
      </c>
    </row>
    <row r="683" spans="1:7">
      <c r="A683" s="93">
        <v>44470</v>
      </c>
      <c r="B683" s="3">
        <v>0</v>
      </c>
      <c r="C683" s="3">
        <v>0</v>
      </c>
      <c r="D683" s="3">
        <v>6</v>
      </c>
      <c r="E683" s="3">
        <v>4</v>
      </c>
      <c r="F683" s="3">
        <v>1</v>
      </c>
    </row>
    <row r="684" spans="1:7">
      <c r="A684" s="94">
        <v>44501</v>
      </c>
      <c r="B684" s="50">
        <v>0</v>
      </c>
      <c r="C684" s="50">
        <v>0</v>
      </c>
      <c r="D684" s="50">
        <v>7</v>
      </c>
      <c r="E684" s="50">
        <v>5</v>
      </c>
      <c r="F684" s="50">
        <v>1</v>
      </c>
      <c r="G684" s="50"/>
    </row>
    <row r="685" spans="1:7">
      <c r="A685" s="94">
        <v>44531</v>
      </c>
      <c r="B685" s="50">
        <v>0</v>
      </c>
      <c r="C685" s="50">
        <v>0</v>
      </c>
      <c r="D685" s="50">
        <v>6</v>
      </c>
      <c r="E685" s="50">
        <v>7</v>
      </c>
      <c r="F685" s="50">
        <v>2</v>
      </c>
      <c r="G685" s="82"/>
    </row>
    <row r="686" spans="1:7">
      <c r="A686" s="93">
        <v>44562</v>
      </c>
    </row>
    <row r="687" spans="1:7">
      <c r="A687" s="93">
        <v>44593</v>
      </c>
    </row>
    <row r="688" spans="1:7">
      <c r="A688" s="94">
        <v>44621</v>
      </c>
      <c r="B688" s="50"/>
      <c r="C688" s="50"/>
      <c r="D688" s="50"/>
      <c r="E688" s="50"/>
      <c r="F688" s="50"/>
      <c r="G688" s="50"/>
    </row>
    <row r="689" spans="1:7">
      <c r="A689" s="94">
        <v>44652</v>
      </c>
      <c r="B689" s="50"/>
      <c r="C689" s="50"/>
      <c r="D689" s="50"/>
      <c r="E689" s="50"/>
      <c r="F689" s="50"/>
      <c r="G689" s="82"/>
    </row>
    <row r="690" spans="1:7">
      <c r="A690" s="93">
        <v>44682</v>
      </c>
    </row>
    <row r="691" spans="1:7">
      <c r="A691" s="93">
        <v>44713</v>
      </c>
    </row>
    <row r="692" spans="1:7">
      <c r="A692" s="94">
        <v>44743</v>
      </c>
      <c r="B692" s="50"/>
      <c r="C692" s="50"/>
      <c r="D692" s="50"/>
      <c r="E692" s="50"/>
      <c r="F692" s="50"/>
      <c r="G692" s="50"/>
    </row>
    <row r="693" spans="1:7">
      <c r="A693" s="94">
        <v>44774</v>
      </c>
      <c r="B693" s="50"/>
      <c r="C693" s="50"/>
      <c r="D693" s="50"/>
      <c r="E693" s="50"/>
      <c r="F693" s="50"/>
      <c r="G693" s="82"/>
    </row>
    <row r="694" spans="1:7">
      <c r="A694" s="24" t="s">
        <v>10</v>
      </c>
      <c r="B694" s="24">
        <f>SUM(B682:B693)</f>
        <v>0</v>
      </c>
      <c r="C694" s="24">
        <f>SUM(C682:C693)</f>
        <v>0</v>
      </c>
      <c r="D694" s="24">
        <f>SUM(D682:D693)</f>
        <v>24</v>
      </c>
      <c r="E694" s="24">
        <f>SUM(E682:E693)</f>
        <v>25</v>
      </c>
      <c r="F694" s="24">
        <f>SUM(F682:F693)</f>
        <v>6</v>
      </c>
      <c r="G694" s="30"/>
    </row>
    <row r="695" spans="1:7">
      <c r="A695" s="26" t="s">
        <v>12</v>
      </c>
      <c r="B695" s="26">
        <f>B694/12</f>
        <v>0</v>
      </c>
      <c r="C695" s="26">
        <f>C694/12</f>
        <v>0</v>
      </c>
      <c r="D695" s="26">
        <f>D694/12</f>
        <v>2</v>
      </c>
      <c r="E695" s="26">
        <f>E694/12</f>
        <v>2.0833333333333335</v>
      </c>
      <c r="F695" s="26">
        <f>F694/12</f>
        <v>0.5</v>
      </c>
      <c r="G695" s="30"/>
    </row>
    <row r="697" spans="1:7">
      <c r="A697" s="94"/>
      <c r="B697" s="50"/>
      <c r="C697" s="50"/>
      <c r="D697" s="50"/>
      <c r="E697" s="50"/>
      <c r="F697" s="50"/>
      <c r="G697" s="50"/>
    </row>
    <row r="700" spans="1:7">
      <c r="A700" s="94"/>
      <c r="B700" s="50"/>
      <c r="C700" s="50"/>
      <c r="D700" s="50"/>
      <c r="E700" s="50"/>
      <c r="F700" s="50"/>
      <c r="G700" s="50"/>
    </row>
    <row r="702" spans="1:7">
      <c r="A702" s="1" t="s">
        <v>0</v>
      </c>
      <c r="B702" s="2" t="s">
        <v>1</v>
      </c>
      <c r="C702" s="2" t="s">
        <v>2</v>
      </c>
      <c r="D702" s="2" t="s">
        <v>3</v>
      </c>
    </row>
    <row r="703" spans="1:7">
      <c r="A703" s="93" t="s">
        <v>20</v>
      </c>
      <c r="B703" s="8">
        <v>29375</v>
      </c>
      <c r="C703" s="8">
        <v>42014</v>
      </c>
      <c r="D703" s="3" t="s">
        <v>21</v>
      </c>
    </row>
    <row r="705" spans="1:8">
      <c r="A705" s="18" t="s">
        <v>4</v>
      </c>
      <c r="B705" s="19" t="s">
        <v>5</v>
      </c>
      <c r="C705" s="19" t="s">
        <v>6</v>
      </c>
      <c r="D705" s="19" t="s">
        <v>7</v>
      </c>
      <c r="E705" s="19" t="s">
        <v>8</v>
      </c>
      <c r="F705" s="19" t="s">
        <v>9</v>
      </c>
      <c r="G705" s="20" t="s">
        <v>138</v>
      </c>
      <c r="H705" s="19" t="s">
        <v>11</v>
      </c>
    </row>
    <row r="706" spans="1:8">
      <c r="A706" s="93">
        <v>43709</v>
      </c>
      <c r="B706" s="3">
        <v>1</v>
      </c>
      <c r="C706" s="3">
        <v>0</v>
      </c>
      <c r="D706" s="3">
        <v>13</v>
      </c>
      <c r="E706" s="3">
        <v>4</v>
      </c>
      <c r="F706" s="3">
        <v>1</v>
      </c>
    </row>
    <row r="707" spans="1:8">
      <c r="A707" s="93">
        <v>43739</v>
      </c>
      <c r="B707" s="3">
        <v>9</v>
      </c>
      <c r="C707" s="3">
        <v>0</v>
      </c>
      <c r="D707" s="3">
        <v>23</v>
      </c>
      <c r="E707" s="3">
        <v>16</v>
      </c>
      <c r="F707" s="3">
        <v>7</v>
      </c>
    </row>
    <row r="708" spans="1:8">
      <c r="A708" s="93">
        <v>43770</v>
      </c>
      <c r="B708" s="3">
        <v>5</v>
      </c>
      <c r="C708" s="3">
        <v>0</v>
      </c>
      <c r="D708" s="3">
        <v>17</v>
      </c>
      <c r="E708" s="3">
        <v>16</v>
      </c>
      <c r="F708" s="3">
        <v>6</v>
      </c>
    </row>
    <row r="709" spans="1:8">
      <c r="A709" s="93">
        <v>43800</v>
      </c>
      <c r="B709" s="3">
        <v>1</v>
      </c>
      <c r="C709" s="3">
        <v>1</v>
      </c>
      <c r="D709" s="3">
        <v>11</v>
      </c>
      <c r="E709" s="3">
        <v>11</v>
      </c>
      <c r="F709" s="3">
        <v>8</v>
      </c>
    </row>
    <row r="710" spans="1:8">
      <c r="A710" s="93">
        <v>43831</v>
      </c>
      <c r="B710" s="3">
        <v>4</v>
      </c>
      <c r="C710" s="3">
        <v>7</v>
      </c>
      <c r="D710" s="3">
        <v>14</v>
      </c>
      <c r="E710" s="3">
        <v>13</v>
      </c>
      <c r="F710" s="3">
        <v>9</v>
      </c>
    </row>
    <row r="711" spans="1:8">
      <c r="A711" s="93">
        <v>43862</v>
      </c>
      <c r="B711" s="3">
        <v>4</v>
      </c>
      <c r="C711" s="3">
        <v>0</v>
      </c>
      <c r="D711" s="3">
        <v>16</v>
      </c>
      <c r="E711" s="3">
        <v>10</v>
      </c>
      <c r="F711" s="3">
        <v>4</v>
      </c>
    </row>
    <row r="712" spans="1:8">
      <c r="A712" s="93">
        <v>43891</v>
      </c>
      <c r="B712" s="3">
        <v>4</v>
      </c>
      <c r="C712" s="3">
        <v>0</v>
      </c>
      <c r="D712" s="3">
        <v>10</v>
      </c>
      <c r="E712" s="3">
        <v>8</v>
      </c>
      <c r="F712" s="3">
        <v>4</v>
      </c>
    </row>
    <row r="713" spans="1:8">
      <c r="A713" s="93">
        <v>43922</v>
      </c>
      <c r="B713" s="3">
        <v>1</v>
      </c>
      <c r="C713" s="3">
        <v>0</v>
      </c>
      <c r="D713" s="3">
        <v>11</v>
      </c>
      <c r="E713" s="3">
        <v>7</v>
      </c>
      <c r="F713" s="3">
        <v>4</v>
      </c>
    </row>
    <row r="714" spans="1:8">
      <c r="A714" s="93">
        <v>43952</v>
      </c>
      <c r="B714" s="3">
        <v>0</v>
      </c>
      <c r="C714" s="3">
        <v>0</v>
      </c>
      <c r="D714" s="3">
        <v>8</v>
      </c>
      <c r="E714" s="3">
        <v>6</v>
      </c>
      <c r="F714" s="3">
        <v>2</v>
      </c>
    </row>
    <row r="715" spans="1:8">
      <c r="A715" s="93">
        <v>43983</v>
      </c>
      <c r="B715" s="3">
        <v>0</v>
      </c>
      <c r="C715" s="3">
        <v>0</v>
      </c>
      <c r="D715" s="3">
        <v>4</v>
      </c>
      <c r="E715" s="3">
        <v>4</v>
      </c>
      <c r="F715" s="3">
        <v>2</v>
      </c>
    </row>
    <row r="716" spans="1:8">
      <c r="A716" s="93">
        <v>44013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8">
      <c r="A717" s="93">
        <v>44044</v>
      </c>
      <c r="B717" s="3">
        <v>0</v>
      </c>
      <c r="C717" s="3">
        <v>0</v>
      </c>
      <c r="D717" s="3">
        <v>5</v>
      </c>
      <c r="E717" s="3">
        <v>5</v>
      </c>
      <c r="F717" s="3">
        <v>3</v>
      </c>
    </row>
    <row r="718" spans="1:8">
      <c r="A718" s="24" t="s">
        <v>10</v>
      </c>
      <c r="B718" s="24">
        <f>SUM(B706:B717)</f>
        <v>29</v>
      </c>
      <c r="C718" s="24">
        <f>SUM(C706:C717)</f>
        <v>8</v>
      </c>
      <c r="D718" s="24">
        <f>SUM(D706:D717)</f>
        <v>135</v>
      </c>
      <c r="E718" s="24">
        <f>SUM(E706:E717)</f>
        <v>104</v>
      </c>
      <c r="F718" s="24">
        <f>SUM(F706:F717)</f>
        <v>52</v>
      </c>
      <c r="G718" s="30"/>
    </row>
    <row r="719" spans="1:8">
      <c r="A719" s="24" t="s">
        <v>12</v>
      </c>
      <c r="B719" s="24">
        <f>B718/12</f>
        <v>2.4166666666666665</v>
      </c>
      <c r="C719" s="24">
        <f>C718/12</f>
        <v>0.66666666666666663</v>
      </c>
      <c r="D719" s="24">
        <f>D718/12</f>
        <v>11.25</v>
      </c>
      <c r="E719" s="24">
        <f>E718/12</f>
        <v>8.6666666666666661</v>
      </c>
      <c r="F719" s="24">
        <f>F718/12</f>
        <v>4.333333333333333</v>
      </c>
      <c r="G719" s="30"/>
    </row>
    <row r="720" spans="1:8">
      <c r="A720" s="93">
        <v>44075</v>
      </c>
      <c r="B720" s="3">
        <v>0</v>
      </c>
      <c r="C720" s="3">
        <v>0</v>
      </c>
      <c r="D720" s="3">
        <v>5</v>
      </c>
      <c r="E720" s="3">
        <v>5</v>
      </c>
      <c r="F720" s="3">
        <v>3</v>
      </c>
    </row>
    <row r="721" spans="1:7">
      <c r="A721" s="93">
        <v>44105</v>
      </c>
      <c r="B721" s="3">
        <v>0</v>
      </c>
      <c r="C721" s="3">
        <v>0</v>
      </c>
      <c r="D721" s="3">
        <v>2</v>
      </c>
      <c r="E721" s="3">
        <v>2</v>
      </c>
      <c r="F721" s="3">
        <v>2</v>
      </c>
    </row>
    <row r="722" spans="1:7">
      <c r="A722" s="93">
        <v>44136</v>
      </c>
      <c r="B722" s="3">
        <v>0</v>
      </c>
      <c r="C722" s="3">
        <v>0</v>
      </c>
      <c r="D722" s="3">
        <v>5</v>
      </c>
      <c r="E722" s="3">
        <v>6</v>
      </c>
      <c r="F722" s="3">
        <v>4</v>
      </c>
    </row>
    <row r="723" spans="1:7">
      <c r="A723" s="93">
        <v>44166</v>
      </c>
      <c r="B723" s="3">
        <v>0</v>
      </c>
      <c r="C723" s="3">
        <v>2</v>
      </c>
      <c r="D723" s="3">
        <v>6</v>
      </c>
      <c r="E723" s="3">
        <v>3</v>
      </c>
      <c r="F723" s="3">
        <v>3</v>
      </c>
    </row>
    <row r="724" spans="1:7">
      <c r="A724" s="93">
        <v>44197</v>
      </c>
      <c r="B724" s="3">
        <v>0</v>
      </c>
      <c r="C724" s="3">
        <v>0</v>
      </c>
      <c r="D724" s="3">
        <v>2</v>
      </c>
      <c r="E724" s="3">
        <v>2</v>
      </c>
      <c r="F724" s="3">
        <v>2</v>
      </c>
    </row>
    <row r="725" spans="1:7">
      <c r="A725" s="93">
        <v>44228</v>
      </c>
      <c r="B725" s="3">
        <v>0</v>
      </c>
      <c r="C725" s="3">
        <v>0</v>
      </c>
      <c r="D725" s="3">
        <v>6</v>
      </c>
      <c r="E725" s="3">
        <v>2</v>
      </c>
      <c r="F725" s="3">
        <v>2</v>
      </c>
    </row>
    <row r="726" spans="1:7">
      <c r="A726" s="93">
        <v>44256</v>
      </c>
      <c r="B726" s="3">
        <v>0</v>
      </c>
      <c r="C726" s="3">
        <v>0</v>
      </c>
      <c r="D726" s="3">
        <v>3</v>
      </c>
      <c r="E726" s="3">
        <v>4</v>
      </c>
      <c r="F726" s="3">
        <v>2</v>
      </c>
    </row>
    <row r="727" spans="1:7">
      <c r="A727" s="93">
        <v>44287</v>
      </c>
      <c r="B727" s="3">
        <v>0</v>
      </c>
      <c r="C727" s="3">
        <v>0</v>
      </c>
      <c r="D727" s="3">
        <v>9</v>
      </c>
      <c r="E727" s="3">
        <v>8</v>
      </c>
      <c r="F727" s="3">
        <v>2</v>
      </c>
    </row>
    <row r="728" spans="1:7">
      <c r="A728" s="93">
        <v>44317</v>
      </c>
      <c r="B728" s="3">
        <v>0</v>
      </c>
      <c r="C728" s="3">
        <v>0</v>
      </c>
      <c r="D728" s="3">
        <v>9</v>
      </c>
      <c r="E728" s="3">
        <v>7</v>
      </c>
      <c r="F728" s="3">
        <v>1</v>
      </c>
    </row>
    <row r="729" spans="1:7">
      <c r="A729" s="93">
        <v>44348</v>
      </c>
      <c r="B729" s="3">
        <v>0</v>
      </c>
      <c r="C729" s="3">
        <v>0</v>
      </c>
      <c r="D729" s="3">
        <v>7</v>
      </c>
      <c r="E729" s="3">
        <v>6</v>
      </c>
      <c r="F729" s="3">
        <v>2</v>
      </c>
    </row>
    <row r="730" spans="1:7">
      <c r="A730" s="93">
        <v>44378</v>
      </c>
      <c r="B730" s="3">
        <v>0</v>
      </c>
      <c r="C730" s="3">
        <v>0</v>
      </c>
      <c r="D730" s="3">
        <v>5</v>
      </c>
      <c r="E730" s="3">
        <v>6</v>
      </c>
      <c r="F730" s="3">
        <v>3</v>
      </c>
    </row>
    <row r="731" spans="1:7">
      <c r="A731" s="93">
        <v>44409</v>
      </c>
      <c r="B731" s="3">
        <v>0</v>
      </c>
      <c r="C731" s="3">
        <v>0</v>
      </c>
      <c r="D731" s="3">
        <v>6</v>
      </c>
      <c r="E731" s="3">
        <v>10</v>
      </c>
      <c r="F731" s="3">
        <v>4</v>
      </c>
      <c r="G731" s="2"/>
    </row>
    <row r="732" spans="1:7">
      <c r="A732" s="24" t="s">
        <v>10</v>
      </c>
      <c r="B732" s="24">
        <f>SUM(B720:B731)</f>
        <v>0</v>
      </c>
      <c r="C732" s="24">
        <f>SUM(C720:C731)</f>
        <v>2</v>
      </c>
      <c r="D732" s="24">
        <f>SUM(D720:D731)</f>
        <v>65</v>
      </c>
      <c r="E732" s="24">
        <f>SUM(E720:E731)</f>
        <v>61</v>
      </c>
      <c r="F732" s="24">
        <f>SUM(F720:F731)</f>
        <v>30</v>
      </c>
      <c r="G732" s="30"/>
    </row>
    <row r="733" spans="1:7">
      <c r="A733" s="26" t="s">
        <v>12</v>
      </c>
      <c r="B733" s="26">
        <f>B732/12</f>
        <v>0</v>
      </c>
      <c r="C733" s="26">
        <f>C732/12</f>
        <v>0.16666666666666666</v>
      </c>
      <c r="D733" s="26">
        <f>D732/12</f>
        <v>5.416666666666667</v>
      </c>
      <c r="E733" s="26">
        <f>E732/12</f>
        <v>5.083333333333333</v>
      </c>
      <c r="F733" s="26">
        <f>F732/12</f>
        <v>2.5</v>
      </c>
      <c r="G733" s="30"/>
    </row>
    <row r="734" spans="1:7">
      <c r="A734" s="93">
        <v>44440</v>
      </c>
      <c r="B734" s="3">
        <v>0</v>
      </c>
      <c r="C734" s="3">
        <v>0</v>
      </c>
      <c r="D734" s="3">
        <v>5</v>
      </c>
      <c r="E734" s="3">
        <v>7</v>
      </c>
      <c r="F734" s="3">
        <v>3</v>
      </c>
    </row>
    <row r="735" spans="1:7">
      <c r="A735" s="93">
        <v>44470</v>
      </c>
      <c r="B735" s="3">
        <v>0</v>
      </c>
      <c r="C735" s="3">
        <v>3</v>
      </c>
      <c r="D735" s="3">
        <v>6</v>
      </c>
      <c r="E735" s="3">
        <v>6</v>
      </c>
      <c r="F735" s="3">
        <v>3</v>
      </c>
    </row>
    <row r="736" spans="1:7">
      <c r="A736" s="94">
        <v>44501</v>
      </c>
      <c r="B736" s="50">
        <v>0</v>
      </c>
      <c r="C736" s="50">
        <v>0</v>
      </c>
      <c r="D736" s="50">
        <v>3</v>
      </c>
      <c r="E736" s="50">
        <v>4</v>
      </c>
      <c r="F736" s="50">
        <v>2</v>
      </c>
      <c r="G736" s="50"/>
    </row>
    <row r="737" spans="1:7">
      <c r="A737" s="94">
        <v>44531</v>
      </c>
      <c r="B737" s="50">
        <v>0</v>
      </c>
      <c r="C737" s="50">
        <v>0</v>
      </c>
      <c r="D737" s="50">
        <v>7</v>
      </c>
      <c r="E737" s="50">
        <v>6</v>
      </c>
      <c r="F737" s="50">
        <v>4</v>
      </c>
      <c r="G737" s="50"/>
    </row>
    <row r="738" spans="1:7">
      <c r="A738" s="93">
        <v>44562</v>
      </c>
    </row>
    <row r="739" spans="1:7">
      <c r="A739" s="93">
        <v>44593</v>
      </c>
    </row>
    <row r="740" spans="1:7">
      <c r="A740" s="94">
        <v>44621</v>
      </c>
      <c r="B740" s="50"/>
      <c r="C740" s="50"/>
      <c r="D740" s="50"/>
      <c r="E740" s="50"/>
      <c r="F740" s="50"/>
      <c r="G740" s="50"/>
    </row>
    <row r="741" spans="1:7">
      <c r="A741" s="94">
        <v>44652</v>
      </c>
      <c r="B741" s="50"/>
      <c r="C741" s="50"/>
      <c r="D741" s="50"/>
      <c r="E741" s="50"/>
      <c r="F741" s="50"/>
      <c r="G741" s="50"/>
    </row>
    <row r="742" spans="1:7">
      <c r="A742" s="93">
        <v>44682</v>
      </c>
    </row>
    <row r="743" spans="1:7">
      <c r="A743" s="93">
        <v>44713</v>
      </c>
    </row>
    <row r="744" spans="1:7">
      <c r="A744" s="94">
        <v>44743</v>
      </c>
      <c r="B744" s="50"/>
      <c r="C744" s="50"/>
      <c r="D744" s="50"/>
      <c r="E744" s="50"/>
      <c r="F744" s="50"/>
      <c r="G744" s="50"/>
    </row>
    <row r="745" spans="1:7">
      <c r="A745" s="94">
        <v>44774</v>
      </c>
      <c r="B745" s="50"/>
      <c r="C745" s="50"/>
      <c r="D745" s="50"/>
      <c r="E745" s="50"/>
      <c r="F745" s="50"/>
      <c r="G745" s="50"/>
    </row>
    <row r="746" spans="1:7">
      <c r="A746" s="24" t="s">
        <v>10</v>
      </c>
      <c r="B746" s="24">
        <f>SUM(B734:B745)</f>
        <v>0</v>
      </c>
      <c r="C746" s="24">
        <f>SUM(C734:C745)</f>
        <v>3</v>
      </c>
      <c r="D746" s="24">
        <f>SUM(D734:D745)</f>
        <v>21</v>
      </c>
      <c r="E746" s="24">
        <f>SUM(E734:E745)</f>
        <v>23</v>
      </c>
      <c r="F746" s="24">
        <f>SUM(F734:F745)</f>
        <v>12</v>
      </c>
      <c r="G746" s="30"/>
    </row>
    <row r="747" spans="1:7">
      <c r="A747" s="26" t="s">
        <v>12</v>
      </c>
      <c r="B747" s="26">
        <f>B746/12</f>
        <v>0</v>
      </c>
      <c r="C747" s="26">
        <f>C746/12</f>
        <v>0.25</v>
      </c>
      <c r="D747" s="26">
        <f>D746/12</f>
        <v>1.75</v>
      </c>
      <c r="E747" s="26">
        <f>E746/12</f>
        <v>1.9166666666666667</v>
      </c>
      <c r="F747" s="26">
        <f>F746/12</f>
        <v>1</v>
      </c>
      <c r="G747" s="30"/>
    </row>
    <row r="752" spans="1:7">
      <c r="A752" s="94"/>
      <c r="B752" s="50"/>
      <c r="C752" s="50"/>
      <c r="D752" s="50"/>
      <c r="E752" s="50"/>
      <c r="F752" s="50"/>
      <c r="G752" s="50"/>
    </row>
    <row r="759" spans="1:8">
      <c r="A759" s="1" t="s">
        <v>0</v>
      </c>
      <c r="B759" s="2" t="s">
        <v>1</v>
      </c>
      <c r="C759" s="2" t="s">
        <v>2</v>
      </c>
      <c r="D759" s="2" t="s">
        <v>3</v>
      </c>
    </row>
    <row r="760" spans="1:8">
      <c r="A760" s="93" t="s">
        <v>22</v>
      </c>
      <c r="B760" s="8">
        <v>30531</v>
      </c>
      <c r="C760" s="8">
        <v>43225</v>
      </c>
      <c r="D760" s="3" t="s">
        <v>18</v>
      </c>
    </row>
    <row r="762" spans="1:8">
      <c r="A762" s="18" t="s">
        <v>4</v>
      </c>
      <c r="B762" s="19" t="s">
        <v>5</v>
      </c>
      <c r="C762" s="19" t="s">
        <v>6</v>
      </c>
      <c r="D762" s="19" t="s">
        <v>7</v>
      </c>
      <c r="E762" s="19" t="s">
        <v>8</v>
      </c>
      <c r="F762" s="19" t="s">
        <v>9</v>
      </c>
      <c r="G762" s="19" t="s">
        <v>138</v>
      </c>
      <c r="H762" s="19" t="s">
        <v>11</v>
      </c>
    </row>
    <row r="763" spans="1:8">
      <c r="A763" s="93">
        <v>43709</v>
      </c>
      <c r="B763" s="3">
        <v>5</v>
      </c>
      <c r="C763" s="3">
        <v>0</v>
      </c>
      <c r="D763" s="3">
        <v>6</v>
      </c>
      <c r="E763" s="3">
        <v>4</v>
      </c>
      <c r="F763" s="3">
        <v>0</v>
      </c>
    </row>
    <row r="764" spans="1:8">
      <c r="A764" s="93">
        <v>43739</v>
      </c>
      <c r="B764" s="3">
        <v>5</v>
      </c>
      <c r="C764" s="3">
        <v>0</v>
      </c>
      <c r="D764" s="3">
        <v>12</v>
      </c>
      <c r="E764" s="3">
        <v>6</v>
      </c>
      <c r="F764" s="3">
        <v>1</v>
      </c>
    </row>
    <row r="765" spans="1:8">
      <c r="A765" s="93">
        <v>43770</v>
      </c>
      <c r="B765" s="3">
        <v>5</v>
      </c>
      <c r="C765" s="3">
        <v>0</v>
      </c>
      <c r="D765" s="3">
        <v>8</v>
      </c>
      <c r="E765" s="3">
        <v>4</v>
      </c>
      <c r="F765" s="3">
        <v>1</v>
      </c>
    </row>
    <row r="766" spans="1:8">
      <c r="A766" s="93">
        <v>43800</v>
      </c>
      <c r="B766" s="3">
        <v>3</v>
      </c>
      <c r="C766" s="3">
        <v>0</v>
      </c>
      <c r="D766" s="3">
        <v>5</v>
      </c>
      <c r="E766" s="3">
        <v>2</v>
      </c>
      <c r="F766" s="3">
        <v>1</v>
      </c>
    </row>
    <row r="767" spans="1:8">
      <c r="A767" s="93">
        <v>43831</v>
      </c>
      <c r="B767" s="3">
        <v>8</v>
      </c>
      <c r="C767" s="3">
        <v>0</v>
      </c>
      <c r="D767" s="3">
        <v>3</v>
      </c>
      <c r="E767" s="3">
        <v>9</v>
      </c>
      <c r="F767" s="3">
        <v>1</v>
      </c>
    </row>
    <row r="768" spans="1:8">
      <c r="A768" s="93">
        <v>43862</v>
      </c>
      <c r="B768" s="3">
        <v>4</v>
      </c>
      <c r="C768" s="3">
        <v>0</v>
      </c>
      <c r="D768" s="3">
        <v>9</v>
      </c>
      <c r="E768" s="3">
        <v>4</v>
      </c>
      <c r="F768" s="3">
        <v>2</v>
      </c>
    </row>
    <row r="769" spans="1:7">
      <c r="A769" s="93">
        <v>43891</v>
      </c>
      <c r="B769" s="3">
        <v>3</v>
      </c>
      <c r="C769" s="3">
        <v>0</v>
      </c>
      <c r="D769" s="3">
        <v>9</v>
      </c>
      <c r="E769" s="3">
        <v>3</v>
      </c>
      <c r="F769" s="3">
        <v>0</v>
      </c>
    </row>
    <row r="770" spans="1:7">
      <c r="A770" s="93">
        <v>43922</v>
      </c>
      <c r="B770" s="3">
        <v>0</v>
      </c>
      <c r="C770" s="3">
        <v>0</v>
      </c>
      <c r="D770" s="3">
        <v>3</v>
      </c>
      <c r="E770" s="3">
        <v>4</v>
      </c>
      <c r="F770" s="3">
        <v>0</v>
      </c>
    </row>
    <row r="771" spans="1:7">
      <c r="A771" s="93">
        <v>43952</v>
      </c>
      <c r="B771" s="3">
        <v>0</v>
      </c>
      <c r="C771" s="3">
        <v>0</v>
      </c>
      <c r="D771" s="3">
        <v>1</v>
      </c>
      <c r="E771" s="3">
        <v>0</v>
      </c>
      <c r="F771" s="3">
        <v>0</v>
      </c>
    </row>
    <row r="772" spans="1:7">
      <c r="A772" s="93">
        <v>43983</v>
      </c>
      <c r="B772" s="3">
        <v>0</v>
      </c>
      <c r="C772" s="3">
        <v>0</v>
      </c>
      <c r="D772" s="3">
        <v>3</v>
      </c>
      <c r="E772" s="3">
        <v>3</v>
      </c>
      <c r="F772" s="3">
        <v>0</v>
      </c>
    </row>
    <row r="773" spans="1:7">
      <c r="A773" s="93">
        <v>44013</v>
      </c>
      <c r="B773" s="3">
        <v>0</v>
      </c>
      <c r="C773" s="3">
        <v>2</v>
      </c>
      <c r="D773" s="3">
        <v>3</v>
      </c>
      <c r="E773" s="3">
        <v>4</v>
      </c>
      <c r="F773" s="3">
        <v>2</v>
      </c>
    </row>
    <row r="774" spans="1:7">
      <c r="A774" s="93">
        <v>44044</v>
      </c>
      <c r="B774" s="3">
        <v>0</v>
      </c>
      <c r="C774" s="3">
        <v>0</v>
      </c>
      <c r="D774" s="3">
        <v>0.5</v>
      </c>
      <c r="E774" s="3">
        <v>1</v>
      </c>
      <c r="F774" s="3">
        <v>1</v>
      </c>
    </row>
    <row r="775" spans="1:7">
      <c r="A775" s="24" t="s">
        <v>10</v>
      </c>
      <c r="B775" s="24">
        <f>SUM(B763:B774)</f>
        <v>33</v>
      </c>
      <c r="C775" s="24">
        <f>SUM(C763:C774)</f>
        <v>2</v>
      </c>
      <c r="D775" s="24">
        <f>SUM(D763:D774)</f>
        <v>62.5</v>
      </c>
      <c r="E775" s="24">
        <f>SUM(E763:E774)</f>
        <v>44</v>
      </c>
      <c r="F775" s="24">
        <f>SUM(F763:F774)</f>
        <v>9</v>
      </c>
      <c r="G775" s="30"/>
    </row>
    <row r="776" spans="1:7">
      <c r="A776" s="24" t="s">
        <v>12</v>
      </c>
      <c r="B776" s="24">
        <f>B775/12</f>
        <v>2.75</v>
      </c>
      <c r="C776" s="24">
        <f>C775/12</f>
        <v>0.16666666666666666</v>
      </c>
      <c r="D776" s="24">
        <f>D775/12</f>
        <v>5.208333333333333</v>
      </c>
      <c r="E776" s="24">
        <f>E775/12</f>
        <v>3.6666666666666665</v>
      </c>
      <c r="F776" s="24">
        <f>F775/12</f>
        <v>0.75</v>
      </c>
      <c r="G776" s="30"/>
    </row>
    <row r="777" spans="1:7">
      <c r="A777" s="93">
        <v>44075</v>
      </c>
      <c r="B777" s="3">
        <v>0</v>
      </c>
      <c r="C777" s="3">
        <v>0</v>
      </c>
      <c r="D777" s="3">
        <v>0.5</v>
      </c>
      <c r="E777" s="3">
        <v>1</v>
      </c>
      <c r="F777" s="3">
        <v>1</v>
      </c>
    </row>
    <row r="778" spans="1:7">
      <c r="A778" s="93">
        <v>44105</v>
      </c>
      <c r="B778" s="3">
        <v>0</v>
      </c>
      <c r="C778" s="3">
        <v>0</v>
      </c>
      <c r="D778" s="3">
        <v>0.5</v>
      </c>
      <c r="E778" s="3">
        <v>0</v>
      </c>
      <c r="F778" s="3">
        <v>0</v>
      </c>
    </row>
    <row r="779" spans="1:7">
      <c r="A779" s="93">
        <v>44136</v>
      </c>
      <c r="B779" s="3">
        <v>0</v>
      </c>
      <c r="C779" s="3">
        <v>0</v>
      </c>
      <c r="D779" s="3">
        <v>2</v>
      </c>
      <c r="E779" s="3">
        <v>2</v>
      </c>
      <c r="F779" s="3">
        <v>2</v>
      </c>
    </row>
    <row r="780" spans="1:7">
      <c r="A780" s="93">
        <v>44166</v>
      </c>
      <c r="B780" s="3">
        <v>0</v>
      </c>
      <c r="C780" s="3">
        <v>0</v>
      </c>
      <c r="D780" s="3">
        <v>2</v>
      </c>
      <c r="E780" s="3">
        <v>3</v>
      </c>
      <c r="F780" s="3">
        <v>2</v>
      </c>
    </row>
    <row r="781" spans="1:7">
      <c r="A781" s="93">
        <v>44197</v>
      </c>
      <c r="B781" s="3">
        <v>3</v>
      </c>
      <c r="C781" s="3">
        <v>0</v>
      </c>
      <c r="D781" s="3">
        <v>2</v>
      </c>
      <c r="E781" s="3">
        <v>1</v>
      </c>
      <c r="F781" s="3">
        <v>0</v>
      </c>
    </row>
    <row r="782" spans="1:7">
      <c r="A782" s="93">
        <v>44228</v>
      </c>
      <c r="B782" s="3">
        <v>0</v>
      </c>
      <c r="C782" s="3">
        <v>0</v>
      </c>
      <c r="D782" s="3">
        <v>2</v>
      </c>
      <c r="E782" s="3">
        <v>2</v>
      </c>
      <c r="F782" s="3">
        <v>1</v>
      </c>
    </row>
    <row r="783" spans="1:7">
      <c r="A783" s="93">
        <v>44256</v>
      </c>
      <c r="B783" s="3">
        <v>0</v>
      </c>
      <c r="C783" s="3">
        <v>0</v>
      </c>
      <c r="D783" s="3">
        <v>3</v>
      </c>
      <c r="E783" s="3">
        <v>3</v>
      </c>
      <c r="F783" s="3">
        <v>1</v>
      </c>
    </row>
    <row r="784" spans="1:7">
      <c r="A784" s="93">
        <v>44287</v>
      </c>
      <c r="B784" s="3">
        <v>0</v>
      </c>
      <c r="C784" s="3">
        <v>0</v>
      </c>
      <c r="D784" s="3">
        <v>4</v>
      </c>
      <c r="E784" s="3">
        <v>4</v>
      </c>
      <c r="F784" s="3">
        <v>2</v>
      </c>
    </row>
    <row r="785" spans="1:7">
      <c r="A785" s="93">
        <v>44317</v>
      </c>
      <c r="B785" s="3">
        <v>0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93">
        <v>44348</v>
      </c>
      <c r="B786" s="3">
        <v>0</v>
      </c>
      <c r="C786" s="3">
        <v>0</v>
      </c>
      <c r="D786" s="3">
        <v>5</v>
      </c>
      <c r="E786" s="3">
        <v>2</v>
      </c>
      <c r="F786" s="3">
        <v>0</v>
      </c>
    </row>
    <row r="787" spans="1:7">
      <c r="A787" s="93">
        <v>44378</v>
      </c>
      <c r="B787" s="3">
        <v>0</v>
      </c>
      <c r="C787" s="3">
        <v>0</v>
      </c>
      <c r="D787" s="3">
        <v>10</v>
      </c>
      <c r="E787" s="3">
        <v>6</v>
      </c>
      <c r="F787" s="3">
        <v>3</v>
      </c>
    </row>
    <row r="788" spans="1:7">
      <c r="A788" s="93">
        <v>44409</v>
      </c>
      <c r="B788" s="3">
        <v>0</v>
      </c>
      <c r="C788" s="3">
        <v>0</v>
      </c>
      <c r="D788" s="3">
        <v>4</v>
      </c>
      <c r="E788" s="3">
        <v>2</v>
      </c>
      <c r="F788" s="3">
        <v>2</v>
      </c>
    </row>
    <row r="789" spans="1:7">
      <c r="A789" s="24" t="s">
        <v>10</v>
      </c>
      <c r="B789" s="24">
        <f>SUM(B777:B788)</f>
        <v>3</v>
      </c>
      <c r="C789" s="24">
        <f>SUM(C777:C788)</f>
        <v>0</v>
      </c>
      <c r="D789" s="24">
        <f>SUM(D777:D788)</f>
        <v>44</v>
      </c>
      <c r="E789" s="24">
        <f>SUM(E777:E788)</f>
        <v>29</v>
      </c>
      <c r="F789" s="24">
        <f>SUM(F777:F788)</f>
        <v>15</v>
      </c>
      <c r="G789" s="31"/>
    </row>
    <row r="790" spans="1:7">
      <c r="A790" s="26" t="s">
        <v>12</v>
      </c>
      <c r="B790" s="26">
        <f>B789/12</f>
        <v>0.25</v>
      </c>
      <c r="C790" s="26">
        <f>C789/12</f>
        <v>0</v>
      </c>
      <c r="D790" s="26">
        <f>D789/12</f>
        <v>3.6666666666666665</v>
      </c>
      <c r="E790" s="26">
        <f>E789/12</f>
        <v>2.4166666666666665</v>
      </c>
      <c r="F790" s="26">
        <f>F789/12</f>
        <v>1.25</v>
      </c>
      <c r="G790" s="30"/>
    </row>
    <row r="791" spans="1:7">
      <c r="A791" s="93">
        <v>44440</v>
      </c>
      <c r="B791" s="3">
        <v>0</v>
      </c>
      <c r="C791" s="3">
        <v>0</v>
      </c>
      <c r="D791" s="3">
        <v>6</v>
      </c>
      <c r="E791" s="3">
        <v>2</v>
      </c>
      <c r="F791" s="3">
        <v>1</v>
      </c>
    </row>
    <row r="792" spans="1:7">
      <c r="A792" s="93">
        <v>44470</v>
      </c>
      <c r="B792" s="3">
        <v>0</v>
      </c>
      <c r="C792" s="3">
        <v>3</v>
      </c>
      <c r="D792" s="3">
        <v>4</v>
      </c>
      <c r="E792" s="3">
        <v>5</v>
      </c>
      <c r="F792" s="3">
        <v>2</v>
      </c>
    </row>
    <row r="793" spans="1:7">
      <c r="A793" s="94">
        <v>44501</v>
      </c>
      <c r="B793" s="50">
        <v>0</v>
      </c>
      <c r="C793" s="50">
        <v>0</v>
      </c>
      <c r="D793" s="50">
        <v>2</v>
      </c>
      <c r="E793" s="50">
        <v>2</v>
      </c>
      <c r="F793" s="50">
        <v>1</v>
      </c>
      <c r="G793" s="50"/>
    </row>
    <row r="794" spans="1:7">
      <c r="A794" s="94">
        <v>44531</v>
      </c>
      <c r="B794" s="50">
        <v>0</v>
      </c>
      <c r="C794" s="50">
        <v>0</v>
      </c>
      <c r="D794" s="50">
        <v>2</v>
      </c>
      <c r="E794" s="50">
        <v>1</v>
      </c>
      <c r="F794" s="50">
        <v>1</v>
      </c>
      <c r="G794" s="50"/>
    </row>
    <row r="795" spans="1:7">
      <c r="A795" s="93">
        <v>44562</v>
      </c>
    </row>
    <row r="796" spans="1:7">
      <c r="A796" s="93">
        <v>44593</v>
      </c>
    </row>
    <row r="797" spans="1:7">
      <c r="A797" s="94">
        <v>44621</v>
      </c>
      <c r="B797" s="50"/>
      <c r="C797" s="50"/>
      <c r="D797" s="50"/>
      <c r="E797" s="50"/>
      <c r="F797" s="50"/>
      <c r="G797" s="50"/>
    </row>
    <row r="798" spans="1:7">
      <c r="A798" s="94">
        <v>44652</v>
      </c>
      <c r="B798" s="50"/>
      <c r="C798" s="50"/>
      <c r="D798" s="50"/>
      <c r="E798" s="50"/>
      <c r="F798" s="50"/>
      <c r="G798" s="50"/>
    </row>
    <row r="799" spans="1:7">
      <c r="A799" s="93">
        <v>44682</v>
      </c>
    </row>
    <row r="800" spans="1:7">
      <c r="A800" s="93">
        <v>44713</v>
      </c>
    </row>
    <row r="801" spans="1:7">
      <c r="A801" s="94">
        <v>44743</v>
      </c>
      <c r="B801" s="50"/>
      <c r="C801" s="50"/>
      <c r="D801" s="50"/>
      <c r="E801" s="50"/>
      <c r="F801" s="50"/>
      <c r="G801" s="50"/>
    </row>
    <row r="802" spans="1:7">
      <c r="A802" s="94">
        <v>44774</v>
      </c>
      <c r="B802" s="50"/>
      <c r="C802" s="50"/>
      <c r="D802" s="50"/>
      <c r="E802" s="50"/>
      <c r="F802" s="50"/>
      <c r="G802" s="50"/>
    </row>
    <row r="803" spans="1:7">
      <c r="A803" s="24" t="s">
        <v>10</v>
      </c>
      <c r="B803" s="24">
        <f>SUM(B791:B802)</f>
        <v>0</v>
      </c>
      <c r="C803" s="24">
        <f>SUM(C791:C802)</f>
        <v>3</v>
      </c>
      <c r="D803" s="24">
        <f>SUM(D791:D802)</f>
        <v>14</v>
      </c>
      <c r="E803" s="24">
        <f>SUM(E791:E802)</f>
        <v>10</v>
      </c>
      <c r="F803" s="24">
        <f>SUM(F791:F802)</f>
        <v>5</v>
      </c>
      <c r="G803" s="31"/>
    </row>
    <row r="804" spans="1:7">
      <c r="A804" s="26" t="s">
        <v>12</v>
      </c>
      <c r="B804" s="26">
        <f>B803/12</f>
        <v>0</v>
      </c>
      <c r="C804" s="26">
        <f>C803/12</f>
        <v>0.25</v>
      </c>
      <c r="D804" s="26">
        <f>D803/12</f>
        <v>1.1666666666666667</v>
      </c>
      <c r="E804" s="26">
        <f>E803/12</f>
        <v>0.83333333333333337</v>
      </c>
      <c r="F804" s="26">
        <f>F803/12</f>
        <v>0.41666666666666669</v>
      </c>
      <c r="G804" s="30"/>
    </row>
    <row r="805" spans="1:7">
      <c r="A805" s="94"/>
      <c r="B805" s="50"/>
      <c r="C805" s="50"/>
      <c r="D805" s="50"/>
      <c r="E805" s="50"/>
      <c r="F805" s="50"/>
      <c r="G805" s="50"/>
    </row>
    <row r="815" spans="1:7">
      <c r="A815" s="94"/>
      <c r="B815" s="50"/>
      <c r="C815" s="50"/>
      <c r="D815" s="50"/>
      <c r="E815" s="50"/>
      <c r="F815" s="50"/>
      <c r="G815" s="50"/>
    </row>
    <row r="816" spans="1:7">
      <c r="A816" s="1" t="s">
        <v>0</v>
      </c>
      <c r="B816" s="2" t="s">
        <v>1</v>
      </c>
      <c r="C816" s="2" t="s">
        <v>2</v>
      </c>
      <c r="D816" s="2" t="s">
        <v>3</v>
      </c>
    </row>
    <row r="817" spans="1:8">
      <c r="A817" s="93" t="s">
        <v>23</v>
      </c>
      <c r="B817" s="8">
        <v>38197</v>
      </c>
      <c r="C817" s="8">
        <v>44402</v>
      </c>
      <c r="D817" s="3" t="s">
        <v>18</v>
      </c>
    </row>
    <row r="819" spans="1:8">
      <c r="A819" s="18" t="s">
        <v>4</v>
      </c>
      <c r="B819" s="19" t="s">
        <v>5</v>
      </c>
      <c r="C819" s="19" t="s">
        <v>6</v>
      </c>
      <c r="D819" s="19" t="s">
        <v>7</v>
      </c>
      <c r="E819" s="19" t="s">
        <v>8</v>
      </c>
      <c r="F819" s="19" t="s">
        <v>9</v>
      </c>
      <c r="G819" s="22" t="s">
        <v>138</v>
      </c>
      <c r="H819" s="19" t="s">
        <v>11</v>
      </c>
    </row>
    <row r="820" spans="1:8">
      <c r="A820" s="93">
        <v>43709</v>
      </c>
      <c r="B820" s="3">
        <v>5</v>
      </c>
      <c r="C820" s="3">
        <v>0</v>
      </c>
      <c r="D820" s="3">
        <v>4</v>
      </c>
      <c r="E820" s="3">
        <v>2</v>
      </c>
      <c r="F820" s="3">
        <v>1</v>
      </c>
    </row>
    <row r="821" spans="1:8">
      <c r="A821" s="93">
        <v>43739</v>
      </c>
      <c r="B821" s="3">
        <v>4</v>
      </c>
      <c r="C821" s="3">
        <v>0</v>
      </c>
      <c r="D821" s="3">
        <v>12</v>
      </c>
      <c r="E821" s="3">
        <v>2</v>
      </c>
      <c r="F821" s="3">
        <v>1</v>
      </c>
    </row>
    <row r="822" spans="1:8">
      <c r="A822" s="93">
        <v>43770</v>
      </c>
      <c r="B822" s="3">
        <v>5</v>
      </c>
      <c r="C822" s="3">
        <v>0</v>
      </c>
      <c r="D822" s="3">
        <v>14</v>
      </c>
      <c r="E822" s="3">
        <v>4</v>
      </c>
      <c r="F822" s="3">
        <v>2</v>
      </c>
    </row>
    <row r="823" spans="1:8">
      <c r="A823" s="93">
        <v>43800</v>
      </c>
      <c r="B823" s="3">
        <v>5</v>
      </c>
      <c r="C823" s="3">
        <v>0</v>
      </c>
      <c r="D823" s="3">
        <v>12</v>
      </c>
      <c r="E823" s="3">
        <v>4</v>
      </c>
      <c r="F823" s="3">
        <v>1</v>
      </c>
    </row>
    <row r="824" spans="1:8">
      <c r="A824" s="93">
        <v>43831</v>
      </c>
      <c r="B824" s="3">
        <v>4</v>
      </c>
      <c r="C824" s="3">
        <v>0</v>
      </c>
      <c r="D824" s="3">
        <v>11</v>
      </c>
      <c r="E824" s="3">
        <v>3</v>
      </c>
      <c r="F824" s="3">
        <v>1</v>
      </c>
    </row>
    <row r="825" spans="1:8">
      <c r="A825" s="93">
        <v>43862</v>
      </c>
      <c r="B825" s="3">
        <v>5</v>
      </c>
      <c r="C825" s="3">
        <v>0</v>
      </c>
      <c r="D825" s="3">
        <v>12</v>
      </c>
      <c r="E825" s="3">
        <v>1</v>
      </c>
      <c r="F825" s="3">
        <v>2</v>
      </c>
    </row>
    <row r="826" spans="1:8">
      <c r="A826" s="93">
        <v>43891</v>
      </c>
      <c r="B826" s="3">
        <v>2</v>
      </c>
      <c r="C826" s="3">
        <v>0</v>
      </c>
      <c r="D826" s="3">
        <v>5</v>
      </c>
      <c r="E826" s="3">
        <v>0</v>
      </c>
      <c r="F826" s="3">
        <v>1</v>
      </c>
    </row>
    <row r="827" spans="1:8">
      <c r="A827" s="93">
        <v>43922</v>
      </c>
      <c r="B827" s="3">
        <v>0</v>
      </c>
      <c r="C827" s="3">
        <v>0</v>
      </c>
      <c r="D827" s="3">
        <v>4</v>
      </c>
      <c r="E827" s="3">
        <v>0</v>
      </c>
      <c r="F827" s="3">
        <v>0</v>
      </c>
    </row>
    <row r="828" spans="1:8">
      <c r="A828" s="93">
        <v>43952</v>
      </c>
      <c r="B828" s="3">
        <v>0</v>
      </c>
      <c r="C828" s="3">
        <v>0</v>
      </c>
      <c r="D828" s="3">
        <v>1</v>
      </c>
      <c r="E828" s="3">
        <v>0</v>
      </c>
      <c r="F828" s="3">
        <v>0</v>
      </c>
    </row>
    <row r="829" spans="1:8">
      <c r="A829" s="93">
        <v>43983</v>
      </c>
      <c r="B829" s="3">
        <v>0</v>
      </c>
      <c r="C829" s="3">
        <v>0</v>
      </c>
      <c r="D829" s="3">
        <v>1</v>
      </c>
      <c r="E829" s="3">
        <v>0</v>
      </c>
      <c r="F829" s="3">
        <v>0</v>
      </c>
    </row>
    <row r="830" spans="1:8">
      <c r="A830" s="93">
        <v>44013</v>
      </c>
      <c r="B830" s="3">
        <v>0</v>
      </c>
      <c r="C830" s="3">
        <v>0</v>
      </c>
      <c r="D830" s="3">
        <v>1</v>
      </c>
      <c r="E830" s="3">
        <v>0</v>
      </c>
      <c r="F830" s="3">
        <v>0</v>
      </c>
      <c r="G830" s="2"/>
    </row>
    <row r="831" spans="1:8">
      <c r="A831" s="93">
        <v>44044</v>
      </c>
      <c r="B831" s="3">
        <v>0</v>
      </c>
      <c r="C831" s="3">
        <v>0.5</v>
      </c>
      <c r="D831" s="3">
        <v>1</v>
      </c>
      <c r="E831" s="3">
        <v>0</v>
      </c>
      <c r="F831" s="3">
        <v>0</v>
      </c>
    </row>
    <row r="832" spans="1:8">
      <c r="A832" s="24" t="s">
        <v>10</v>
      </c>
      <c r="B832" s="24">
        <f>SUM(B820:B831)</f>
        <v>30</v>
      </c>
      <c r="C832" s="24">
        <f>SUM(C820:C823)</f>
        <v>0</v>
      </c>
      <c r="D832" s="24">
        <f>SUM(D820:D823)</f>
        <v>42</v>
      </c>
      <c r="E832" s="24">
        <f>SUM(E820:E823)</f>
        <v>12</v>
      </c>
      <c r="F832" s="24">
        <f>SUM(F820:F823)</f>
        <v>5</v>
      </c>
      <c r="G832" s="30"/>
    </row>
    <row r="833" spans="1:7">
      <c r="A833" s="24" t="s">
        <v>12</v>
      </c>
      <c r="B833" s="24">
        <f>B832/12</f>
        <v>2.5</v>
      </c>
      <c r="C833" s="24">
        <f>C832/12</f>
        <v>0</v>
      </c>
      <c r="D833" s="24">
        <f>D832/12</f>
        <v>3.5</v>
      </c>
      <c r="E833" s="24">
        <f>E832/12</f>
        <v>1</v>
      </c>
      <c r="F833" s="24">
        <f>F832/12</f>
        <v>0.41666666666666669</v>
      </c>
      <c r="G833" s="30"/>
    </row>
    <row r="834" spans="1:7">
      <c r="A834" s="93">
        <v>44075</v>
      </c>
      <c r="B834" s="3">
        <v>0</v>
      </c>
      <c r="C834" s="3">
        <v>0</v>
      </c>
      <c r="D834" s="3">
        <v>0.5</v>
      </c>
      <c r="E834" s="3">
        <v>0</v>
      </c>
      <c r="F834" s="3">
        <v>0</v>
      </c>
    </row>
    <row r="835" spans="1:7">
      <c r="A835" s="93">
        <v>44105</v>
      </c>
      <c r="B835" s="3">
        <v>0</v>
      </c>
      <c r="C835" s="3">
        <v>0</v>
      </c>
      <c r="D835" s="3">
        <v>0.5</v>
      </c>
      <c r="E835" s="3">
        <v>0</v>
      </c>
      <c r="F835" s="3">
        <v>0</v>
      </c>
    </row>
    <row r="836" spans="1:7">
      <c r="A836" s="93">
        <v>44136</v>
      </c>
      <c r="B836" s="3">
        <v>0</v>
      </c>
      <c r="C836" s="3">
        <v>0</v>
      </c>
      <c r="D836" s="3">
        <v>3</v>
      </c>
      <c r="E836" s="3">
        <v>0</v>
      </c>
      <c r="F836" s="3">
        <v>0</v>
      </c>
    </row>
    <row r="837" spans="1:7">
      <c r="A837" s="93">
        <v>44166</v>
      </c>
      <c r="B837" s="3">
        <v>0</v>
      </c>
      <c r="C837" s="3">
        <v>0</v>
      </c>
      <c r="D837" s="3">
        <v>2</v>
      </c>
      <c r="E837" s="3">
        <v>0</v>
      </c>
      <c r="F837" s="3">
        <v>0</v>
      </c>
    </row>
    <row r="838" spans="1:7">
      <c r="A838" s="93">
        <v>44197</v>
      </c>
      <c r="B838" s="3">
        <v>0</v>
      </c>
      <c r="C838" s="3">
        <v>0</v>
      </c>
      <c r="D838" s="3">
        <v>1</v>
      </c>
      <c r="E838" s="3">
        <v>0</v>
      </c>
      <c r="F838" s="3">
        <v>0</v>
      </c>
    </row>
    <row r="839" spans="1:7">
      <c r="A839" s="93">
        <v>44228</v>
      </c>
      <c r="B839" s="3">
        <v>0</v>
      </c>
      <c r="C839" s="3">
        <v>0</v>
      </c>
      <c r="D839" s="3">
        <v>1</v>
      </c>
      <c r="E839" s="3">
        <v>0</v>
      </c>
      <c r="F839" s="3">
        <v>0</v>
      </c>
    </row>
    <row r="840" spans="1:7">
      <c r="A840" s="93">
        <v>44256</v>
      </c>
      <c r="B840" s="3">
        <v>0</v>
      </c>
      <c r="C840" s="3">
        <v>0</v>
      </c>
      <c r="D840" s="3">
        <v>2</v>
      </c>
      <c r="E840" s="3">
        <v>0</v>
      </c>
      <c r="F840" s="3">
        <v>0</v>
      </c>
    </row>
    <row r="841" spans="1:7">
      <c r="A841" s="93">
        <v>44287</v>
      </c>
      <c r="B841" s="3">
        <v>0</v>
      </c>
      <c r="C841" s="3">
        <v>0</v>
      </c>
      <c r="D841" s="3">
        <v>2</v>
      </c>
      <c r="F841" s="3">
        <v>1</v>
      </c>
    </row>
    <row r="842" spans="1:7">
      <c r="A842" s="93">
        <v>44317</v>
      </c>
      <c r="B842" s="3">
        <v>0</v>
      </c>
      <c r="C842" s="3">
        <v>0</v>
      </c>
      <c r="D842" s="3">
        <v>8</v>
      </c>
      <c r="E842" s="3">
        <v>3</v>
      </c>
      <c r="F842" s="3">
        <v>0</v>
      </c>
    </row>
    <row r="843" spans="1:7">
      <c r="A843" s="93">
        <v>44348</v>
      </c>
      <c r="B843" s="3">
        <v>0</v>
      </c>
      <c r="C843" s="3">
        <v>0</v>
      </c>
      <c r="D843" s="3">
        <v>3</v>
      </c>
      <c r="E843" s="3">
        <v>0</v>
      </c>
      <c r="F843" s="3">
        <v>0</v>
      </c>
    </row>
    <row r="844" spans="1:7">
      <c r="A844" s="93">
        <v>44378</v>
      </c>
      <c r="B844" s="3">
        <v>0</v>
      </c>
      <c r="C844" s="3">
        <v>0</v>
      </c>
      <c r="D844" s="3">
        <v>2</v>
      </c>
      <c r="E844" s="3">
        <v>0</v>
      </c>
      <c r="F844" s="3">
        <v>0</v>
      </c>
    </row>
    <row r="845" spans="1:7">
      <c r="A845" s="93">
        <v>44409</v>
      </c>
      <c r="B845" s="3">
        <v>0</v>
      </c>
      <c r="C845" s="3">
        <v>0</v>
      </c>
      <c r="D845" s="3">
        <v>3</v>
      </c>
      <c r="E845" s="3">
        <v>0</v>
      </c>
      <c r="F845" s="3">
        <v>0</v>
      </c>
    </row>
    <row r="846" spans="1:7">
      <c r="A846" s="24" t="s">
        <v>10</v>
      </c>
      <c r="B846" s="24">
        <f>SUM(B834:B845)</f>
        <v>0</v>
      </c>
      <c r="C846" s="24">
        <f>SUM(C834:C845)</f>
        <v>0</v>
      </c>
      <c r="D846" s="24">
        <f>SUM(D834:D845)</f>
        <v>28</v>
      </c>
      <c r="E846" s="24">
        <f>SUM(E834:E845)</f>
        <v>3</v>
      </c>
      <c r="F846" s="24">
        <f>SUM(F834:F845)</f>
        <v>1</v>
      </c>
      <c r="G846" s="30"/>
    </row>
    <row r="847" spans="1:7">
      <c r="A847" s="26" t="s">
        <v>12</v>
      </c>
      <c r="B847" s="26">
        <f>B846/12</f>
        <v>0</v>
      </c>
      <c r="C847" s="26">
        <f>C846/12</f>
        <v>0</v>
      </c>
      <c r="D847" s="26">
        <f>D846/12</f>
        <v>2.3333333333333335</v>
      </c>
      <c r="E847" s="26">
        <f>E846/12</f>
        <v>0.25</v>
      </c>
      <c r="F847" s="26">
        <f>F846/12</f>
        <v>8.3333333333333329E-2</v>
      </c>
      <c r="G847" s="30"/>
    </row>
    <row r="848" spans="1:7">
      <c r="A848" s="93">
        <v>44440</v>
      </c>
      <c r="B848" s="3">
        <v>0</v>
      </c>
      <c r="C848" s="3">
        <v>0</v>
      </c>
      <c r="D848" s="3">
        <v>5</v>
      </c>
      <c r="E848" s="3">
        <v>0</v>
      </c>
      <c r="F848" s="3">
        <v>0</v>
      </c>
    </row>
    <row r="849" spans="1:7">
      <c r="A849" s="93">
        <v>44470</v>
      </c>
      <c r="B849" s="3">
        <v>0</v>
      </c>
      <c r="C849" s="3">
        <v>0</v>
      </c>
      <c r="D849" s="3">
        <v>4</v>
      </c>
      <c r="E849" s="3">
        <v>0</v>
      </c>
      <c r="F849" s="3">
        <v>0</v>
      </c>
    </row>
    <row r="850" spans="1:7">
      <c r="A850" s="94">
        <v>44501</v>
      </c>
      <c r="B850" s="50">
        <v>0</v>
      </c>
      <c r="C850" s="50">
        <v>0</v>
      </c>
      <c r="D850" s="50">
        <v>2</v>
      </c>
      <c r="E850" s="50">
        <v>0</v>
      </c>
      <c r="F850" s="50">
        <v>0</v>
      </c>
      <c r="G850" s="50"/>
    </row>
    <row r="851" spans="1:7">
      <c r="A851" s="94">
        <v>44531</v>
      </c>
      <c r="B851" s="50">
        <v>0</v>
      </c>
      <c r="C851" s="50">
        <v>0</v>
      </c>
      <c r="D851" s="50">
        <v>2</v>
      </c>
      <c r="E851" s="50">
        <v>0</v>
      </c>
      <c r="F851" s="50">
        <v>0</v>
      </c>
      <c r="G851" s="50"/>
    </row>
    <row r="852" spans="1:7">
      <c r="A852" s="93">
        <v>44562</v>
      </c>
    </row>
    <row r="853" spans="1:7">
      <c r="A853" s="93">
        <v>44593</v>
      </c>
    </row>
    <row r="854" spans="1:7">
      <c r="A854" s="94">
        <v>44621</v>
      </c>
      <c r="B854" s="50"/>
      <c r="C854" s="50"/>
      <c r="D854" s="50"/>
      <c r="E854" s="50"/>
      <c r="F854" s="50"/>
      <c r="G854" s="50"/>
    </row>
    <row r="855" spans="1:7">
      <c r="A855" s="94">
        <v>44652</v>
      </c>
      <c r="B855" s="50"/>
      <c r="C855" s="50"/>
      <c r="D855" s="50"/>
      <c r="E855" s="50"/>
      <c r="F855" s="50"/>
      <c r="G855" s="50"/>
    </row>
    <row r="856" spans="1:7">
      <c r="A856" s="93">
        <v>44682</v>
      </c>
    </row>
    <row r="857" spans="1:7">
      <c r="A857" s="93">
        <v>44713</v>
      </c>
    </row>
    <row r="858" spans="1:7">
      <c r="A858" s="94">
        <v>44743</v>
      </c>
      <c r="B858" s="50"/>
      <c r="C858" s="50"/>
      <c r="D858" s="50"/>
      <c r="E858" s="50"/>
      <c r="F858" s="50"/>
      <c r="G858" s="50"/>
    </row>
    <row r="859" spans="1:7">
      <c r="A859" s="94">
        <v>44774</v>
      </c>
      <c r="B859" s="50"/>
      <c r="C859" s="50"/>
      <c r="D859" s="50"/>
      <c r="E859" s="50"/>
      <c r="F859" s="50"/>
      <c r="G859" s="50"/>
    </row>
    <row r="860" spans="1:7">
      <c r="A860" s="24" t="s">
        <v>10</v>
      </c>
      <c r="B860" s="24">
        <f>SUM(B848:B859)</f>
        <v>0</v>
      </c>
      <c r="C860" s="24">
        <f>SUM(C848:C859)</f>
        <v>0</v>
      </c>
      <c r="D860" s="24">
        <f>SUM(D848:D859)</f>
        <v>13</v>
      </c>
      <c r="E860" s="24">
        <f>SUM(E848:E859)</f>
        <v>0</v>
      </c>
      <c r="F860" s="24">
        <f>SUM(F848:F859)</f>
        <v>0</v>
      </c>
      <c r="G860" s="30"/>
    </row>
    <row r="861" spans="1:7">
      <c r="A861" s="26" t="s">
        <v>12</v>
      </c>
      <c r="B861" s="26">
        <f>B860/12</f>
        <v>0</v>
      </c>
      <c r="C861" s="26">
        <f>C860/12</f>
        <v>0</v>
      </c>
      <c r="D861" s="26">
        <f>D860/12</f>
        <v>1.0833333333333333</v>
      </c>
      <c r="E861" s="26">
        <f>E860/12</f>
        <v>0</v>
      </c>
      <c r="F861" s="26">
        <f>F860/12</f>
        <v>0</v>
      </c>
      <c r="G861" s="30"/>
    </row>
    <row r="873" spans="1:8">
      <c r="A873" s="1" t="s">
        <v>0</v>
      </c>
      <c r="B873" s="2" t="s">
        <v>1</v>
      </c>
      <c r="C873" s="2" t="s">
        <v>2</v>
      </c>
      <c r="D873" s="2" t="s">
        <v>3</v>
      </c>
      <c r="E873" s="2" t="s">
        <v>27</v>
      </c>
    </row>
    <row r="874" spans="1:8">
      <c r="A874" s="93" t="s">
        <v>24</v>
      </c>
      <c r="B874" s="8">
        <v>39851</v>
      </c>
      <c r="C874" s="8" t="s">
        <v>25</v>
      </c>
      <c r="D874" s="3" t="s">
        <v>18</v>
      </c>
      <c r="E874" s="3" t="s">
        <v>26</v>
      </c>
    </row>
    <row r="876" spans="1:8">
      <c r="A876" s="18" t="s">
        <v>4</v>
      </c>
      <c r="B876" s="19" t="s">
        <v>5</v>
      </c>
      <c r="C876" s="19" t="s">
        <v>6</v>
      </c>
      <c r="D876" s="19" t="s">
        <v>7</v>
      </c>
      <c r="E876" s="19" t="s">
        <v>8</v>
      </c>
      <c r="F876" s="19" t="s">
        <v>9</v>
      </c>
      <c r="G876" s="22" t="s">
        <v>138</v>
      </c>
      <c r="H876" s="19" t="s">
        <v>11</v>
      </c>
    </row>
    <row r="877" spans="1:8">
      <c r="A877" s="93">
        <v>43709</v>
      </c>
      <c r="B877" s="3">
        <v>0</v>
      </c>
      <c r="C877" s="3">
        <v>0</v>
      </c>
      <c r="D877" s="3">
        <v>10</v>
      </c>
      <c r="E877" s="3">
        <v>0</v>
      </c>
      <c r="F877" s="3">
        <v>0</v>
      </c>
    </row>
    <row r="878" spans="1:8">
      <c r="A878" s="93">
        <v>43739</v>
      </c>
      <c r="B878" s="3">
        <v>3</v>
      </c>
      <c r="C878" s="3">
        <v>0</v>
      </c>
      <c r="D878" s="3">
        <v>14</v>
      </c>
      <c r="E878" s="3">
        <v>1</v>
      </c>
      <c r="F878" s="3">
        <v>1</v>
      </c>
    </row>
    <row r="879" spans="1:8">
      <c r="A879" s="93">
        <v>43770</v>
      </c>
      <c r="B879" s="3">
        <v>3</v>
      </c>
      <c r="C879" s="3">
        <v>0</v>
      </c>
      <c r="D879" s="3">
        <v>14</v>
      </c>
      <c r="E879" s="3">
        <v>1</v>
      </c>
      <c r="F879" s="3">
        <v>1</v>
      </c>
    </row>
    <row r="880" spans="1:8">
      <c r="A880" s="93">
        <v>43800</v>
      </c>
      <c r="B880" s="3">
        <v>5</v>
      </c>
      <c r="C880" s="3">
        <v>5</v>
      </c>
      <c r="D880" s="3">
        <v>12</v>
      </c>
      <c r="E880" s="3">
        <v>4</v>
      </c>
      <c r="F880" s="3">
        <v>0</v>
      </c>
    </row>
    <row r="881" spans="1:7">
      <c r="A881" s="93">
        <v>43831</v>
      </c>
      <c r="B881" s="3">
        <v>3</v>
      </c>
      <c r="C881" s="3">
        <v>0</v>
      </c>
      <c r="D881" s="3">
        <v>5</v>
      </c>
      <c r="E881" s="3">
        <v>1</v>
      </c>
      <c r="F881" s="3">
        <v>0</v>
      </c>
    </row>
    <row r="882" spans="1:7">
      <c r="A882" s="93">
        <v>43862</v>
      </c>
      <c r="B882" s="3">
        <v>3</v>
      </c>
      <c r="C882" s="3">
        <v>0</v>
      </c>
      <c r="D882" s="3">
        <v>11</v>
      </c>
      <c r="E882" s="3">
        <v>1</v>
      </c>
      <c r="F882" s="3">
        <v>1</v>
      </c>
      <c r="G882" s="2"/>
    </row>
    <row r="883" spans="1:7">
      <c r="A883" s="93">
        <v>43891</v>
      </c>
      <c r="B883" s="3">
        <v>1</v>
      </c>
      <c r="C883" s="3">
        <v>0</v>
      </c>
      <c r="D883" s="3">
        <v>4</v>
      </c>
      <c r="E883" s="3">
        <v>0</v>
      </c>
      <c r="F883" s="3">
        <v>0</v>
      </c>
    </row>
    <row r="884" spans="1:7">
      <c r="A884" s="93">
        <v>43922</v>
      </c>
      <c r="B884" s="3">
        <v>0</v>
      </c>
      <c r="C884" s="3">
        <v>0</v>
      </c>
      <c r="D884" s="3">
        <v>4</v>
      </c>
      <c r="E884" s="3">
        <v>0</v>
      </c>
      <c r="F884" s="3">
        <v>0</v>
      </c>
    </row>
    <row r="885" spans="1:7">
      <c r="A885" s="93">
        <v>43952</v>
      </c>
      <c r="B885" s="3">
        <v>0</v>
      </c>
      <c r="C885" s="3">
        <v>0</v>
      </c>
      <c r="D885" s="3">
        <v>1</v>
      </c>
      <c r="E885" s="3">
        <v>0</v>
      </c>
      <c r="F885" s="3">
        <v>0</v>
      </c>
    </row>
    <row r="886" spans="1:7">
      <c r="A886" s="93">
        <v>43983</v>
      </c>
      <c r="B886" s="3">
        <v>0</v>
      </c>
      <c r="C886" s="3">
        <v>0</v>
      </c>
      <c r="D886" s="3">
        <v>2</v>
      </c>
      <c r="E886" s="3">
        <v>0</v>
      </c>
      <c r="F886" s="3">
        <v>0</v>
      </c>
    </row>
    <row r="887" spans="1:7">
      <c r="A887" s="93">
        <v>44013</v>
      </c>
      <c r="B887" s="3">
        <v>0</v>
      </c>
      <c r="C887" s="3">
        <v>0</v>
      </c>
      <c r="D887" s="3">
        <v>1</v>
      </c>
      <c r="E887" s="3">
        <v>0</v>
      </c>
      <c r="F887" s="3">
        <v>0</v>
      </c>
    </row>
    <row r="888" spans="1:7">
      <c r="A888" s="93">
        <v>44044</v>
      </c>
      <c r="B888" s="3">
        <v>0</v>
      </c>
      <c r="C888" s="3">
        <v>0</v>
      </c>
      <c r="D888" s="3">
        <v>1</v>
      </c>
      <c r="E888" s="3">
        <v>0</v>
      </c>
      <c r="F888" s="3">
        <v>0</v>
      </c>
    </row>
    <row r="889" spans="1:7">
      <c r="A889" s="24" t="s">
        <v>10</v>
      </c>
      <c r="B889" s="24">
        <f>SUM(B877:B888)</f>
        <v>18</v>
      </c>
      <c r="C889" s="24">
        <f>SUM(C877:C888)</f>
        <v>5</v>
      </c>
      <c r="D889" s="24">
        <f>SUM(D877:D888)</f>
        <v>79</v>
      </c>
      <c r="E889" s="24">
        <f>SUM(E877:E888)</f>
        <v>8</v>
      </c>
      <c r="F889" s="24">
        <f>SUM(F877:F888)</f>
        <v>3</v>
      </c>
      <c r="G889" s="30"/>
    </row>
    <row r="890" spans="1:7">
      <c r="A890" s="24" t="s">
        <v>12</v>
      </c>
      <c r="B890" s="24">
        <f>B889/12</f>
        <v>1.5</v>
      </c>
      <c r="C890" s="24">
        <f>C889/12</f>
        <v>0.41666666666666669</v>
      </c>
      <c r="D890" s="24">
        <f>D889/12</f>
        <v>6.583333333333333</v>
      </c>
      <c r="E890" s="24">
        <f>E889/12</f>
        <v>0.66666666666666663</v>
      </c>
      <c r="F890" s="24">
        <f>F889/12</f>
        <v>0.25</v>
      </c>
      <c r="G890" s="30"/>
    </row>
    <row r="891" spans="1:7">
      <c r="A891" s="93">
        <v>44075</v>
      </c>
      <c r="B891" s="3">
        <v>0</v>
      </c>
      <c r="C891" s="3">
        <v>0</v>
      </c>
      <c r="D891" s="3">
        <v>1</v>
      </c>
      <c r="E891" s="3">
        <v>0</v>
      </c>
      <c r="F891" s="3">
        <v>0</v>
      </c>
    </row>
    <row r="892" spans="1:7">
      <c r="A892" s="93">
        <v>44105</v>
      </c>
      <c r="B892" s="3">
        <v>0</v>
      </c>
      <c r="C892" s="3">
        <v>0</v>
      </c>
      <c r="D892" s="3">
        <v>0.5</v>
      </c>
      <c r="E892" s="3">
        <v>0</v>
      </c>
      <c r="F892" s="3">
        <v>0</v>
      </c>
    </row>
    <row r="893" spans="1:7">
      <c r="A893" s="93">
        <v>44136</v>
      </c>
      <c r="B893" s="3">
        <v>0</v>
      </c>
      <c r="C893" s="3">
        <v>0</v>
      </c>
      <c r="D893" s="3">
        <v>3</v>
      </c>
      <c r="E893" s="3">
        <v>0</v>
      </c>
      <c r="F893" s="3">
        <v>0</v>
      </c>
    </row>
    <row r="894" spans="1:7">
      <c r="A894" s="93">
        <v>44166</v>
      </c>
      <c r="B894" s="3">
        <v>0</v>
      </c>
      <c r="C894" s="3">
        <v>0</v>
      </c>
      <c r="D894" s="3">
        <v>2</v>
      </c>
      <c r="E894" s="3">
        <v>0</v>
      </c>
      <c r="F894" s="3">
        <v>0</v>
      </c>
    </row>
    <row r="895" spans="1:7">
      <c r="A895" s="93">
        <v>44197</v>
      </c>
      <c r="B895" s="3">
        <v>0</v>
      </c>
      <c r="C895" s="3">
        <v>0</v>
      </c>
      <c r="D895" s="3">
        <v>2</v>
      </c>
      <c r="E895" s="3">
        <v>0</v>
      </c>
      <c r="F895" s="3">
        <v>0</v>
      </c>
    </row>
    <row r="896" spans="1:7">
      <c r="A896" s="93">
        <v>44228</v>
      </c>
      <c r="B896" s="3">
        <v>0</v>
      </c>
      <c r="C896" s="3">
        <v>0</v>
      </c>
      <c r="D896" s="3">
        <v>1</v>
      </c>
      <c r="E896" s="3">
        <v>0</v>
      </c>
      <c r="F896" s="3">
        <v>0</v>
      </c>
    </row>
    <row r="897" spans="1:7">
      <c r="A897" s="93">
        <v>44256</v>
      </c>
      <c r="B897" s="3">
        <v>0</v>
      </c>
      <c r="C897" s="3">
        <v>0</v>
      </c>
      <c r="D897" s="3">
        <v>2</v>
      </c>
      <c r="E897" s="3">
        <v>0</v>
      </c>
      <c r="F897" s="3">
        <v>0</v>
      </c>
    </row>
    <row r="898" spans="1:7">
      <c r="A898" s="93">
        <v>44287</v>
      </c>
      <c r="B898" s="3">
        <v>0</v>
      </c>
      <c r="C898" s="3">
        <v>0</v>
      </c>
      <c r="D898" s="3">
        <v>2</v>
      </c>
      <c r="E898" s="3">
        <v>0</v>
      </c>
      <c r="F898" s="3">
        <v>0</v>
      </c>
    </row>
    <row r="899" spans="1:7">
      <c r="A899" s="93">
        <v>44317</v>
      </c>
      <c r="B899" s="3">
        <v>0</v>
      </c>
      <c r="C899" s="3">
        <v>0</v>
      </c>
      <c r="D899" s="3">
        <v>3</v>
      </c>
      <c r="E899" s="3">
        <v>0</v>
      </c>
      <c r="F899" s="3">
        <v>0</v>
      </c>
    </row>
    <row r="900" spans="1:7">
      <c r="A900" s="93">
        <v>44348</v>
      </c>
      <c r="B900" s="3">
        <v>0</v>
      </c>
      <c r="C900" s="3">
        <v>0</v>
      </c>
      <c r="D900" s="3">
        <v>3</v>
      </c>
      <c r="E900" s="3">
        <v>0</v>
      </c>
      <c r="F900" s="3">
        <v>0</v>
      </c>
    </row>
    <row r="901" spans="1:7">
      <c r="A901" s="93">
        <v>44378</v>
      </c>
      <c r="B901" s="3">
        <v>0</v>
      </c>
      <c r="C901" s="3">
        <v>0</v>
      </c>
      <c r="D901" s="3">
        <v>2</v>
      </c>
      <c r="E901" s="3">
        <v>0</v>
      </c>
      <c r="F901" s="3">
        <v>0</v>
      </c>
    </row>
    <row r="902" spans="1:7">
      <c r="A902" s="93">
        <v>44409</v>
      </c>
      <c r="B902" s="3">
        <v>0</v>
      </c>
      <c r="C902" s="3">
        <v>0</v>
      </c>
      <c r="D902" s="3">
        <v>4</v>
      </c>
      <c r="E902" s="3">
        <v>0</v>
      </c>
      <c r="F902" s="3">
        <v>0</v>
      </c>
    </row>
    <row r="903" spans="1:7">
      <c r="A903" s="24" t="s">
        <v>10</v>
      </c>
      <c r="B903" s="24">
        <f>SUM(B891:B902)</f>
        <v>0</v>
      </c>
      <c r="C903" s="24">
        <f>SUM(C891:C902)</f>
        <v>0</v>
      </c>
      <c r="D903" s="24">
        <f>SUM(D891:D902)</f>
        <v>25.5</v>
      </c>
      <c r="E903" s="24">
        <f>SUM(E891:E902)</f>
        <v>0</v>
      </c>
      <c r="F903" s="24">
        <f>SUM(F891:F902)</f>
        <v>0</v>
      </c>
      <c r="G903" s="30"/>
    </row>
    <row r="904" spans="1:7">
      <c r="A904" s="26" t="s">
        <v>12</v>
      </c>
      <c r="B904" s="26">
        <f>B903/12</f>
        <v>0</v>
      </c>
      <c r="C904" s="26">
        <f>C903/12</f>
        <v>0</v>
      </c>
      <c r="D904" s="26">
        <f>D903/12</f>
        <v>2.125</v>
      </c>
      <c r="E904" s="26">
        <f>E903/12</f>
        <v>0</v>
      </c>
      <c r="F904" s="26">
        <f>F903/12</f>
        <v>0</v>
      </c>
      <c r="G904" s="30"/>
    </row>
    <row r="905" spans="1:7">
      <c r="A905" s="93">
        <v>44440</v>
      </c>
      <c r="B905" s="3">
        <v>0</v>
      </c>
      <c r="C905" s="3">
        <v>0</v>
      </c>
      <c r="D905" s="3">
        <v>1</v>
      </c>
      <c r="E905" s="3">
        <v>0</v>
      </c>
      <c r="F905" s="3">
        <v>0</v>
      </c>
    </row>
    <row r="906" spans="1:7">
      <c r="A906" s="93">
        <v>44470</v>
      </c>
      <c r="B906" s="3">
        <v>0</v>
      </c>
      <c r="C906" s="3">
        <v>0</v>
      </c>
      <c r="D906" s="3">
        <v>2</v>
      </c>
      <c r="E906" s="3">
        <v>0</v>
      </c>
      <c r="F906" s="3">
        <v>0</v>
      </c>
    </row>
    <row r="907" spans="1:7">
      <c r="A907" s="94">
        <v>44501</v>
      </c>
      <c r="B907" s="50">
        <v>0</v>
      </c>
      <c r="C907" s="50">
        <v>0</v>
      </c>
      <c r="D907" s="50">
        <v>2</v>
      </c>
      <c r="E907" s="50">
        <v>0</v>
      </c>
      <c r="F907" s="50">
        <v>0</v>
      </c>
      <c r="G907" s="50"/>
    </row>
    <row r="908" spans="1:7">
      <c r="A908" s="94">
        <v>44531</v>
      </c>
      <c r="B908" s="50">
        <v>0</v>
      </c>
      <c r="C908" s="50">
        <v>0</v>
      </c>
      <c r="D908" s="50">
        <v>2</v>
      </c>
      <c r="E908" s="50">
        <v>0</v>
      </c>
      <c r="F908" s="50">
        <v>0</v>
      </c>
      <c r="G908" s="50"/>
    </row>
    <row r="909" spans="1:7">
      <c r="A909" s="93">
        <v>44562</v>
      </c>
    </row>
    <row r="910" spans="1:7">
      <c r="A910" s="93">
        <v>44593</v>
      </c>
    </row>
    <row r="911" spans="1:7">
      <c r="A911" s="94">
        <v>44621</v>
      </c>
      <c r="B911" s="50"/>
      <c r="C911" s="50"/>
      <c r="D911" s="50"/>
      <c r="E911" s="50"/>
      <c r="F911" s="50"/>
      <c r="G911" s="50"/>
    </row>
    <row r="912" spans="1:7">
      <c r="A912" s="94">
        <v>44652</v>
      </c>
      <c r="B912" s="50"/>
      <c r="C912" s="50"/>
      <c r="D912" s="50"/>
      <c r="E912" s="50"/>
      <c r="F912" s="50"/>
      <c r="G912" s="50"/>
    </row>
    <row r="913" spans="1:7">
      <c r="A913" s="93">
        <v>44682</v>
      </c>
    </row>
    <row r="914" spans="1:7">
      <c r="A914" s="93">
        <v>44713</v>
      </c>
    </row>
    <row r="915" spans="1:7">
      <c r="A915" s="94">
        <v>44743</v>
      </c>
      <c r="B915" s="50"/>
      <c r="C915" s="50"/>
      <c r="D915" s="50"/>
      <c r="E915" s="50"/>
      <c r="F915" s="50"/>
      <c r="G915" s="50"/>
    </row>
    <row r="916" spans="1:7">
      <c r="A916" s="94">
        <v>44774</v>
      </c>
      <c r="B916" s="50"/>
      <c r="C916" s="50"/>
      <c r="D916" s="50"/>
      <c r="E916" s="50"/>
      <c r="F916" s="50"/>
      <c r="G916" s="50"/>
    </row>
    <row r="917" spans="1:7">
      <c r="A917" s="24" t="s">
        <v>10</v>
      </c>
      <c r="B917" s="24">
        <f>SUM(B905:B916)</f>
        <v>0</v>
      </c>
      <c r="C917" s="24">
        <f>SUM(C905:C916)</f>
        <v>0</v>
      </c>
      <c r="D917" s="24">
        <f>SUM(D905:D916)</f>
        <v>7</v>
      </c>
      <c r="E917" s="24">
        <f>SUM(E905:E916)</f>
        <v>0</v>
      </c>
      <c r="F917" s="24">
        <f>SUM(F905:F916)</f>
        <v>0</v>
      </c>
      <c r="G917" s="30"/>
    </row>
    <row r="918" spans="1:7">
      <c r="A918" s="26" t="s">
        <v>12</v>
      </c>
      <c r="B918" s="26">
        <f>B917/12</f>
        <v>0</v>
      </c>
      <c r="C918" s="26">
        <f>C917/12</f>
        <v>0</v>
      </c>
      <c r="D918" s="26">
        <f>D917/12</f>
        <v>0.58333333333333337</v>
      </c>
      <c r="E918" s="26">
        <f>E917/12</f>
        <v>0</v>
      </c>
      <c r="F918" s="26">
        <f>F917/12</f>
        <v>0</v>
      </c>
      <c r="G918" s="30"/>
    </row>
    <row r="931" spans="1:8">
      <c r="A931" s="1" t="s">
        <v>0</v>
      </c>
      <c r="B931" s="2" t="s">
        <v>1</v>
      </c>
      <c r="C931" s="2" t="s">
        <v>2</v>
      </c>
      <c r="D931" s="2" t="s">
        <v>3</v>
      </c>
    </row>
    <row r="932" spans="1:8">
      <c r="A932" s="93" t="s">
        <v>28</v>
      </c>
      <c r="B932" s="8">
        <v>26490</v>
      </c>
      <c r="C932" s="8">
        <v>36519</v>
      </c>
      <c r="D932" s="3" t="s">
        <v>29</v>
      </c>
    </row>
    <row r="934" spans="1:8">
      <c r="A934" s="18" t="s">
        <v>4</v>
      </c>
      <c r="B934" s="19" t="s">
        <v>5</v>
      </c>
      <c r="C934" s="19" t="s">
        <v>6</v>
      </c>
      <c r="D934" s="19" t="s">
        <v>7</v>
      </c>
      <c r="E934" s="19" t="s">
        <v>8</v>
      </c>
      <c r="F934" s="19" t="s">
        <v>9</v>
      </c>
      <c r="G934" s="22" t="s">
        <v>138</v>
      </c>
      <c r="H934" s="19" t="s">
        <v>11</v>
      </c>
    </row>
    <row r="935" spans="1:8">
      <c r="A935" s="93">
        <v>43709</v>
      </c>
      <c r="B935" s="3">
        <v>8</v>
      </c>
      <c r="C935" s="3">
        <v>0</v>
      </c>
      <c r="D935" s="3">
        <v>10</v>
      </c>
      <c r="E935" s="3">
        <v>6</v>
      </c>
      <c r="F935" s="3">
        <v>1</v>
      </c>
    </row>
    <row r="936" spans="1:8">
      <c r="A936" s="93">
        <v>43739</v>
      </c>
      <c r="B936" s="3">
        <v>6</v>
      </c>
      <c r="C936" s="3">
        <v>0</v>
      </c>
      <c r="D936" s="3">
        <v>11</v>
      </c>
      <c r="E936" s="3">
        <v>9</v>
      </c>
      <c r="F936" s="3">
        <v>2</v>
      </c>
    </row>
    <row r="937" spans="1:8">
      <c r="A937" s="93">
        <v>43770</v>
      </c>
      <c r="B937" s="3">
        <v>6</v>
      </c>
      <c r="C937" s="3">
        <v>0</v>
      </c>
      <c r="D937" s="3">
        <v>11</v>
      </c>
      <c r="E937" s="3">
        <v>8</v>
      </c>
      <c r="F937" s="3">
        <v>2</v>
      </c>
    </row>
    <row r="938" spans="1:8">
      <c r="A938" s="93">
        <v>43800</v>
      </c>
      <c r="B938" s="3">
        <v>7</v>
      </c>
      <c r="C938" s="3">
        <v>0</v>
      </c>
      <c r="D938" s="3">
        <v>13</v>
      </c>
      <c r="E938" s="3">
        <v>5</v>
      </c>
      <c r="F938" s="3">
        <v>2</v>
      </c>
      <c r="G938" s="2"/>
    </row>
    <row r="939" spans="1:8">
      <c r="A939" s="93">
        <v>43831</v>
      </c>
      <c r="B939" s="3">
        <v>6</v>
      </c>
      <c r="C939" s="3">
        <v>2</v>
      </c>
      <c r="D939" s="3">
        <v>14</v>
      </c>
      <c r="E939" s="3">
        <v>12</v>
      </c>
      <c r="F939" s="3">
        <v>2</v>
      </c>
    </row>
    <row r="940" spans="1:8">
      <c r="A940" s="93">
        <v>43862</v>
      </c>
      <c r="B940" s="3">
        <v>9</v>
      </c>
      <c r="C940" s="3">
        <v>0</v>
      </c>
      <c r="D940" s="3">
        <v>14</v>
      </c>
      <c r="E940" s="3">
        <v>12</v>
      </c>
      <c r="F940" s="3">
        <v>3</v>
      </c>
    </row>
    <row r="941" spans="1:8">
      <c r="A941" s="93">
        <v>43891</v>
      </c>
      <c r="B941" s="3">
        <v>3</v>
      </c>
      <c r="C941" s="3">
        <v>5</v>
      </c>
      <c r="D941" s="3">
        <v>8</v>
      </c>
      <c r="E941" s="3">
        <v>7</v>
      </c>
      <c r="F941" s="3">
        <v>3</v>
      </c>
    </row>
    <row r="942" spans="1:8">
      <c r="A942" s="93">
        <v>43922</v>
      </c>
      <c r="B942" s="3">
        <v>0</v>
      </c>
      <c r="C942" s="3">
        <v>0</v>
      </c>
      <c r="D942" s="3">
        <v>8</v>
      </c>
      <c r="E942" s="3">
        <v>6</v>
      </c>
      <c r="F942" s="3">
        <v>2</v>
      </c>
    </row>
    <row r="943" spans="1:8">
      <c r="A943" s="93">
        <v>43952</v>
      </c>
      <c r="B943" s="3">
        <v>0</v>
      </c>
      <c r="C943" s="3">
        <v>0</v>
      </c>
      <c r="D943" s="3">
        <v>3</v>
      </c>
      <c r="E943" s="3">
        <v>4</v>
      </c>
      <c r="F943" s="3">
        <v>1</v>
      </c>
    </row>
    <row r="944" spans="1:8">
      <c r="A944" s="93">
        <v>43983</v>
      </c>
      <c r="B944" s="3">
        <v>0</v>
      </c>
      <c r="C944" s="3">
        <v>0</v>
      </c>
      <c r="D944" s="3">
        <v>4</v>
      </c>
      <c r="E944" s="3">
        <v>5</v>
      </c>
      <c r="F944" s="3">
        <v>2</v>
      </c>
    </row>
    <row r="945" spans="1:7">
      <c r="A945" s="93">
        <v>44013</v>
      </c>
      <c r="B945" s="3">
        <v>0</v>
      </c>
      <c r="C945" s="3">
        <v>0</v>
      </c>
      <c r="D945" s="3">
        <v>2</v>
      </c>
      <c r="E945" s="3">
        <v>4</v>
      </c>
      <c r="F945" s="3">
        <v>1</v>
      </c>
    </row>
    <row r="946" spans="1:7">
      <c r="A946" s="93">
        <v>44044</v>
      </c>
      <c r="B946" s="3">
        <v>0</v>
      </c>
      <c r="C946" s="3">
        <v>0</v>
      </c>
      <c r="D946" s="3">
        <v>6</v>
      </c>
      <c r="E946" s="3">
        <v>4</v>
      </c>
      <c r="F946" s="3">
        <v>2</v>
      </c>
    </row>
    <row r="947" spans="1:7">
      <c r="A947" s="24" t="s">
        <v>10</v>
      </c>
      <c r="B947" s="24">
        <f>SUM(B936:B946)</f>
        <v>37</v>
      </c>
      <c r="C947" s="24">
        <f>SUM(C936:C946)</f>
        <v>7</v>
      </c>
      <c r="D947" s="24">
        <f>SUM(D936:D946)</f>
        <v>94</v>
      </c>
      <c r="E947" s="24">
        <f>SUM(E936:E946)</f>
        <v>76</v>
      </c>
      <c r="F947" s="24">
        <f>SUM(F936:F946)</f>
        <v>22</v>
      </c>
      <c r="G947" s="30"/>
    </row>
    <row r="948" spans="1:7">
      <c r="A948" s="24" t="s">
        <v>12</v>
      </c>
      <c r="B948" s="24">
        <f>B947/12</f>
        <v>3.0833333333333335</v>
      </c>
      <c r="C948" s="24">
        <f>C947/12</f>
        <v>0.58333333333333337</v>
      </c>
      <c r="D948" s="24">
        <f>D947/12</f>
        <v>7.833333333333333</v>
      </c>
      <c r="E948" s="24">
        <f>E947/12</f>
        <v>6.333333333333333</v>
      </c>
      <c r="F948" s="24">
        <f>F947/12</f>
        <v>1.8333333333333333</v>
      </c>
      <c r="G948" s="30"/>
    </row>
    <row r="949" spans="1:7">
      <c r="A949" s="93">
        <v>44075</v>
      </c>
      <c r="B949" s="3">
        <v>0</v>
      </c>
      <c r="C949" s="3">
        <v>0</v>
      </c>
      <c r="D949" s="3">
        <v>6</v>
      </c>
      <c r="E949" s="3">
        <v>4</v>
      </c>
      <c r="F949" s="3">
        <v>2</v>
      </c>
    </row>
    <row r="950" spans="1:7">
      <c r="A950" s="93">
        <v>44105</v>
      </c>
      <c r="B950" s="3">
        <v>0</v>
      </c>
      <c r="C950" s="3">
        <v>0</v>
      </c>
      <c r="D950" s="3">
        <v>3</v>
      </c>
      <c r="E950" s="3">
        <v>4</v>
      </c>
      <c r="F950" s="3">
        <v>2</v>
      </c>
    </row>
    <row r="951" spans="1:7">
      <c r="A951" s="93">
        <v>44136</v>
      </c>
      <c r="B951" s="3">
        <v>0</v>
      </c>
      <c r="C951" s="3">
        <v>0</v>
      </c>
      <c r="D951" s="3">
        <v>5</v>
      </c>
      <c r="E951" s="3">
        <v>4</v>
      </c>
      <c r="F951" s="3">
        <v>2</v>
      </c>
    </row>
    <row r="952" spans="1:7">
      <c r="A952" s="93">
        <v>44166</v>
      </c>
      <c r="B952" s="3">
        <v>0</v>
      </c>
      <c r="C952" s="3">
        <v>0</v>
      </c>
      <c r="D952" s="3">
        <v>2</v>
      </c>
      <c r="E952" s="3">
        <v>3</v>
      </c>
      <c r="F952" s="3">
        <v>1</v>
      </c>
    </row>
    <row r="953" spans="1:7">
      <c r="A953" s="93">
        <v>44197</v>
      </c>
      <c r="B953" s="3">
        <v>0</v>
      </c>
      <c r="C953" s="3">
        <v>0</v>
      </c>
      <c r="D953" s="3">
        <v>3</v>
      </c>
      <c r="E953" s="3">
        <v>4</v>
      </c>
      <c r="F953" s="3">
        <v>1</v>
      </c>
    </row>
    <row r="954" spans="1:7">
      <c r="A954" s="93">
        <v>44228</v>
      </c>
      <c r="B954" s="3">
        <v>0</v>
      </c>
      <c r="C954" s="3">
        <v>0</v>
      </c>
      <c r="D954" s="3">
        <v>6</v>
      </c>
      <c r="E954" s="3">
        <v>4</v>
      </c>
      <c r="F954" s="3">
        <v>1</v>
      </c>
    </row>
    <row r="955" spans="1:7">
      <c r="A955" s="93">
        <v>44256</v>
      </c>
      <c r="B955" s="3">
        <v>0</v>
      </c>
      <c r="C955" s="3">
        <v>0</v>
      </c>
      <c r="D955" s="3">
        <v>5</v>
      </c>
      <c r="E955" s="3">
        <v>8</v>
      </c>
      <c r="F955" s="3">
        <v>2</v>
      </c>
    </row>
    <row r="956" spans="1:7">
      <c r="A956" s="93">
        <v>44287</v>
      </c>
      <c r="B956" s="3">
        <v>0</v>
      </c>
      <c r="C956" s="3">
        <v>0</v>
      </c>
      <c r="D956" s="3">
        <v>3</v>
      </c>
      <c r="E956" s="3">
        <v>4</v>
      </c>
      <c r="F956" s="3">
        <v>1</v>
      </c>
    </row>
    <row r="957" spans="1:7">
      <c r="A957" s="93">
        <v>44317</v>
      </c>
      <c r="B957" s="3">
        <v>0</v>
      </c>
      <c r="C957" s="3">
        <v>0</v>
      </c>
      <c r="D957" s="3">
        <v>4</v>
      </c>
      <c r="E957" s="3">
        <v>6</v>
      </c>
      <c r="F957" s="3">
        <v>1</v>
      </c>
    </row>
    <row r="958" spans="1:7">
      <c r="A958" s="93">
        <v>44348</v>
      </c>
      <c r="B958" s="3">
        <v>0</v>
      </c>
      <c r="C958" s="3">
        <v>0</v>
      </c>
      <c r="D958" s="3">
        <v>6</v>
      </c>
      <c r="E958" s="3">
        <v>3</v>
      </c>
      <c r="F958" s="3">
        <v>1</v>
      </c>
    </row>
    <row r="959" spans="1:7">
      <c r="A959" s="93">
        <v>44378</v>
      </c>
      <c r="B959" s="3">
        <v>0</v>
      </c>
      <c r="C959" s="3">
        <v>0</v>
      </c>
      <c r="D959" s="3">
        <v>6</v>
      </c>
      <c r="E959" s="3">
        <v>8</v>
      </c>
      <c r="F959" s="3">
        <v>1</v>
      </c>
    </row>
    <row r="960" spans="1:7">
      <c r="A960" s="93">
        <v>44409</v>
      </c>
      <c r="B960" s="3">
        <v>3</v>
      </c>
      <c r="C960" s="3">
        <v>1</v>
      </c>
      <c r="D960" s="3">
        <v>3</v>
      </c>
      <c r="E960" s="3">
        <v>5</v>
      </c>
      <c r="F960" s="3">
        <v>2</v>
      </c>
    </row>
    <row r="961" spans="1:7">
      <c r="A961" s="24" t="s">
        <v>10</v>
      </c>
      <c r="B961" s="24">
        <f>SUM(B949:B960)</f>
        <v>3</v>
      </c>
      <c r="C961" s="24">
        <f>SUM(C949:C960)</f>
        <v>1</v>
      </c>
      <c r="D961" s="24">
        <f>SUM(D949:D960)</f>
        <v>52</v>
      </c>
      <c r="E961" s="24">
        <f>SUM(E949:E960)</f>
        <v>57</v>
      </c>
      <c r="F961" s="24">
        <f>SUM(F949:F960)</f>
        <v>17</v>
      </c>
      <c r="G961" s="30"/>
    </row>
    <row r="962" spans="1:7">
      <c r="A962" s="26" t="s">
        <v>12</v>
      </c>
      <c r="B962" s="26">
        <f>B961/12</f>
        <v>0.25</v>
      </c>
      <c r="C962" s="26">
        <f>C961/12</f>
        <v>8.3333333333333329E-2</v>
      </c>
      <c r="D962" s="26">
        <f>D961/12</f>
        <v>4.333333333333333</v>
      </c>
      <c r="E962" s="26">
        <f>E961/12</f>
        <v>4.75</v>
      </c>
      <c r="F962" s="26">
        <f>F961/12</f>
        <v>1.4166666666666667</v>
      </c>
      <c r="G962" s="30"/>
    </row>
    <row r="963" spans="1:7">
      <c r="A963" s="93">
        <v>44440</v>
      </c>
      <c r="B963" s="3">
        <v>0</v>
      </c>
      <c r="C963" s="3">
        <v>0</v>
      </c>
      <c r="D963" s="3">
        <v>4</v>
      </c>
      <c r="E963" s="3">
        <v>6</v>
      </c>
      <c r="F963" s="3">
        <v>1</v>
      </c>
    </row>
    <row r="964" spans="1:7">
      <c r="A964" s="93">
        <v>44470</v>
      </c>
      <c r="B964" s="3">
        <v>0</v>
      </c>
      <c r="C964" s="3">
        <v>0</v>
      </c>
      <c r="D964" s="3">
        <v>7</v>
      </c>
      <c r="E964" s="3">
        <v>9</v>
      </c>
      <c r="F964" s="3">
        <v>2</v>
      </c>
    </row>
    <row r="965" spans="1:7">
      <c r="A965" s="94">
        <v>44501</v>
      </c>
      <c r="B965" s="50">
        <v>0</v>
      </c>
      <c r="C965" s="50">
        <v>0</v>
      </c>
      <c r="D965" s="50">
        <v>3</v>
      </c>
      <c r="E965" s="50">
        <v>8</v>
      </c>
      <c r="F965" s="50">
        <v>2</v>
      </c>
      <c r="G965" s="50"/>
    </row>
    <row r="966" spans="1:7">
      <c r="A966" s="94">
        <v>44531</v>
      </c>
      <c r="B966" s="50">
        <v>0</v>
      </c>
      <c r="C966" s="50">
        <v>0</v>
      </c>
      <c r="D966" s="50">
        <v>8</v>
      </c>
      <c r="E966" s="50">
        <v>6</v>
      </c>
      <c r="F966" s="50">
        <v>1</v>
      </c>
      <c r="G966" s="50"/>
    </row>
    <row r="967" spans="1:7">
      <c r="A967" s="93">
        <v>44562</v>
      </c>
    </row>
    <row r="968" spans="1:7">
      <c r="A968" s="93">
        <v>44593</v>
      </c>
    </row>
    <row r="969" spans="1:7">
      <c r="A969" s="94">
        <v>44621</v>
      </c>
      <c r="B969" s="50"/>
      <c r="C969" s="50"/>
      <c r="D969" s="50"/>
      <c r="E969" s="50"/>
      <c r="F969" s="50"/>
      <c r="G969" s="50"/>
    </row>
    <row r="970" spans="1:7">
      <c r="A970" s="94">
        <v>44652</v>
      </c>
      <c r="B970" s="50"/>
      <c r="C970" s="50"/>
      <c r="D970" s="50"/>
      <c r="E970" s="50"/>
      <c r="F970" s="50"/>
      <c r="G970" s="50"/>
    </row>
    <row r="971" spans="1:7">
      <c r="A971" s="93">
        <v>44682</v>
      </c>
    </row>
    <row r="972" spans="1:7">
      <c r="A972" s="93">
        <v>44713</v>
      </c>
    </row>
    <row r="973" spans="1:7">
      <c r="A973" s="94">
        <v>44743</v>
      </c>
      <c r="B973" s="50"/>
      <c r="C973" s="50"/>
      <c r="D973" s="50"/>
      <c r="E973" s="50"/>
      <c r="F973" s="50"/>
      <c r="G973" s="50"/>
    </row>
    <row r="974" spans="1:7">
      <c r="A974" s="94">
        <v>44774</v>
      </c>
      <c r="B974" s="50"/>
      <c r="C974" s="50"/>
      <c r="D974" s="50"/>
      <c r="E974" s="50"/>
      <c r="F974" s="50"/>
      <c r="G974" s="50"/>
    </row>
    <row r="975" spans="1:7">
      <c r="A975" s="24" t="s">
        <v>10</v>
      </c>
      <c r="B975" s="24">
        <f>SUM(B963:B974)</f>
        <v>0</v>
      </c>
      <c r="C975" s="24">
        <f>SUM(C963:C974)</f>
        <v>0</v>
      </c>
      <c r="D975" s="24">
        <f>SUM(D963:D974)</f>
        <v>22</v>
      </c>
      <c r="E975" s="24">
        <f>SUM(E963:E974)</f>
        <v>29</v>
      </c>
      <c r="F975" s="24">
        <f>SUM(F963:F974)</f>
        <v>6</v>
      </c>
      <c r="G975" s="30"/>
    </row>
    <row r="976" spans="1:7">
      <c r="A976" s="26" t="s">
        <v>12</v>
      </c>
      <c r="B976" s="26">
        <f>B975/12</f>
        <v>0</v>
      </c>
      <c r="C976" s="26">
        <f>C975/12</f>
        <v>0</v>
      </c>
      <c r="D976" s="26">
        <f>D975/12</f>
        <v>1.8333333333333333</v>
      </c>
      <c r="E976" s="26">
        <f>E975/12</f>
        <v>2.4166666666666665</v>
      </c>
      <c r="F976" s="26">
        <f>F975/12</f>
        <v>0.5</v>
      </c>
      <c r="G976" s="30"/>
    </row>
    <row r="989" spans="1:7">
      <c r="G989" s="2"/>
    </row>
    <row r="991" spans="1:7">
      <c r="A991" s="1" t="s">
        <v>0</v>
      </c>
      <c r="B991" s="2" t="s">
        <v>1</v>
      </c>
      <c r="C991" s="2" t="s">
        <v>2</v>
      </c>
      <c r="D991" s="2" t="s">
        <v>3</v>
      </c>
    </row>
    <row r="992" spans="1:7">
      <c r="A992" s="93" t="s">
        <v>30</v>
      </c>
      <c r="B992" s="8" t="s">
        <v>25</v>
      </c>
      <c r="C992" s="8" t="s">
        <v>25</v>
      </c>
      <c r="D992" s="3" t="s">
        <v>18</v>
      </c>
    </row>
    <row r="994" spans="1:8">
      <c r="A994" s="18" t="s">
        <v>4</v>
      </c>
      <c r="B994" s="19" t="s">
        <v>5</v>
      </c>
      <c r="C994" s="19" t="s">
        <v>6</v>
      </c>
      <c r="D994" s="19" t="s">
        <v>7</v>
      </c>
      <c r="E994" s="19" t="s">
        <v>8</v>
      </c>
      <c r="F994" s="19" t="s">
        <v>9</v>
      </c>
      <c r="G994" s="22" t="s">
        <v>138</v>
      </c>
      <c r="H994" s="19" t="s">
        <v>11</v>
      </c>
    </row>
    <row r="995" spans="1:8">
      <c r="A995" s="93">
        <v>43709</v>
      </c>
      <c r="B995" s="3">
        <v>7</v>
      </c>
      <c r="C995" s="3">
        <v>0</v>
      </c>
      <c r="D995" s="3">
        <v>14</v>
      </c>
      <c r="E995" s="3">
        <v>5</v>
      </c>
      <c r="F995" s="3">
        <v>1</v>
      </c>
    </row>
    <row r="996" spans="1:8">
      <c r="A996" s="93">
        <v>43739</v>
      </c>
      <c r="B996" s="3">
        <v>4</v>
      </c>
      <c r="C996" s="3">
        <v>0</v>
      </c>
      <c r="D996" s="3">
        <v>8</v>
      </c>
      <c r="E996" s="3">
        <v>5</v>
      </c>
      <c r="F996" s="3">
        <v>1</v>
      </c>
    </row>
    <row r="997" spans="1:8">
      <c r="A997" s="93">
        <v>43770</v>
      </c>
      <c r="B997" s="3">
        <v>1</v>
      </c>
      <c r="C997" s="3">
        <v>0</v>
      </c>
      <c r="D997" s="3">
        <v>10</v>
      </c>
      <c r="E997" s="3">
        <v>4</v>
      </c>
      <c r="F997" s="3">
        <v>1</v>
      </c>
    </row>
    <row r="998" spans="1:8">
      <c r="A998" s="93">
        <v>43800</v>
      </c>
      <c r="B998" s="3">
        <v>5</v>
      </c>
      <c r="C998" s="3">
        <v>0</v>
      </c>
      <c r="D998" s="3">
        <v>11</v>
      </c>
      <c r="E998" s="3">
        <v>4</v>
      </c>
      <c r="F998" s="3">
        <v>1</v>
      </c>
    </row>
    <row r="999" spans="1:8">
      <c r="A999" s="93">
        <v>43831</v>
      </c>
      <c r="B999" s="3">
        <v>11</v>
      </c>
      <c r="C999" s="3">
        <v>0</v>
      </c>
      <c r="D999" s="3">
        <v>11</v>
      </c>
      <c r="E999" s="3">
        <v>6</v>
      </c>
      <c r="F999" s="3">
        <v>2</v>
      </c>
    </row>
    <row r="1000" spans="1:8">
      <c r="A1000" s="93">
        <v>43862</v>
      </c>
      <c r="B1000" s="3">
        <v>2</v>
      </c>
      <c r="C1000" s="3">
        <v>0</v>
      </c>
      <c r="D1000" s="3">
        <v>9</v>
      </c>
      <c r="E1000" s="3">
        <v>5</v>
      </c>
      <c r="F1000" s="3">
        <v>1</v>
      </c>
    </row>
    <row r="1001" spans="1:8">
      <c r="A1001" s="93">
        <v>43891</v>
      </c>
      <c r="B1001" s="3">
        <v>0</v>
      </c>
      <c r="C1001" s="3">
        <v>5</v>
      </c>
      <c r="D1001" s="3">
        <v>10</v>
      </c>
      <c r="E1001" s="3">
        <v>4</v>
      </c>
      <c r="F1001" s="3">
        <v>2</v>
      </c>
    </row>
    <row r="1002" spans="1:8">
      <c r="A1002" s="93">
        <v>43922</v>
      </c>
      <c r="B1002" s="3">
        <v>0</v>
      </c>
      <c r="C1002" s="3">
        <v>0</v>
      </c>
      <c r="D1002" s="3">
        <v>4</v>
      </c>
      <c r="E1002" s="3">
        <v>1</v>
      </c>
      <c r="F1002" s="3">
        <v>1</v>
      </c>
    </row>
    <row r="1003" spans="1:8">
      <c r="A1003" s="93">
        <v>43952</v>
      </c>
      <c r="B1003" s="3">
        <v>0</v>
      </c>
      <c r="C1003" s="3">
        <v>0</v>
      </c>
      <c r="D1003" s="3">
        <v>3</v>
      </c>
      <c r="E1003" s="3">
        <v>1</v>
      </c>
      <c r="F1003" s="3">
        <v>1</v>
      </c>
    </row>
    <row r="1004" spans="1:8">
      <c r="A1004" s="93">
        <v>43983</v>
      </c>
      <c r="B1004" s="3">
        <v>0</v>
      </c>
      <c r="C1004" s="3">
        <v>0</v>
      </c>
      <c r="D1004" s="3">
        <v>2</v>
      </c>
      <c r="E1004" s="3">
        <v>2</v>
      </c>
      <c r="F1004" s="3">
        <v>0</v>
      </c>
    </row>
    <row r="1005" spans="1:8">
      <c r="A1005" s="93">
        <v>44013</v>
      </c>
      <c r="B1005" s="3">
        <v>0</v>
      </c>
      <c r="C1005" s="3">
        <v>0</v>
      </c>
      <c r="D1005" s="3">
        <v>1</v>
      </c>
      <c r="E1005" s="3">
        <v>1</v>
      </c>
      <c r="F1005" s="3">
        <v>0</v>
      </c>
    </row>
    <row r="1006" spans="1:8">
      <c r="A1006" s="93">
        <v>44044</v>
      </c>
      <c r="B1006" s="3">
        <v>0</v>
      </c>
      <c r="C1006" s="3">
        <v>0</v>
      </c>
      <c r="D1006" s="3">
        <v>6</v>
      </c>
      <c r="E1006" s="3">
        <v>2</v>
      </c>
      <c r="F1006" s="3">
        <v>0</v>
      </c>
    </row>
    <row r="1007" spans="1:8">
      <c r="A1007" s="24" t="s">
        <v>10</v>
      </c>
      <c r="B1007" s="24">
        <f>SUM(B995:B1006)</f>
        <v>30</v>
      </c>
      <c r="C1007" s="24">
        <f>SUM(C995:C1006)</f>
        <v>5</v>
      </c>
      <c r="D1007" s="24">
        <f>SUM(D995:D1006)</f>
        <v>89</v>
      </c>
      <c r="E1007" s="24">
        <f>SUM(E995:E1006)</f>
        <v>40</v>
      </c>
      <c r="F1007" s="24">
        <f>SUM(F995:F1006)</f>
        <v>11</v>
      </c>
      <c r="G1007" s="30"/>
    </row>
    <row r="1008" spans="1:8">
      <c r="A1008" s="24" t="s">
        <v>12</v>
      </c>
      <c r="B1008" s="24">
        <f>B1007/12</f>
        <v>2.5</v>
      </c>
      <c r="C1008" s="24">
        <f>C1007/12</f>
        <v>0.41666666666666669</v>
      </c>
      <c r="D1008" s="24">
        <f>D1007/12</f>
        <v>7.416666666666667</v>
      </c>
      <c r="E1008" s="24">
        <f>E1007/12</f>
        <v>3.3333333333333335</v>
      </c>
      <c r="F1008" s="24">
        <f>F1007/12</f>
        <v>0.91666666666666663</v>
      </c>
      <c r="G1008" s="30"/>
    </row>
    <row r="1009" spans="1:7">
      <c r="A1009" s="93">
        <v>44075</v>
      </c>
      <c r="B1009" s="3">
        <v>0</v>
      </c>
      <c r="C1009" s="3">
        <v>0</v>
      </c>
      <c r="D1009" s="3">
        <v>6</v>
      </c>
      <c r="E1009" s="3">
        <v>2</v>
      </c>
      <c r="F1009" s="3">
        <v>1</v>
      </c>
    </row>
    <row r="1010" spans="1:7">
      <c r="A1010" s="93">
        <v>44105</v>
      </c>
      <c r="B1010" s="3">
        <v>0</v>
      </c>
      <c r="C1010" s="3">
        <v>0</v>
      </c>
      <c r="D1010" s="3">
        <v>2</v>
      </c>
      <c r="E1010" s="3">
        <v>2</v>
      </c>
      <c r="F1010" s="3">
        <v>1</v>
      </c>
    </row>
    <row r="1011" spans="1:7">
      <c r="A1011" s="93">
        <v>44136</v>
      </c>
      <c r="B1011" s="3">
        <v>0</v>
      </c>
      <c r="C1011" s="3">
        <v>0</v>
      </c>
      <c r="D1011" s="3">
        <v>1</v>
      </c>
      <c r="E1011" s="3">
        <v>1</v>
      </c>
      <c r="F1011" s="3">
        <v>1</v>
      </c>
    </row>
    <row r="1012" spans="1:7">
      <c r="A1012" s="93">
        <v>44166</v>
      </c>
      <c r="B1012" s="3">
        <v>0</v>
      </c>
      <c r="C1012" s="3">
        <v>0</v>
      </c>
      <c r="D1012" s="3">
        <v>2</v>
      </c>
      <c r="E1012" s="3">
        <v>0</v>
      </c>
      <c r="F1012" s="3">
        <v>0</v>
      </c>
    </row>
    <row r="1013" spans="1:7">
      <c r="A1013" s="93">
        <v>44197</v>
      </c>
      <c r="B1013" s="3">
        <v>0</v>
      </c>
      <c r="C1013" s="3">
        <v>0</v>
      </c>
      <c r="D1013" s="3">
        <v>1.5</v>
      </c>
      <c r="E1013" s="3">
        <v>0</v>
      </c>
      <c r="F1013" s="3">
        <v>0</v>
      </c>
    </row>
    <row r="1014" spans="1:7">
      <c r="A1014" s="93">
        <v>44228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46" t="s">
        <v>54</v>
      </c>
    </row>
    <row r="1015" spans="1:7">
      <c r="A1015" s="93">
        <v>44256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46" t="s">
        <v>54</v>
      </c>
    </row>
    <row r="1016" spans="1:7">
      <c r="A1016" s="93">
        <v>44287</v>
      </c>
      <c r="B1016" s="3">
        <v>0</v>
      </c>
      <c r="C1016" s="3">
        <v>0</v>
      </c>
      <c r="D1016" s="3">
        <v>2</v>
      </c>
      <c r="E1016" s="3">
        <v>1</v>
      </c>
      <c r="F1016" s="3">
        <v>0</v>
      </c>
    </row>
    <row r="1017" spans="1:7">
      <c r="A1017" s="93">
        <v>44317</v>
      </c>
      <c r="B1017" s="3">
        <v>0</v>
      </c>
      <c r="C1017" s="3">
        <v>0</v>
      </c>
      <c r="D1017" s="3">
        <v>4</v>
      </c>
      <c r="E1017" s="3">
        <v>1</v>
      </c>
      <c r="F1017" s="3">
        <v>1</v>
      </c>
    </row>
    <row r="1018" spans="1:7">
      <c r="A1018" s="93">
        <v>44348</v>
      </c>
      <c r="B1018" s="3">
        <v>0</v>
      </c>
      <c r="C1018" s="3">
        <v>0</v>
      </c>
      <c r="D1018" s="3">
        <v>3</v>
      </c>
      <c r="E1018" s="3">
        <v>1</v>
      </c>
      <c r="F1018" s="3">
        <v>0</v>
      </c>
    </row>
    <row r="1019" spans="1:7">
      <c r="A1019" s="93">
        <v>44378</v>
      </c>
      <c r="B1019" s="3">
        <v>0</v>
      </c>
      <c r="C1019" s="3">
        <v>0</v>
      </c>
      <c r="D1019" s="3">
        <v>2</v>
      </c>
      <c r="E1019" s="3">
        <v>1</v>
      </c>
      <c r="F1019" s="3">
        <v>1</v>
      </c>
    </row>
    <row r="1020" spans="1:7">
      <c r="A1020" s="93">
        <v>44409</v>
      </c>
      <c r="B1020" s="3">
        <v>0</v>
      </c>
      <c r="C1020" s="3">
        <v>0</v>
      </c>
      <c r="D1020" s="3">
        <v>4</v>
      </c>
      <c r="E1020" s="3">
        <v>0</v>
      </c>
      <c r="F1020" s="3">
        <v>0</v>
      </c>
      <c r="G1020" s="2"/>
    </row>
    <row r="1021" spans="1:7">
      <c r="A1021" s="24" t="s">
        <v>10</v>
      </c>
      <c r="B1021" s="24">
        <f>SUM(B1009:B1020)</f>
        <v>0</v>
      </c>
      <c r="C1021" s="24">
        <f>SUM(C1009:C1020)</f>
        <v>0</v>
      </c>
      <c r="D1021" s="24">
        <f>SUM(D1009:D1020)</f>
        <v>27.5</v>
      </c>
      <c r="E1021" s="24">
        <f>SUM(E1009:E1020)</f>
        <v>9</v>
      </c>
      <c r="F1021" s="24">
        <f>SUM(F1009:F1020)</f>
        <v>5</v>
      </c>
      <c r="G1021" s="30"/>
    </row>
    <row r="1022" spans="1:7">
      <c r="A1022" s="26" t="s">
        <v>12</v>
      </c>
      <c r="B1022" s="26">
        <f>B1021/12</f>
        <v>0</v>
      </c>
      <c r="C1022" s="26">
        <f>C1021/12</f>
        <v>0</v>
      </c>
      <c r="D1022" s="26">
        <f>D1021/12</f>
        <v>2.2916666666666665</v>
      </c>
      <c r="E1022" s="26">
        <f>E1021/12</f>
        <v>0.75</v>
      </c>
      <c r="F1022" s="26">
        <f>F1021/12</f>
        <v>0.41666666666666669</v>
      </c>
      <c r="G1022" s="30"/>
    </row>
    <row r="1023" spans="1:7">
      <c r="A1023" s="93">
        <v>44440</v>
      </c>
      <c r="B1023" s="3">
        <v>0</v>
      </c>
      <c r="C1023" s="3">
        <v>0</v>
      </c>
      <c r="D1023" s="3">
        <v>1</v>
      </c>
      <c r="E1023" s="3">
        <v>1</v>
      </c>
      <c r="F1023" s="3">
        <v>1</v>
      </c>
    </row>
    <row r="1024" spans="1:7">
      <c r="A1024" s="93">
        <v>44470</v>
      </c>
      <c r="B1024" s="3">
        <v>0</v>
      </c>
      <c r="C1024" s="3">
        <v>0</v>
      </c>
      <c r="D1024" s="3">
        <v>4</v>
      </c>
      <c r="E1024" s="3">
        <v>2</v>
      </c>
      <c r="F1024" s="3">
        <v>1</v>
      </c>
    </row>
    <row r="1025" spans="1:7">
      <c r="A1025" s="94">
        <v>44501</v>
      </c>
      <c r="B1025" s="50">
        <v>0</v>
      </c>
      <c r="C1025" s="50">
        <v>0</v>
      </c>
      <c r="D1025" s="50">
        <v>2</v>
      </c>
      <c r="E1025" s="50">
        <v>1</v>
      </c>
      <c r="F1025" s="50">
        <v>1</v>
      </c>
      <c r="G1025" s="50"/>
    </row>
    <row r="1026" spans="1:7">
      <c r="A1026" s="94">
        <v>44531</v>
      </c>
      <c r="B1026" s="50">
        <v>0</v>
      </c>
      <c r="C1026" s="50">
        <v>0</v>
      </c>
      <c r="D1026" s="50">
        <v>1</v>
      </c>
      <c r="E1026" s="50">
        <v>2</v>
      </c>
      <c r="F1026" s="50">
        <v>1</v>
      </c>
      <c r="G1026" s="50"/>
    </row>
    <row r="1027" spans="1:7">
      <c r="A1027" s="93">
        <v>44562</v>
      </c>
    </row>
    <row r="1028" spans="1:7">
      <c r="A1028" s="93">
        <v>44593</v>
      </c>
    </row>
    <row r="1029" spans="1:7">
      <c r="A1029" s="94">
        <v>44621</v>
      </c>
      <c r="B1029" s="50"/>
      <c r="C1029" s="50"/>
      <c r="D1029" s="50"/>
      <c r="E1029" s="50"/>
      <c r="F1029" s="50"/>
      <c r="G1029" s="50"/>
    </row>
    <row r="1030" spans="1:7">
      <c r="A1030" s="94">
        <v>44652</v>
      </c>
      <c r="B1030" s="50"/>
      <c r="C1030" s="50"/>
      <c r="D1030" s="50"/>
      <c r="E1030" s="50"/>
      <c r="F1030" s="50"/>
      <c r="G1030" s="50"/>
    </row>
    <row r="1031" spans="1:7">
      <c r="A1031" s="93">
        <v>44682</v>
      </c>
    </row>
    <row r="1032" spans="1:7">
      <c r="A1032" s="93">
        <v>44713</v>
      </c>
    </row>
    <row r="1033" spans="1:7">
      <c r="A1033" s="94">
        <v>44743</v>
      </c>
      <c r="B1033" s="50"/>
      <c r="C1033" s="50"/>
      <c r="D1033" s="50"/>
      <c r="E1033" s="50"/>
      <c r="F1033" s="50"/>
      <c r="G1033" s="50"/>
    </row>
    <row r="1034" spans="1:7">
      <c r="A1034" s="94">
        <v>44774</v>
      </c>
      <c r="B1034" s="50"/>
      <c r="C1034" s="50"/>
      <c r="D1034" s="50"/>
      <c r="E1034" s="50"/>
      <c r="F1034" s="50"/>
      <c r="G1034" s="50"/>
    </row>
    <row r="1035" spans="1:7">
      <c r="A1035" s="24" t="s">
        <v>10</v>
      </c>
      <c r="B1035" s="24">
        <f>SUM(B1023:B1034)</f>
        <v>0</v>
      </c>
      <c r="C1035" s="24">
        <f>SUM(C1023:C1034)</f>
        <v>0</v>
      </c>
      <c r="D1035" s="24">
        <f>SUM(D1023:D1034)</f>
        <v>8</v>
      </c>
      <c r="E1035" s="24">
        <f>SUM(E1023:E1034)</f>
        <v>6</v>
      </c>
      <c r="F1035" s="24">
        <f>SUM(F1023:F1034)</f>
        <v>4</v>
      </c>
      <c r="G1035" s="30"/>
    </row>
    <row r="1036" spans="1:7">
      <c r="A1036" s="26" t="s">
        <v>12</v>
      </c>
      <c r="B1036" s="26">
        <f>B1035/12</f>
        <v>0</v>
      </c>
      <c r="C1036" s="26">
        <f>C1035/12</f>
        <v>0</v>
      </c>
      <c r="D1036" s="26">
        <f>D1035/12</f>
        <v>0.66666666666666663</v>
      </c>
      <c r="E1036" s="26">
        <f>E1035/12</f>
        <v>0.5</v>
      </c>
      <c r="F1036" s="26">
        <f>F1035/12</f>
        <v>0.33333333333333331</v>
      </c>
      <c r="G1036" s="30"/>
    </row>
    <row r="1048" spans="1:8">
      <c r="A1048" s="1" t="s">
        <v>0</v>
      </c>
      <c r="B1048" s="2" t="s">
        <v>1</v>
      </c>
      <c r="C1048" s="2" t="s">
        <v>2</v>
      </c>
      <c r="D1048" s="2" t="s">
        <v>3</v>
      </c>
    </row>
    <row r="1049" spans="1:8">
      <c r="A1049" s="93" t="s">
        <v>31</v>
      </c>
      <c r="B1049" s="8">
        <v>37272</v>
      </c>
      <c r="C1049" s="8" t="s">
        <v>25</v>
      </c>
      <c r="D1049" s="3" t="s">
        <v>18</v>
      </c>
    </row>
    <row r="1051" spans="1:8">
      <c r="A1051" s="18" t="s">
        <v>4</v>
      </c>
      <c r="B1051" s="19" t="s">
        <v>5</v>
      </c>
      <c r="C1051" s="19" t="s">
        <v>6</v>
      </c>
      <c r="D1051" s="19" t="s">
        <v>7</v>
      </c>
      <c r="E1051" s="19" t="s">
        <v>8</v>
      </c>
      <c r="F1051" s="19" t="s">
        <v>9</v>
      </c>
      <c r="G1051" s="22" t="s">
        <v>138</v>
      </c>
      <c r="H1051" s="19" t="s">
        <v>11</v>
      </c>
    </row>
    <row r="1052" spans="1:8">
      <c r="A1052" s="93">
        <v>43709</v>
      </c>
      <c r="B1052" s="3">
        <v>2</v>
      </c>
      <c r="C1052" s="3">
        <v>0</v>
      </c>
      <c r="D1052" s="3">
        <v>10</v>
      </c>
      <c r="E1052" s="3">
        <v>4</v>
      </c>
      <c r="F1052" s="3">
        <v>1</v>
      </c>
    </row>
    <row r="1053" spans="1:8">
      <c r="A1053" s="93">
        <v>43739</v>
      </c>
      <c r="B1053" s="3">
        <v>1</v>
      </c>
      <c r="C1053" s="3">
        <v>0</v>
      </c>
      <c r="D1053" s="3">
        <v>12</v>
      </c>
      <c r="E1053" s="3">
        <v>1</v>
      </c>
      <c r="F1053" s="3">
        <v>3</v>
      </c>
    </row>
    <row r="1054" spans="1:8">
      <c r="A1054" s="93">
        <v>43770</v>
      </c>
      <c r="B1054" s="3">
        <v>3</v>
      </c>
      <c r="C1054" s="3">
        <v>0</v>
      </c>
      <c r="D1054" s="3">
        <v>10</v>
      </c>
      <c r="E1054" s="3">
        <v>2</v>
      </c>
      <c r="F1054" s="3">
        <v>1</v>
      </c>
    </row>
    <row r="1055" spans="1:8">
      <c r="A1055" s="93">
        <v>43800</v>
      </c>
      <c r="B1055" s="3">
        <v>2</v>
      </c>
      <c r="C1055" s="3">
        <v>0</v>
      </c>
      <c r="D1055" s="3">
        <v>9</v>
      </c>
      <c r="E1055" s="3">
        <v>3</v>
      </c>
      <c r="F1055" s="3">
        <v>1</v>
      </c>
    </row>
    <row r="1056" spans="1:8">
      <c r="A1056" s="93">
        <v>43831</v>
      </c>
      <c r="B1056" s="3">
        <v>0</v>
      </c>
      <c r="C1056" s="3">
        <v>0</v>
      </c>
      <c r="D1056" s="3">
        <v>10</v>
      </c>
      <c r="E1056" s="3">
        <v>3</v>
      </c>
      <c r="F1056" s="3">
        <v>0</v>
      </c>
    </row>
    <row r="1057" spans="1:7">
      <c r="A1057" s="93">
        <v>43862</v>
      </c>
      <c r="B1057" s="3">
        <v>0</v>
      </c>
      <c r="C1057" s="3">
        <v>0</v>
      </c>
      <c r="D1057" s="3">
        <v>12</v>
      </c>
      <c r="E1057" s="3">
        <v>2</v>
      </c>
      <c r="F1057" s="3">
        <v>1</v>
      </c>
    </row>
    <row r="1058" spans="1:7">
      <c r="A1058" s="93">
        <v>43891</v>
      </c>
      <c r="B1058" s="3">
        <v>2</v>
      </c>
      <c r="C1058" s="3">
        <v>3</v>
      </c>
      <c r="D1058" s="3">
        <v>6</v>
      </c>
      <c r="E1058" s="3">
        <v>3</v>
      </c>
      <c r="F1058" s="3">
        <v>1</v>
      </c>
    </row>
    <row r="1059" spans="1:7">
      <c r="A1059" s="93">
        <v>43922</v>
      </c>
      <c r="B1059" s="3">
        <v>2</v>
      </c>
      <c r="C1059" s="3">
        <v>0</v>
      </c>
      <c r="D1059" s="3">
        <v>9</v>
      </c>
      <c r="E1059" s="3">
        <v>5</v>
      </c>
      <c r="F1059" s="3">
        <v>2</v>
      </c>
    </row>
    <row r="1060" spans="1:7">
      <c r="A1060" s="93">
        <v>43952</v>
      </c>
      <c r="B1060" s="3">
        <v>2</v>
      </c>
      <c r="C1060" s="3">
        <v>0</v>
      </c>
      <c r="D1060" s="3">
        <v>8</v>
      </c>
      <c r="E1060" s="3">
        <v>4</v>
      </c>
      <c r="F1060" s="3">
        <v>2</v>
      </c>
    </row>
    <row r="1061" spans="1:7">
      <c r="A1061" s="93">
        <v>43983</v>
      </c>
      <c r="B1061" s="3">
        <v>0</v>
      </c>
      <c r="C1061" s="3">
        <v>0</v>
      </c>
      <c r="D1061" s="3">
        <v>5</v>
      </c>
      <c r="E1061" s="3">
        <v>0</v>
      </c>
      <c r="F1061" s="3">
        <v>0</v>
      </c>
    </row>
    <row r="1062" spans="1:7">
      <c r="A1062" s="93">
        <v>44013</v>
      </c>
      <c r="B1062" s="3">
        <v>0</v>
      </c>
      <c r="C1062" s="3">
        <v>2</v>
      </c>
      <c r="D1062" s="3">
        <v>5</v>
      </c>
      <c r="E1062" s="3">
        <v>4</v>
      </c>
      <c r="F1062" s="3">
        <v>2</v>
      </c>
    </row>
    <row r="1063" spans="1:7">
      <c r="A1063" s="93">
        <v>44044</v>
      </c>
      <c r="B1063" s="3">
        <v>0</v>
      </c>
      <c r="C1063" s="3">
        <v>2</v>
      </c>
      <c r="D1063" s="3">
        <v>5</v>
      </c>
      <c r="E1063" s="3">
        <v>4</v>
      </c>
      <c r="F1063" s="3">
        <v>2</v>
      </c>
    </row>
    <row r="1064" spans="1:7">
      <c r="A1064" s="24" t="s">
        <v>10</v>
      </c>
      <c r="B1064" s="24">
        <f>SUM(B1052:B1063)</f>
        <v>14</v>
      </c>
      <c r="C1064" s="24">
        <f>SUM(C1052:C1063)</f>
        <v>7</v>
      </c>
      <c r="D1064" s="24">
        <f>SUM(D1052:D1063)</f>
        <v>101</v>
      </c>
      <c r="E1064" s="24">
        <f>SUM(E1052:E1063)</f>
        <v>35</v>
      </c>
      <c r="F1064" s="24">
        <f>SUM(F1052:F1063)</f>
        <v>16</v>
      </c>
      <c r="G1064" s="30"/>
    </row>
    <row r="1065" spans="1:7">
      <c r="A1065" s="24" t="s">
        <v>12</v>
      </c>
      <c r="B1065" s="24">
        <f>B1064/12</f>
        <v>1.1666666666666667</v>
      </c>
      <c r="C1065" s="24">
        <f>C1064/12</f>
        <v>0.58333333333333337</v>
      </c>
      <c r="D1065" s="24">
        <f>D1064/12</f>
        <v>8.4166666666666661</v>
      </c>
      <c r="E1065" s="24">
        <f>E1064/12</f>
        <v>2.9166666666666665</v>
      </c>
      <c r="F1065" s="24">
        <f>F1064/12</f>
        <v>1.3333333333333333</v>
      </c>
      <c r="G1065" s="30"/>
    </row>
    <row r="1066" spans="1:7">
      <c r="A1066" s="93">
        <v>44075</v>
      </c>
      <c r="B1066" s="3">
        <v>0</v>
      </c>
      <c r="C1066" s="3">
        <v>0</v>
      </c>
      <c r="D1066" s="3">
        <v>10</v>
      </c>
      <c r="E1066" s="3">
        <v>4</v>
      </c>
      <c r="F1066" s="3">
        <v>2</v>
      </c>
    </row>
    <row r="1067" spans="1:7">
      <c r="A1067" s="93">
        <v>44105</v>
      </c>
      <c r="B1067" s="3">
        <v>0</v>
      </c>
      <c r="C1067" s="3">
        <v>2</v>
      </c>
      <c r="D1067" s="3">
        <v>9</v>
      </c>
      <c r="E1067" s="3">
        <v>5</v>
      </c>
      <c r="F1067" s="3">
        <v>2</v>
      </c>
    </row>
    <row r="1068" spans="1:7">
      <c r="A1068" s="93">
        <v>44136</v>
      </c>
      <c r="B1068" s="3">
        <v>0</v>
      </c>
      <c r="C1068" s="3">
        <v>0</v>
      </c>
      <c r="D1068" s="3">
        <v>8</v>
      </c>
      <c r="E1068" s="3">
        <v>6</v>
      </c>
      <c r="F1068" s="3">
        <v>2</v>
      </c>
    </row>
    <row r="1069" spans="1:7">
      <c r="A1069" s="93">
        <v>44166</v>
      </c>
      <c r="B1069" s="3">
        <v>0</v>
      </c>
      <c r="C1069" s="3">
        <v>2</v>
      </c>
      <c r="D1069" s="3">
        <v>6</v>
      </c>
      <c r="E1069" s="3">
        <v>2</v>
      </c>
      <c r="F1069" s="3">
        <v>1</v>
      </c>
    </row>
    <row r="1070" spans="1:7">
      <c r="A1070" s="93">
        <v>44197</v>
      </c>
      <c r="B1070" s="3">
        <v>0</v>
      </c>
      <c r="C1070" s="3">
        <v>1</v>
      </c>
      <c r="D1070" s="3">
        <v>8</v>
      </c>
      <c r="E1070" s="3">
        <v>4</v>
      </c>
      <c r="F1070" s="3">
        <v>0</v>
      </c>
    </row>
    <row r="1071" spans="1:7">
      <c r="A1071" s="93">
        <v>44228</v>
      </c>
      <c r="B1071" s="3">
        <v>0</v>
      </c>
      <c r="C1071" s="3">
        <v>0</v>
      </c>
      <c r="D1071" s="3">
        <v>8</v>
      </c>
      <c r="E1071" s="3">
        <v>3</v>
      </c>
      <c r="F1071" s="3">
        <v>2</v>
      </c>
    </row>
    <row r="1072" spans="1:7">
      <c r="A1072" s="93">
        <v>44256</v>
      </c>
      <c r="B1072" s="3">
        <v>0</v>
      </c>
      <c r="C1072" s="3">
        <v>2</v>
      </c>
      <c r="D1072" s="3">
        <v>6</v>
      </c>
      <c r="E1072" s="3">
        <v>4</v>
      </c>
      <c r="F1072" s="3">
        <v>1</v>
      </c>
    </row>
    <row r="1073" spans="1:7">
      <c r="A1073" s="93">
        <v>44287</v>
      </c>
      <c r="B1073" s="3">
        <v>0</v>
      </c>
      <c r="C1073" s="3">
        <v>0</v>
      </c>
      <c r="D1073" s="3">
        <v>8</v>
      </c>
      <c r="E1073" s="3">
        <v>4</v>
      </c>
      <c r="F1073" s="3">
        <v>2</v>
      </c>
    </row>
    <row r="1074" spans="1:7">
      <c r="A1074" s="93">
        <v>44317</v>
      </c>
      <c r="B1074" s="3">
        <v>0</v>
      </c>
      <c r="C1074" s="3">
        <v>2</v>
      </c>
      <c r="D1074" s="3">
        <v>5</v>
      </c>
      <c r="E1074" s="3">
        <v>2</v>
      </c>
      <c r="F1074" s="3">
        <v>1</v>
      </c>
      <c r="G1074" s="2"/>
    </row>
    <row r="1075" spans="1:7">
      <c r="A1075" s="93">
        <v>44348</v>
      </c>
      <c r="B1075" s="3">
        <v>0</v>
      </c>
      <c r="C1075" s="3">
        <v>2</v>
      </c>
      <c r="D1075" s="3">
        <v>5</v>
      </c>
      <c r="E1075" s="3">
        <v>2</v>
      </c>
      <c r="F1075" s="3">
        <v>1</v>
      </c>
    </row>
    <row r="1076" spans="1:7">
      <c r="A1076" s="93">
        <v>44378</v>
      </c>
      <c r="B1076" s="3">
        <v>0</v>
      </c>
      <c r="C1076" s="3">
        <v>0</v>
      </c>
      <c r="D1076" s="3">
        <v>3</v>
      </c>
      <c r="E1076" s="3">
        <v>2</v>
      </c>
      <c r="F1076" s="3">
        <v>1</v>
      </c>
    </row>
    <row r="1077" spans="1:7">
      <c r="A1077" s="93">
        <v>44409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46" t="s">
        <v>54</v>
      </c>
    </row>
    <row r="1078" spans="1:7">
      <c r="A1078" s="24" t="s">
        <v>10</v>
      </c>
      <c r="B1078" s="24">
        <f>SUM(B1066:B1077)</f>
        <v>0</v>
      </c>
      <c r="C1078" s="24">
        <f>SUM(C1066:C1077)</f>
        <v>11</v>
      </c>
      <c r="D1078" s="24">
        <f>SUM(D1066:D1077)</f>
        <v>76</v>
      </c>
      <c r="E1078" s="24">
        <f>SUM(E1066:E1077)</f>
        <v>38</v>
      </c>
      <c r="F1078" s="24">
        <f>SUM(F1066:F1077)</f>
        <v>15</v>
      </c>
      <c r="G1078" s="30"/>
    </row>
    <row r="1079" spans="1:7">
      <c r="A1079" s="26" t="s">
        <v>12</v>
      </c>
      <c r="B1079" s="26">
        <f>B1078/12</f>
        <v>0</v>
      </c>
      <c r="C1079" s="26">
        <f>C1078/12</f>
        <v>0.91666666666666663</v>
      </c>
      <c r="D1079" s="26">
        <f>D1078/12</f>
        <v>6.333333333333333</v>
      </c>
      <c r="E1079" s="26">
        <f>E1078/12</f>
        <v>3.1666666666666665</v>
      </c>
      <c r="F1079" s="26">
        <f>F1078/12</f>
        <v>1.25</v>
      </c>
      <c r="G1079" s="30"/>
    </row>
    <row r="1080" spans="1:7">
      <c r="A1080" s="93">
        <v>44440</v>
      </c>
      <c r="B1080" s="3">
        <v>0</v>
      </c>
      <c r="C1080" s="3">
        <v>3</v>
      </c>
      <c r="D1080" s="3">
        <v>10</v>
      </c>
      <c r="E1080" s="3">
        <v>4</v>
      </c>
      <c r="F1080" s="3">
        <v>2</v>
      </c>
    </row>
    <row r="1081" spans="1:7">
      <c r="A1081" s="93">
        <v>44470</v>
      </c>
      <c r="B1081" s="3">
        <v>0</v>
      </c>
      <c r="C1081" s="3">
        <v>4</v>
      </c>
      <c r="D1081" s="3">
        <v>6</v>
      </c>
      <c r="E1081" s="3">
        <v>5</v>
      </c>
      <c r="F1081" s="3">
        <v>2</v>
      </c>
    </row>
    <row r="1082" spans="1:7">
      <c r="A1082" s="94">
        <v>44501</v>
      </c>
      <c r="B1082" s="50">
        <v>0</v>
      </c>
      <c r="C1082" s="50">
        <v>0</v>
      </c>
      <c r="D1082" s="50">
        <v>0</v>
      </c>
      <c r="E1082" s="50">
        <v>0</v>
      </c>
      <c r="F1082" s="50">
        <v>0</v>
      </c>
      <c r="G1082" s="50" t="s">
        <v>54</v>
      </c>
    </row>
    <row r="1083" spans="1:7">
      <c r="A1083" s="94">
        <v>44531</v>
      </c>
      <c r="B1083" s="50">
        <v>0</v>
      </c>
      <c r="C1083" s="50">
        <v>0</v>
      </c>
      <c r="D1083" s="50">
        <v>0</v>
      </c>
      <c r="E1083" s="50">
        <v>0</v>
      </c>
      <c r="F1083" s="50">
        <v>0</v>
      </c>
      <c r="G1083" s="50" t="s">
        <v>54</v>
      </c>
    </row>
    <row r="1084" spans="1:7">
      <c r="A1084" s="93">
        <v>44562</v>
      </c>
    </row>
    <row r="1085" spans="1:7">
      <c r="A1085" s="93">
        <v>44593</v>
      </c>
    </row>
    <row r="1086" spans="1:7">
      <c r="A1086" s="94">
        <v>44621</v>
      </c>
      <c r="B1086" s="50"/>
      <c r="C1086" s="50"/>
      <c r="D1086" s="50"/>
      <c r="E1086" s="50"/>
      <c r="F1086" s="50"/>
      <c r="G1086" s="50"/>
    </row>
    <row r="1087" spans="1:7">
      <c r="A1087" s="94">
        <v>44652</v>
      </c>
      <c r="B1087" s="50"/>
      <c r="C1087" s="50"/>
      <c r="D1087" s="50"/>
      <c r="E1087" s="50"/>
      <c r="F1087" s="50"/>
      <c r="G1087" s="50"/>
    </row>
    <row r="1088" spans="1:7">
      <c r="A1088" s="93">
        <v>44682</v>
      </c>
    </row>
    <row r="1089" spans="1:7">
      <c r="A1089" s="93">
        <v>44713</v>
      </c>
    </row>
    <row r="1090" spans="1:7">
      <c r="A1090" s="94">
        <v>44743</v>
      </c>
      <c r="B1090" s="50"/>
      <c r="C1090" s="50"/>
      <c r="D1090" s="50"/>
      <c r="E1090" s="50"/>
      <c r="F1090" s="50"/>
      <c r="G1090" s="50"/>
    </row>
    <row r="1091" spans="1:7">
      <c r="A1091" s="94">
        <v>44774</v>
      </c>
      <c r="B1091" s="50"/>
      <c r="C1091" s="50"/>
      <c r="D1091" s="50"/>
      <c r="E1091" s="50"/>
      <c r="F1091" s="50"/>
      <c r="G1091" s="50"/>
    </row>
    <row r="1092" spans="1:7">
      <c r="A1092" s="24" t="s">
        <v>10</v>
      </c>
      <c r="B1092" s="24">
        <f>SUM(B1080:B1091)</f>
        <v>0</v>
      </c>
      <c r="C1092" s="24">
        <f>SUM(C1080:C1091)</f>
        <v>7</v>
      </c>
      <c r="D1092" s="24">
        <f>SUM(D1080:D1091)</f>
        <v>16</v>
      </c>
      <c r="E1092" s="24">
        <f>SUM(E1080:E1091)</f>
        <v>9</v>
      </c>
      <c r="F1092" s="24">
        <f>SUM(F1080:F1091)</f>
        <v>4</v>
      </c>
      <c r="G1092" s="30"/>
    </row>
    <row r="1093" spans="1:7">
      <c r="A1093" s="26" t="s">
        <v>12</v>
      </c>
      <c r="B1093" s="26">
        <f>B1092/12</f>
        <v>0</v>
      </c>
      <c r="C1093" s="26">
        <f>C1092/12</f>
        <v>0.58333333333333337</v>
      </c>
      <c r="D1093" s="26">
        <f>D1092/12</f>
        <v>1.3333333333333333</v>
      </c>
      <c r="E1093" s="26">
        <f>E1092/12</f>
        <v>0.75</v>
      </c>
      <c r="F1093" s="26">
        <f>F1092/12</f>
        <v>0.33333333333333331</v>
      </c>
      <c r="G1093" s="30"/>
    </row>
    <row r="1105" spans="1:8">
      <c r="A1105" s="1" t="s">
        <v>0</v>
      </c>
      <c r="B1105" s="2" t="s">
        <v>1</v>
      </c>
      <c r="C1105" s="2" t="s">
        <v>2</v>
      </c>
      <c r="D1105" s="2" t="s">
        <v>3</v>
      </c>
      <c r="E1105" s="2"/>
    </row>
    <row r="1106" spans="1:8">
      <c r="A1106" s="93" t="s">
        <v>32</v>
      </c>
      <c r="B1106" s="8">
        <v>19865</v>
      </c>
      <c r="C1106" s="8">
        <v>33766</v>
      </c>
      <c r="D1106" s="3" t="s">
        <v>18</v>
      </c>
    </row>
    <row r="1108" spans="1:8">
      <c r="A1108" s="18" t="s">
        <v>4</v>
      </c>
      <c r="B1108" s="19" t="s">
        <v>5</v>
      </c>
      <c r="C1108" s="19" t="s">
        <v>6</v>
      </c>
      <c r="D1108" s="19" t="s">
        <v>7</v>
      </c>
      <c r="E1108" s="19" t="s">
        <v>8</v>
      </c>
      <c r="F1108" s="19" t="s">
        <v>9</v>
      </c>
      <c r="G1108" s="22" t="s">
        <v>138</v>
      </c>
      <c r="H1108" s="19" t="s">
        <v>11</v>
      </c>
    </row>
    <row r="1109" spans="1:8">
      <c r="A1109" s="93">
        <v>43709</v>
      </c>
      <c r="B1109" s="3">
        <v>12</v>
      </c>
      <c r="C1109" s="3">
        <v>0</v>
      </c>
      <c r="D1109" s="3">
        <v>10</v>
      </c>
      <c r="E1109" s="3">
        <v>8</v>
      </c>
      <c r="F1109" s="3">
        <v>3</v>
      </c>
    </row>
    <row r="1110" spans="1:8">
      <c r="A1110" s="93">
        <v>43739</v>
      </c>
      <c r="B1110" s="3">
        <v>32</v>
      </c>
      <c r="C1110" s="3">
        <v>0</v>
      </c>
      <c r="D1110" s="3">
        <v>19</v>
      </c>
      <c r="E1110" s="3">
        <v>16</v>
      </c>
      <c r="F1110" s="3">
        <v>5</v>
      </c>
    </row>
    <row r="1111" spans="1:8">
      <c r="A1111" s="93">
        <v>43770</v>
      </c>
      <c r="B1111" s="3">
        <v>16</v>
      </c>
      <c r="C1111" s="3">
        <v>0</v>
      </c>
      <c r="D1111" s="3">
        <v>12</v>
      </c>
      <c r="E1111" s="3">
        <v>14</v>
      </c>
      <c r="F1111" s="3">
        <v>4</v>
      </c>
    </row>
    <row r="1112" spans="1:8">
      <c r="A1112" s="93">
        <v>43800</v>
      </c>
      <c r="B1112" s="3">
        <v>16</v>
      </c>
      <c r="C1112" s="3">
        <v>0</v>
      </c>
      <c r="D1112" s="3">
        <v>12</v>
      </c>
      <c r="E1112" s="3">
        <v>14</v>
      </c>
      <c r="F1112" s="3">
        <v>4</v>
      </c>
    </row>
    <row r="1113" spans="1:8">
      <c r="A1113" s="93">
        <v>43831</v>
      </c>
      <c r="B1113" s="3">
        <v>16</v>
      </c>
      <c r="C1113" s="3">
        <v>0</v>
      </c>
      <c r="D1113" s="3">
        <v>11</v>
      </c>
      <c r="E1113" s="3">
        <v>14</v>
      </c>
      <c r="F1113" s="3">
        <v>4</v>
      </c>
    </row>
    <row r="1114" spans="1:8">
      <c r="A1114" s="93">
        <v>43862</v>
      </c>
      <c r="B1114" s="3">
        <v>14</v>
      </c>
      <c r="C1114" s="3">
        <v>0</v>
      </c>
      <c r="D1114" s="3">
        <v>13</v>
      </c>
      <c r="E1114" s="3">
        <v>13</v>
      </c>
      <c r="F1114" s="3">
        <v>3</v>
      </c>
    </row>
    <row r="1115" spans="1:8">
      <c r="A1115" s="93">
        <v>43891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46" t="s">
        <v>54</v>
      </c>
    </row>
    <row r="1116" spans="1:8">
      <c r="A1116" s="93">
        <v>43922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46" t="s">
        <v>54</v>
      </c>
    </row>
    <row r="1117" spans="1:8">
      <c r="A1117" s="93">
        <v>43952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46" t="s">
        <v>54</v>
      </c>
    </row>
    <row r="1118" spans="1:8">
      <c r="A1118" s="93">
        <v>43983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46" t="s">
        <v>54</v>
      </c>
    </row>
    <row r="1119" spans="1:8">
      <c r="A1119" s="93">
        <v>44013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46" t="s">
        <v>54</v>
      </c>
    </row>
    <row r="1120" spans="1:8">
      <c r="A1120" s="93">
        <v>44044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46" t="s">
        <v>54</v>
      </c>
    </row>
    <row r="1121" spans="1:7">
      <c r="A1121" s="24" t="s">
        <v>10</v>
      </c>
      <c r="B1121" s="24">
        <f>SUM(B1109:B1120)</f>
        <v>106</v>
      </c>
      <c r="C1121" s="24">
        <f>SUM(C1109:C1120)</f>
        <v>0</v>
      </c>
      <c r="D1121" s="24">
        <f>SUM(D1109:D1120)</f>
        <v>77</v>
      </c>
      <c r="E1121" s="24">
        <f>SUM(E1109:E1120)</f>
        <v>79</v>
      </c>
      <c r="F1121" s="24">
        <f>SUM(F1109:F1120)</f>
        <v>23</v>
      </c>
      <c r="G1121" s="30"/>
    </row>
    <row r="1122" spans="1:7">
      <c r="A1122" s="24" t="s">
        <v>12</v>
      </c>
      <c r="B1122" s="24">
        <f>B1121/12</f>
        <v>8.8333333333333339</v>
      </c>
      <c r="C1122" s="24">
        <f>C1121/12</f>
        <v>0</v>
      </c>
      <c r="D1122" s="24">
        <f>D1121/12</f>
        <v>6.416666666666667</v>
      </c>
      <c r="E1122" s="24">
        <f>E1121/12</f>
        <v>6.583333333333333</v>
      </c>
      <c r="F1122" s="24">
        <f>F1121/12</f>
        <v>1.9166666666666667</v>
      </c>
      <c r="G1122" s="30"/>
    </row>
    <row r="1123" spans="1:7">
      <c r="A1123" s="93">
        <v>44075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46" t="s">
        <v>54</v>
      </c>
    </row>
    <row r="1124" spans="1:7">
      <c r="A1124" s="93">
        <v>44105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46" t="s">
        <v>54</v>
      </c>
    </row>
    <row r="1125" spans="1:7">
      <c r="A1125" s="93">
        <v>44136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46" t="s">
        <v>54</v>
      </c>
    </row>
    <row r="1126" spans="1:7">
      <c r="A1126" s="93">
        <v>44166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46" t="s">
        <v>54</v>
      </c>
    </row>
    <row r="1127" spans="1:7">
      <c r="A1127" s="93">
        <v>44197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46" t="s">
        <v>54</v>
      </c>
    </row>
    <row r="1128" spans="1:7">
      <c r="A1128" s="93">
        <v>44228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46" t="s">
        <v>54</v>
      </c>
    </row>
    <row r="1129" spans="1:7">
      <c r="A1129" s="93">
        <v>44256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46" t="s">
        <v>54</v>
      </c>
    </row>
    <row r="1130" spans="1:7">
      <c r="A1130" s="93">
        <v>44287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46" t="s">
        <v>54</v>
      </c>
    </row>
    <row r="1131" spans="1:7">
      <c r="A1131" s="93">
        <v>44317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46" t="s">
        <v>54</v>
      </c>
    </row>
    <row r="1132" spans="1:7">
      <c r="A1132" s="93">
        <v>44348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46" t="s">
        <v>54</v>
      </c>
    </row>
    <row r="1133" spans="1:7">
      <c r="A1133" s="93">
        <v>44378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46" t="s">
        <v>54</v>
      </c>
    </row>
    <row r="1134" spans="1:7">
      <c r="A1134" s="93">
        <v>44409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46" t="s">
        <v>54</v>
      </c>
    </row>
    <row r="1135" spans="1:7">
      <c r="A1135" s="24" t="s">
        <v>10</v>
      </c>
      <c r="B1135" s="24">
        <f>SUM(B1123:B1134)</f>
        <v>0</v>
      </c>
      <c r="C1135" s="24">
        <f>SUM(C1123:C1134)</f>
        <v>0</v>
      </c>
      <c r="D1135" s="24">
        <f>SUM(D1123:D1134)</f>
        <v>0</v>
      </c>
      <c r="E1135" s="24">
        <f>SUM(E1123:E1134)</f>
        <v>0</v>
      </c>
      <c r="F1135" s="24">
        <f>SUM(F1123:F1134)</f>
        <v>0</v>
      </c>
      <c r="G1135" s="30"/>
    </row>
    <row r="1136" spans="1:7">
      <c r="A1136" s="26" t="s">
        <v>12</v>
      </c>
      <c r="B1136" s="26">
        <f>B1135/12</f>
        <v>0</v>
      </c>
      <c r="C1136" s="26">
        <f>C1135/12</f>
        <v>0</v>
      </c>
      <c r="D1136" s="26">
        <f>D1135/12</f>
        <v>0</v>
      </c>
      <c r="E1136" s="26">
        <f>E1135/12</f>
        <v>0</v>
      </c>
      <c r="F1136" s="26">
        <f>F1135/12</f>
        <v>0</v>
      </c>
      <c r="G1136" s="31"/>
    </row>
    <row r="1137" spans="1:7">
      <c r="A1137" s="93">
        <v>44440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46" t="s">
        <v>54</v>
      </c>
    </row>
    <row r="1138" spans="1:7">
      <c r="A1138" s="93">
        <v>44470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46" t="s">
        <v>54</v>
      </c>
    </row>
    <row r="1139" spans="1:7">
      <c r="A1139" s="94">
        <v>44501</v>
      </c>
      <c r="B1139" s="50">
        <v>0</v>
      </c>
      <c r="C1139" s="50">
        <v>0</v>
      </c>
      <c r="D1139" s="50">
        <v>0</v>
      </c>
      <c r="E1139" s="50">
        <v>0</v>
      </c>
      <c r="F1139" s="50">
        <v>0</v>
      </c>
      <c r="G1139" s="50" t="s">
        <v>54</v>
      </c>
    </row>
    <row r="1140" spans="1:7">
      <c r="A1140" s="94">
        <v>44531</v>
      </c>
      <c r="B1140" s="50">
        <v>0</v>
      </c>
      <c r="C1140" s="50">
        <v>0</v>
      </c>
      <c r="D1140" s="50">
        <v>0</v>
      </c>
      <c r="E1140" s="50">
        <v>0</v>
      </c>
      <c r="F1140" s="50">
        <v>0</v>
      </c>
      <c r="G1140" s="50" t="s">
        <v>54</v>
      </c>
    </row>
    <row r="1141" spans="1:7">
      <c r="A1141" s="93">
        <v>44562</v>
      </c>
      <c r="G1141" s="46"/>
    </row>
    <row r="1142" spans="1:7">
      <c r="A1142" s="93">
        <v>44593</v>
      </c>
      <c r="G1142" s="46"/>
    </row>
    <row r="1143" spans="1:7">
      <c r="A1143" s="94">
        <v>44621</v>
      </c>
      <c r="B1143" s="50"/>
      <c r="C1143" s="50"/>
      <c r="D1143" s="50"/>
      <c r="E1143" s="50"/>
      <c r="F1143" s="50"/>
      <c r="G1143" s="50"/>
    </row>
    <row r="1144" spans="1:7">
      <c r="A1144" s="94">
        <v>44652</v>
      </c>
      <c r="B1144" s="50"/>
      <c r="C1144" s="50"/>
      <c r="D1144" s="50"/>
      <c r="E1144" s="50"/>
      <c r="F1144" s="50"/>
      <c r="G1144" s="50"/>
    </row>
    <row r="1145" spans="1:7">
      <c r="A1145" s="93">
        <v>44682</v>
      </c>
      <c r="G1145" s="46"/>
    </row>
    <row r="1146" spans="1:7">
      <c r="A1146" s="93">
        <v>44713</v>
      </c>
      <c r="G1146" s="46"/>
    </row>
    <row r="1147" spans="1:7">
      <c r="A1147" s="94">
        <v>44743</v>
      </c>
      <c r="B1147" s="50"/>
      <c r="C1147" s="50"/>
      <c r="D1147" s="50"/>
      <c r="E1147" s="50"/>
      <c r="F1147" s="50"/>
      <c r="G1147" s="50"/>
    </row>
    <row r="1148" spans="1:7">
      <c r="A1148" s="94">
        <v>44774</v>
      </c>
      <c r="B1148" s="50"/>
      <c r="C1148" s="50"/>
      <c r="D1148" s="50"/>
      <c r="E1148" s="50"/>
      <c r="F1148" s="50"/>
      <c r="G1148" s="50"/>
    </row>
    <row r="1149" spans="1:7">
      <c r="A1149" s="24" t="s">
        <v>10</v>
      </c>
      <c r="B1149" s="24">
        <f>SUM(B1137:B1148)</f>
        <v>0</v>
      </c>
      <c r="C1149" s="24">
        <f>SUM(C1137:C1148)</f>
        <v>0</v>
      </c>
      <c r="D1149" s="24">
        <f>SUM(D1137:D1148)</f>
        <v>0</v>
      </c>
      <c r="E1149" s="24">
        <f>SUM(E1137:E1148)</f>
        <v>0</v>
      </c>
      <c r="F1149" s="24">
        <f>SUM(F1137:F1148)</f>
        <v>0</v>
      </c>
      <c r="G1149" s="30"/>
    </row>
    <row r="1150" spans="1:7">
      <c r="A1150" s="26" t="s">
        <v>12</v>
      </c>
      <c r="B1150" s="26">
        <f>B1149/12</f>
        <v>0</v>
      </c>
      <c r="C1150" s="26">
        <f>C1149/12</f>
        <v>0</v>
      </c>
      <c r="D1150" s="26">
        <f>D1149/12</f>
        <v>0</v>
      </c>
      <c r="E1150" s="26">
        <f>E1149/12</f>
        <v>0</v>
      </c>
      <c r="F1150" s="26">
        <f>F1149/12</f>
        <v>0</v>
      </c>
      <c r="G1150" s="31"/>
    </row>
    <row r="1165" spans="1:7" ht="29">
      <c r="A1165" s="88"/>
      <c r="B1165" s="4"/>
      <c r="C1165" s="103" t="s">
        <v>15</v>
      </c>
      <c r="D1165" s="103"/>
      <c r="E1165" s="5"/>
      <c r="F1165" s="4"/>
      <c r="G1165" s="4"/>
    </row>
    <row r="1166" spans="1:7">
      <c r="A1166" s="1"/>
      <c r="B1166" s="2"/>
      <c r="C1166" s="2"/>
      <c r="D1166" s="2"/>
    </row>
    <row r="1167" spans="1:7">
      <c r="A1167" s="1" t="s">
        <v>0</v>
      </c>
      <c r="B1167" s="2" t="s">
        <v>1</v>
      </c>
      <c r="C1167" s="2" t="s">
        <v>2</v>
      </c>
      <c r="D1167" s="2" t="s">
        <v>3</v>
      </c>
    </row>
    <row r="1168" spans="1:7">
      <c r="A1168" s="93" t="s">
        <v>49</v>
      </c>
      <c r="B1168" s="8">
        <v>28864</v>
      </c>
      <c r="C1168" s="8">
        <v>36288</v>
      </c>
      <c r="D1168" s="3" t="s">
        <v>18</v>
      </c>
    </row>
    <row r="1170" spans="1:8">
      <c r="A1170" s="18" t="s">
        <v>4</v>
      </c>
      <c r="B1170" s="19" t="s">
        <v>5</v>
      </c>
      <c r="C1170" s="19" t="s">
        <v>6</v>
      </c>
      <c r="D1170" s="19" t="s">
        <v>7</v>
      </c>
      <c r="E1170" s="19" t="s">
        <v>8</v>
      </c>
      <c r="F1170" s="19" t="s">
        <v>9</v>
      </c>
      <c r="G1170" s="22" t="s">
        <v>138</v>
      </c>
      <c r="H1170" s="19" t="s">
        <v>11</v>
      </c>
    </row>
    <row r="1171" spans="1:8">
      <c r="A1171" s="93">
        <v>43709</v>
      </c>
      <c r="B1171" s="3">
        <v>4</v>
      </c>
      <c r="C1171" s="3">
        <v>3</v>
      </c>
      <c r="D1171" s="3">
        <v>11</v>
      </c>
      <c r="E1171" s="3">
        <v>6</v>
      </c>
      <c r="F1171" s="3">
        <v>3</v>
      </c>
    </row>
    <row r="1172" spans="1:8">
      <c r="A1172" s="93">
        <v>43739</v>
      </c>
      <c r="B1172" s="3">
        <v>8</v>
      </c>
      <c r="C1172" s="3">
        <v>3</v>
      </c>
      <c r="D1172" s="3">
        <v>12</v>
      </c>
      <c r="E1172" s="3">
        <v>4</v>
      </c>
      <c r="F1172" s="3">
        <v>2</v>
      </c>
    </row>
    <row r="1173" spans="1:8">
      <c r="A1173" s="93">
        <v>43770</v>
      </c>
      <c r="B1173" s="3">
        <v>5</v>
      </c>
      <c r="C1173" s="3">
        <v>3</v>
      </c>
      <c r="D1173" s="3">
        <v>11</v>
      </c>
      <c r="E1173" s="3">
        <v>6</v>
      </c>
      <c r="F1173" s="3">
        <v>2</v>
      </c>
    </row>
    <row r="1174" spans="1:8">
      <c r="A1174" s="93">
        <v>43800</v>
      </c>
      <c r="B1174" s="3">
        <v>6</v>
      </c>
      <c r="C1174" s="3">
        <v>6</v>
      </c>
      <c r="D1174" s="3">
        <v>12</v>
      </c>
      <c r="E1174" s="3">
        <v>4</v>
      </c>
      <c r="F1174" s="3">
        <v>2</v>
      </c>
    </row>
    <row r="1175" spans="1:8">
      <c r="A1175" s="93">
        <v>43831</v>
      </c>
      <c r="B1175" s="3">
        <v>4</v>
      </c>
      <c r="C1175" s="3">
        <v>3</v>
      </c>
      <c r="D1175" s="3">
        <v>11</v>
      </c>
      <c r="E1175" s="3">
        <v>4</v>
      </c>
      <c r="F1175" s="3">
        <v>2</v>
      </c>
    </row>
    <row r="1176" spans="1:8">
      <c r="A1176" s="93">
        <v>43862</v>
      </c>
      <c r="B1176" s="3">
        <v>4</v>
      </c>
      <c r="C1176" s="3">
        <v>3</v>
      </c>
      <c r="D1176" s="3">
        <v>11</v>
      </c>
      <c r="E1176" s="3">
        <v>4</v>
      </c>
      <c r="F1176" s="3">
        <v>2</v>
      </c>
    </row>
    <row r="1177" spans="1:8">
      <c r="A1177" s="93">
        <v>43891</v>
      </c>
      <c r="B1177" s="3">
        <v>2</v>
      </c>
      <c r="C1177" s="3">
        <v>4</v>
      </c>
      <c r="D1177" s="3">
        <v>9</v>
      </c>
      <c r="E1177" s="3">
        <v>2</v>
      </c>
      <c r="F1177" s="3">
        <v>1</v>
      </c>
    </row>
    <row r="1178" spans="1:8">
      <c r="A1178" s="93">
        <v>43922</v>
      </c>
      <c r="B1178" s="3">
        <v>0</v>
      </c>
      <c r="C1178" s="3">
        <v>0</v>
      </c>
      <c r="D1178" s="3">
        <v>4</v>
      </c>
      <c r="E1178" s="3">
        <v>4</v>
      </c>
      <c r="F1178" s="3">
        <v>1</v>
      </c>
    </row>
    <row r="1179" spans="1:8">
      <c r="A1179" s="93">
        <v>43952</v>
      </c>
      <c r="B1179" s="3">
        <v>0</v>
      </c>
      <c r="C1179" s="3">
        <v>3</v>
      </c>
      <c r="D1179" s="3">
        <v>7</v>
      </c>
      <c r="E1179" s="3">
        <v>4</v>
      </c>
      <c r="F1179" s="3">
        <v>2</v>
      </c>
    </row>
    <row r="1180" spans="1:8">
      <c r="A1180" s="93">
        <v>43983</v>
      </c>
      <c r="B1180" s="3">
        <v>0</v>
      </c>
      <c r="C1180" s="3">
        <v>0</v>
      </c>
      <c r="D1180" s="3">
        <v>6</v>
      </c>
      <c r="E1180" s="3">
        <v>3</v>
      </c>
      <c r="F1180" s="3">
        <v>0</v>
      </c>
    </row>
    <row r="1181" spans="1:8">
      <c r="A1181" s="93">
        <v>44013</v>
      </c>
      <c r="B1181" s="3">
        <v>0</v>
      </c>
      <c r="C1181" s="3">
        <v>2</v>
      </c>
      <c r="D1181" s="3">
        <v>7</v>
      </c>
      <c r="E1181" s="3">
        <v>4</v>
      </c>
      <c r="F1181" s="3">
        <v>2</v>
      </c>
      <c r="G1181" s="2"/>
    </row>
    <row r="1182" spans="1:8">
      <c r="A1182" s="93">
        <v>44044</v>
      </c>
      <c r="B1182" s="3">
        <v>0</v>
      </c>
      <c r="C1182" s="3">
        <v>6</v>
      </c>
      <c r="D1182" s="3">
        <v>7</v>
      </c>
      <c r="E1182" s="3">
        <v>4</v>
      </c>
      <c r="F1182" s="3">
        <v>2</v>
      </c>
    </row>
    <row r="1183" spans="1:8">
      <c r="A1183" s="24" t="s">
        <v>10</v>
      </c>
      <c r="B1183" s="24">
        <f>SUM(B1171:B1182)</f>
        <v>33</v>
      </c>
      <c r="C1183" s="24">
        <f>SUM(C1171:C1182)</f>
        <v>36</v>
      </c>
      <c r="D1183" s="24">
        <f>SUM(D1171:D1182)</f>
        <v>108</v>
      </c>
      <c r="E1183" s="24">
        <f>SUM(E1171:E1182)</f>
        <v>49</v>
      </c>
      <c r="F1183" s="24">
        <f>SUM(F1171:F1182)</f>
        <v>21</v>
      </c>
      <c r="G1183" s="30"/>
    </row>
    <row r="1184" spans="1:8">
      <c r="A1184" s="24" t="s">
        <v>12</v>
      </c>
      <c r="B1184" s="24">
        <f>B1183/12</f>
        <v>2.75</v>
      </c>
      <c r="C1184" s="24">
        <f>C1183/12</f>
        <v>3</v>
      </c>
      <c r="D1184" s="24">
        <f>D1183/12</f>
        <v>9</v>
      </c>
      <c r="E1184" s="24">
        <f>E1183/12</f>
        <v>4.083333333333333</v>
      </c>
      <c r="F1184" s="24">
        <f>F1183/12</f>
        <v>1.75</v>
      </c>
      <c r="G1184" s="30"/>
    </row>
    <row r="1185" spans="1:7">
      <c r="A1185" s="93">
        <v>44075</v>
      </c>
      <c r="B1185" s="3">
        <v>0</v>
      </c>
      <c r="C1185" s="3">
        <v>4</v>
      </c>
      <c r="D1185" s="3">
        <v>8</v>
      </c>
      <c r="E1185" s="3">
        <v>6</v>
      </c>
      <c r="F1185" s="3">
        <v>2</v>
      </c>
    </row>
    <row r="1186" spans="1:7">
      <c r="A1186" s="93">
        <v>44105</v>
      </c>
      <c r="B1186" s="3">
        <v>0</v>
      </c>
      <c r="C1186" s="3">
        <v>3</v>
      </c>
      <c r="D1186" s="3">
        <v>5</v>
      </c>
      <c r="E1186" s="3">
        <v>4</v>
      </c>
      <c r="F1186" s="3">
        <v>1</v>
      </c>
    </row>
    <row r="1187" spans="1:7">
      <c r="A1187" s="93">
        <v>44136</v>
      </c>
      <c r="B1187" s="3">
        <v>2</v>
      </c>
      <c r="C1187" s="3">
        <v>0</v>
      </c>
      <c r="D1187" s="3">
        <v>7</v>
      </c>
      <c r="E1187" s="3">
        <v>4</v>
      </c>
      <c r="F1187" s="3">
        <v>2</v>
      </c>
    </row>
    <row r="1188" spans="1:7">
      <c r="A1188" s="93">
        <v>44166</v>
      </c>
      <c r="B1188" s="3">
        <v>0</v>
      </c>
      <c r="C1188" s="3">
        <v>5</v>
      </c>
      <c r="D1188" s="3">
        <v>9</v>
      </c>
      <c r="E1188" s="3">
        <v>6</v>
      </c>
      <c r="F1188" s="3">
        <v>2</v>
      </c>
    </row>
    <row r="1189" spans="1:7">
      <c r="A1189" s="93">
        <v>44197</v>
      </c>
      <c r="B1189" s="3">
        <v>0</v>
      </c>
      <c r="C1189" s="3">
        <v>0</v>
      </c>
      <c r="D1189" s="3">
        <v>6</v>
      </c>
      <c r="E1189" s="3">
        <v>3</v>
      </c>
      <c r="F1189" s="3">
        <v>2</v>
      </c>
    </row>
    <row r="1190" spans="1:7">
      <c r="A1190" s="93">
        <v>44228</v>
      </c>
      <c r="B1190" s="3">
        <v>0</v>
      </c>
      <c r="C1190" s="3">
        <v>6</v>
      </c>
      <c r="D1190" s="3">
        <v>4</v>
      </c>
      <c r="E1190" s="3">
        <v>6</v>
      </c>
      <c r="F1190" s="3">
        <v>2</v>
      </c>
    </row>
    <row r="1191" spans="1:7">
      <c r="A1191" s="93">
        <v>44256</v>
      </c>
      <c r="B1191" s="3">
        <v>4</v>
      </c>
      <c r="C1191" s="3">
        <v>3</v>
      </c>
      <c r="D1191" s="3">
        <v>7</v>
      </c>
      <c r="E1191" s="3">
        <v>4</v>
      </c>
      <c r="F1191" s="3">
        <v>2</v>
      </c>
    </row>
    <row r="1192" spans="1:7">
      <c r="A1192" s="93">
        <v>44287</v>
      </c>
      <c r="B1192" s="3">
        <v>0</v>
      </c>
      <c r="C1192" s="3">
        <v>5</v>
      </c>
      <c r="D1192" s="3">
        <v>6</v>
      </c>
      <c r="E1192" s="3">
        <v>4</v>
      </c>
      <c r="F1192" s="3">
        <v>3</v>
      </c>
    </row>
    <row r="1193" spans="1:7">
      <c r="A1193" s="93">
        <v>44317</v>
      </c>
      <c r="B1193" s="3">
        <v>0</v>
      </c>
      <c r="C1193" s="3">
        <v>4</v>
      </c>
      <c r="D1193" s="3">
        <v>7</v>
      </c>
      <c r="E1193" s="3">
        <v>6</v>
      </c>
      <c r="F1193" s="3">
        <v>3</v>
      </c>
    </row>
    <row r="1194" spans="1:7">
      <c r="A1194" s="93">
        <v>44348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46" t="s">
        <v>54</v>
      </c>
    </row>
    <row r="1195" spans="1:7">
      <c r="A1195" s="93">
        <v>44378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46" t="s">
        <v>54</v>
      </c>
    </row>
    <row r="1196" spans="1:7">
      <c r="A1196" s="93">
        <v>44409</v>
      </c>
      <c r="B1196" s="3">
        <v>0</v>
      </c>
      <c r="C1196" s="3">
        <v>6</v>
      </c>
      <c r="D1196" s="3">
        <v>9</v>
      </c>
      <c r="E1196" s="3">
        <v>8</v>
      </c>
      <c r="F1196" s="3">
        <v>2</v>
      </c>
    </row>
    <row r="1197" spans="1:7">
      <c r="A1197" s="24" t="s">
        <v>10</v>
      </c>
      <c r="B1197" s="24">
        <f>SUM(B1185:B1196)</f>
        <v>6</v>
      </c>
      <c r="C1197" s="24">
        <f>SUM(C1185:C1196)</f>
        <v>36</v>
      </c>
      <c r="D1197" s="24">
        <f>SUM(D1185:D1196)</f>
        <v>68</v>
      </c>
      <c r="E1197" s="24">
        <f>SUM(E1185:E1196)</f>
        <v>51</v>
      </c>
      <c r="F1197" s="24">
        <f>SUM(F1185:F1196)</f>
        <v>21</v>
      </c>
      <c r="G1197" s="30"/>
    </row>
    <row r="1198" spans="1:7">
      <c r="A1198" s="26" t="s">
        <v>12</v>
      </c>
      <c r="B1198" s="26">
        <f>B1197/12</f>
        <v>0.5</v>
      </c>
      <c r="C1198" s="26">
        <f>C1197/12</f>
        <v>3</v>
      </c>
      <c r="D1198" s="26">
        <f>D1197/12</f>
        <v>5.666666666666667</v>
      </c>
      <c r="E1198" s="26">
        <f>E1197/12</f>
        <v>4.25</v>
      </c>
      <c r="F1198" s="26">
        <f>F1197/12</f>
        <v>1.75</v>
      </c>
      <c r="G1198" s="30"/>
    </row>
    <row r="1199" spans="1:7">
      <c r="A1199" s="93">
        <v>44440</v>
      </c>
      <c r="B1199" s="3">
        <v>0</v>
      </c>
      <c r="C1199" s="3">
        <v>5</v>
      </c>
      <c r="D1199" s="3">
        <v>9</v>
      </c>
      <c r="E1199" s="3">
        <v>4</v>
      </c>
      <c r="F1199" s="3">
        <v>2</v>
      </c>
    </row>
    <row r="1200" spans="1:7">
      <c r="A1200" s="93">
        <v>44470</v>
      </c>
      <c r="B1200" s="3">
        <v>0</v>
      </c>
      <c r="C1200" s="3">
        <v>4</v>
      </c>
      <c r="D1200" s="3">
        <v>9</v>
      </c>
      <c r="E1200" s="3">
        <v>6</v>
      </c>
      <c r="F1200" s="3">
        <v>3</v>
      </c>
    </row>
    <row r="1201" spans="1:7">
      <c r="A1201" s="94">
        <v>44501</v>
      </c>
      <c r="B1201" s="50">
        <v>0</v>
      </c>
      <c r="C1201" s="50">
        <v>3</v>
      </c>
      <c r="D1201" s="50">
        <v>8</v>
      </c>
      <c r="E1201" s="50">
        <v>6</v>
      </c>
      <c r="F1201" s="50">
        <v>3</v>
      </c>
      <c r="G1201" s="50"/>
    </row>
    <row r="1202" spans="1:7">
      <c r="A1202" s="94">
        <v>44531</v>
      </c>
      <c r="B1202" s="50">
        <v>0</v>
      </c>
      <c r="C1202" s="50">
        <v>4</v>
      </c>
      <c r="D1202" s="50">
        <v>9</v>
      </c>
      <c r="E1202" s="50">
        <v>6</v>
      </c>
      <c r="F1202" s="50">
        <v>3</v>
      </c>
      <c r="G1202" s="50"/>
    </row>
    <row r="1203" spans="1:7">
      <c r="A1203" s="93">
        <v>44562</v>
      </c>
    </row>
    <row r="1204" spans="1:7">
      <c r="A1204" s="93">
        <v>44593</v>
      </c>
    </row>
    <row r="1205" spans="1:7">
      <c r="A1205" s="94">
        <v>44621</v>
      </c>
      <c r="B1205" s="50"/>
      <c r="C1205" s="50"/>
      <c r="D1205" s="50"/>
      <c r="E1205" s="50"/>
      <c r="F1205" s="50"/>
      <c r="G1205" s="50"/>
    </row>
    <row r="1206" spans="1:7">
      <c r="A1206" s="94">
        <v>44652</v>
      </c>
      <c r="B1206" s="50"/>
      <c r="C1206" s="50"/>
      <c r="D1206" s="50"/>
      <c r="E1206" s="50"/>
      <c r="F1206" s="50"/>
      <c r="G1206" s="50"/>
    </row>
    <row r="1207" spans="1:7">
      <c r="A1207" s="93">
        <v>44682</v>
      </c>
    </row>
    <row r="1208" spans="1:7">
      <c r="A1208" s="93">
        <v>44713</v>
      </c>
    </row>
    <row r="1209" spans="1:7">
      <c r="A1209" s="94">
        <v>44743</v>
      </c>
      <c r="B1209" s="50"/>
      <c r="C1209" s="50"/>
      <c r="D1209" s="50"/>
      <c r="E1209" s="50"/>
      <c r="F1209" s="50"/>
      <c r="G1209" s="50"/>
    </row>
    <row r="1210" spans="1:7">
      <c r="A1210" s="94">
        <v>44774</v>
      </c>
      <c r="B1210" s="50"/>
      <c r="C1210" s="50"/>
      <c r="D1210" s="50"/>
      <c r="E1210" s="50"/>
      <c r="F1210" s="50"/>
      <c r="G1210" s="50"/>
    </row>
    <row r="1211" spans="1:7">
      <c r="A1211" s="24" t="s">
        <v>10</v>
      </c>
      <c r="B1211" s="24">
        <f>SUM(B1199:B1210)</f>
        <v>0</v>
      </c>
      <c r="C1211" s="24">
        <f>SUM(C1199:C1210)</f>
        <v>16</v>
      </c>
      <c r="D1211" s="24">
        <f>SUM(D1199:D1210)</f>
        <v>35</v>
      </c>
      <c r="E1211" s="24">
        <f>SUM(E1199:E1210)</f>
        <v>22</v>
      </c>
      <c r="F1211" s="24">
        <f>SUM(F1199:F1210)</f>
        <v>11</v>
      </c>
      <c r="G1211" s="30"/>
    </row>
    <row r="1212" spans="1:7">
      <c r="A1212" s="26" t="s">
        <v>12</v>
      </c>
      <c r="B1212" s="26">
        <f>B1211/12</f>
        <v>0</v>
      </c>
      <c r="C1212" s="26">
        <f>C1211/12</f>
        <v>1.3333333333333333</v>
      </c>
      <c r="D1212" s="26">
        <f>D1211/12</f>
        <v>2.9166666666666665</v>
      </c>
      <c r="E1212" s="26">
        <f>E1211/12</f>
        <v>1.8333333333333333</v>
      </c>
      <c r="F1212" s="26">
        <f>F1211/12</f>
        <v>0.91666666666666663</v>
      </c>
      <c r="G1212" s="30"/>
    </row>
    <row r="1213" spans="1:7">
      <c r="A1213" s="94"/>
      <c r="B1213" s="50"/>
      <c r="C1213" s="50"/>
      <c r="D1213" s="50"/>
      <c r="E1213" s="50"/>
      <c r="F1213" s="50"/>
      <c r="G1213" s="50"/>
    </row>
    <row r="1214" spans="1:7">
      <c r="A1214" s="94"/>
      <c r="B1214" s="50"/>
      <c r="C1214" s="50"/>
      <c r="D1214" s="50"/>
      <c r="E1214" s="50"/>
      <c r="F1214" s="50"/>
      <c r="G1214" s="50"/>
    </row>
    <row r="1225" spans="1:8">
      <c r="A1225" s="1" t="s">
        <v>0</v>
      </c>
      <c r="B1225" s="2" t="s">
        <v>1</v>
      </c>
      <c r="C1225" s="2" t="s">
        <v>2</v>
      </c>
      <c r="D1225" s="2" t="s">
        <v>3</v>
      </c>
    </row>
    <row r="1226" spans="1:8">
      <c r="A1226" s="93" t="s">
        <v>50</v>
      </c>
      <c r="B1226" s="8">
        <v>40076</v>
      </c>
      <c r="C1226" s="8" t="s">
        <v>25</v>
      </c>
      <c r="D1226" s="3" t="s">
        <v>18</v>
      </c>
    </row>
    <row r="1228" spans="1:8">
      <c r="A1228" s="18" t="s">
        <v>4</v>
      </c>
      <c r="B1228" s="19" t="s">
        <v>5</v>
      </c>
      <c r="C1228" s="19" t="s">
        <v>6</v>
      </c>
      <c r="D1228" s="19" t="s">
        <v>7</v>
      </c>
      <c r="E1228" s="19" t="s">
        <v>8</v>
      </c>
      <c r="F1228" s="19" t="s">
        <v>9</v>
      </c>
      <c r="G1228" s="22" t="s">
        <v>138</v>
      </c>
      <c r="H1228" s="19" t="s">
        <v>11</v>
      </c>
    </row>
    <row r="1229" spans="1:8">
      <c r="A1229" s="93">
        <v>43709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 t="s">
        <v>54</v>
      </c>
    </row>
    <row r="1230" spans="1:8">
      <c r="A1230" s="93">
        <v>43739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 t="s">
        <v>54</v>
      </c>
    </row>
    <row r="1231" spans="1:8">
      <c r="A1231" s="93">
        <v>43770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 t="s">
        <v>114</v>
      </c>
    </row>
    <row r="1232" spans="1:8">
      <c r="A1232" s="93">
        <v>43800</v>
      </c>
      <c r="B1232" s="3">
        <v>5</v>
      </c>
      <c r="C1232" s="3">
        <v>0</v>
      </c>
      <c r="D1232" s="3">
        <v>7</v>
      </c>
      <c r="E1232" s="3">
        <v>1</v>
      </c>
      <c r="F1232" s="3">
        <v>1</v>
      </c>
    </row>
    <row r="1233" spans="1:7">
      <c r="A1233" s="93">
        <v>43831</v>
      </c>
      <c r="B1233" s="3">
        <v>5</v>
      </c>
      <c r="C1233" s="3">
        <v>1</v>
      </c>
      <c r="D1233" s="3">
        <v>5</v>
      </c>
      <c r="E1233" s="3">
        <v>1</v>
      </c>
      <c r="F1233" s="3">
        <v>1</v>
      </c>
    </row>
    <row r="1234" spans="1:7">
      <c r="A1234" s="93">
        <v>43862</v>
      </c>
      <c r="B1234" s="3">
        <v>2</v>
      </c>
      <c r="C1234" s="3">
        <v>0</v>
      </c>
      <c r="D1234" s="3">
        <v>6</v>
      </c>
      <c r="E1234" s="3">
        <v>1</v>
      </c>
      <c r="F1234" s="3">
        <v>1</v>
      </c>
    </row>
    <row r="1235" spans="1:7">
      <c r="A1235" s="93">
        <v>43891</v>
      </c>
      <c r="B1235" s="3">
        <v>2</v>
      </c>
      <c r="C1235" s="3">
        <v>0</v>
      </c>
      <c r="D1235" s="3">
        <v>4</v>
      </c>
      <c r="E1235" s="3">
        <v>1</v>
      </c>
      <c r="F1235" s="3">
        <v>1</v>
      </c>
    </row>
    <row r="1236" spans="1:7">
      <c r="A1236" s="93">
        <v>43922</v>
      </c>
      <c r="B1236" s="3">
        <v>0</v>
      </c>
      <c r="C1236" s="3">
        <v>0</v>
      </c>
      <c r="D1236" s="3">
        <v>2</v>
      </c>
      <c r="E1236" s="3">
        <v>1</v>
      </c>
      <c r="F1236" s="3">
        <v>1</v>
      </c>
    </row>
    <row r="1237" spans="1:7">
      <c r="A1237" s="93">
        <v>43952</v>
      </c>
      <c r="B1237" s="3">
        <v>0</v>
      </c>
      <c r="C1237" s="3">
        <v>3</v>
      </c>
      <c r="D1237" s="3">
        <v>2</v>
      </c>
      <c r="E1237" s="3">
        <v>2</v>
      </c>
      <c r="F1237" s="3">
        <v>1</v>
      </c>
    </row>
    <row r="1238" spans="1:7">
      <c r="A1238" s="93">
        <v>43983</v>
      </c>
      <c r="B1238" s="3">
        <v>0</v>
      </c>
      <c r="C1238" s="3">
        <v>1</v>
      </c>
      <c r="D1238" s="3">
        <v>1</v>
      </c>
      <c r="E1238" s="3">
        <v>2</v>
      </c>
      <c r="F1238" s="3">
        <v>0</v>
      </c>
    </row>
    <row r="1239" spans="1:7">
      <c r="A1239" s="93">
        <v>44013</v>
      </c>
      <c r="B1239" s="3">
        <v>0</v>
      </c>
      <c r="C1239" s="3">
        <v>1</v>
      </c>
      <c r="D1239" s="3">
        <v>1</v>
      </c>
      <c r="E1239" s="3">
        <v>1</v>
      </c>
      <c r="F1239" s="3">
        <v>0</v>
      </c>
    </row>
    <row r="1240" spans="1:7">
      <c r="A1240" s="93">
        <v>44044</v>
      </c>
      <c r="B1240" s="3">
        <v>0</v>
      </c>
      <c r="C1240" s="3">
        <v>2</v>
      </c>
      <c r="D1240" s="3">
        <v>2</v>
      </c>
      <c r="E1240" s="3">
        <v>0</v>
      </c>
      <c r="F1240" s="3">
        <v>0</v>
      </c>
    </row>
    <row r="1241" spans="1:7">
      <c r="A1241" s="24" t="s">
        <v>10</v>
      </c>
      <c r="B1241" s="24">
        <f>SUM(B1229:B1240)</f>
        <v>14</v>
      </c>
      <c r="C1241" s="24">
        <f>SUM(C1229:C1240)</f>
        <v>8</v>
      </c>
      <c r="D1241" s="24">
        <f>SUM(D1229:D1240)</f>
        <v>30</v>
      </c>
      <c r="E1241" s="24">
        <f>SUM(E1229:E1240)</f>
        <v>10</v>
      </c>
      <c r="F1241" s="24">
        <f>SUM(F1229:F1240)</f>
        <v>6</v>
      </c>
      <c r="G1241" s="30"/>
    </row>
    <row r="1242" spans="1:7">
      <c r="A1242" s="24" t="s">
        <v>12</v>
      </c>
      <c r="B1242" s="24">
        <f>B1241/12</f>
        <v>1.1666666666666667</v>
      </c>
      <c r="C1242" s="24">
        <f>C1241/12</f>
        <v>0.66666666666666663</v>
      </c>
      <c r="D1242" s="24">
        <f>D1241/12</f>
        <v>2.5</v>
      </c>
      <c r="E1242" s="24">
        <f>E1241/12</f>
        <v>0.83333333333333337</v>
      </c>
      <c r="F1242" s="24">
        <f>F1241/12</f>
        <v>0.5</v>
      </c>
      <c r="G1242" s="31"/>
    </row>
    <row r="1243" spans="1:7">
      <c r="A1243" s="93">
        <v>44075</v>
      </c>
      <c r="B1243" s="3">
        <v>0</v>
      </c>
      <c r="C1243" s="3">
        <v>2</v>
      </c>
      <c r="D1243" s="3">
        <v>1</v>
      </c>
      <c r="E1243" s="3">
        <v>0</v>
      </c>
      <c r="F1243" s="3">
        <v>0</v>
      </c>
    </row>
    <row r="1244" spans="1:7">
      <c r="A1244" s="93">
        <v>44105</v>
      </c>
      <c r="B1244" s="3">
        <v>0</v>
      </c>
      <c r="C1244" s="3">
        <v>0</v>
      </c>
      <c r="D1244" s="3">
        <v>3</v>
      </c>
      <c r="E1244" s="3">
        <v>2</v>
      </c>
      <c r="F1244" s="3">
        <v>1</v>
      </c>
    </row>
    <row r="1245" spans="1:7">
      <c r="A1245" s="93">
        <v>44136</v>
      </c>
      <c r="B1245" s="3">
        <v>0</v>
      </c>
      <c r="C1245" s="3">
        <v>0</v>
      </c>
      <c r="D1245" s="3">
        <v>4</v>
      </c>
      <c r="E1245" s="3">
        <v>2</v>
      </c>
      <c r="F1245" s="3">
        <v>1</v>
      </c>
    </row>
    <row r="1246" spans="1:7">
      <c r="A1246" s="93">
        <v>44166</v>
      </c>
      <c r="B1246" s="3">
        <v>0</v>
      </c>
      <c r="C1246" s="3">
        <v>2</v>
      </c>
      <c r="D1246" s="3">
        <v>2</v>
      </c>
      <c r="E1246" s="3">
        <v>1</v>
      </c>
      <c r="F1246" s="3">
        <v>0</v>
      </c>
    </row>
    <row r="1247" spans="1:7">
      <c r="A1247" s="93">
        <v>44197</v>
      </c>
      <c r="B1247" s="3">
        <v>0</v>
      </c>
      <c r="C1247" s="3">
        <v>2</v>
      </c>
      <c r="D1247" s="3">
        <v>1</v>
      </c>
      <c r="E1247" s="3">
        <v>1</v>
      </c>
      <c r="F1247" s="3">
        <v>1</v>
      </c>
    </row>
    <row r="1248" spans="1:7">
      <c r="A1248" s="93">
        <v>44228</v>
      </c>
      <c r="B1248" s="3">
        <v>0</v>
      </c>
      <c r="C1248" s="3">
        <v>0</v>
      </c>
      <c r="D1248" s="3">
        <v>2</v>
      </c>
      <c r="E1248" s="3">
        <v>4</v>
      </c>
      <c r="F1248" s="3">
        <v>1</v>
      </c>
    </row>
    <row r="1249" spans="1:8">
      <c r="A1249" s="93">
        <v>44256</v>
      </c>
      <c r="B1249" s="3">
        <v>0</v>
      </c>
      <c r="C1249" s="3">
        <v>0</v>
      </c>
      <c r="D1249" s="3">
        <v>2</v>
      </c>
      <c r="E1249" s="3">
        <v>4</v>
      </c>
      <c r="F1249" s="3">
        <v>2</v>
      </c>
    </row>
    <row r="1250" spans="1:8">
      <c r="A1250" s="93">
        <v>44287</v>
      </c>
      <c r="B1250" s="3">
        <v>0</v>
      </c>
      <c r="C1250" s="3">
        <v>0</v>
      </c>
      <c r="D1250" s="3">
        <v>4</v>
      </c>
      <c r="E1250" s="3">
        <v>4</v>
      </c>
      <c r="F1250" s="3">
        <v>1</v>
      </c>
    </row>
    <row r="1251" spans="1:8">
      <c r="A1251" s="93">
        <v>44317</v>
      </c>
      <c r="B1251" s="3">
        <v>0</v>
      </c>
      <c r="C1251" s="3">
        <v>0</v>
      </c>
      <c r="D1251" s="3">
        <v>3</v>
      </c>
      <c r="E1251" s="3">
        <v>2</v>
      </c>
      <c r="F1251" s="3">
        <v>2</v>
      </c>
    </row>
    <row r="1252" spans="1:8">
      <c r="A1252" s="93">
        <v>44348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46" t="s">
        <v>54</v>
      </c>
    </row>
    <row r="1253" spans="1:8">
      <c r="A1253" s="93">
        <v>44378</v>
      </c>
      <c r="B1253" s="3">
        <v>1</v>
      </c>
      <c r="C1253" s="3">
        <v>0</v>
      </c>
      <c r="D1253" s="3">
        <v>0</v>
      </c>
      <c r="E1253" s="3">
        <v>0</v>
      </c>
      <c r="F1253" s="3">
        <v>0</v>
      </c>
    </row>
    <row r="1254" spans="1:8">
      <c r="A1254" s="93">
        <v>44409</v>
      </c>
      <c r="B1254" s="3">
        <v>0</v>
      </c>
      <c r="C1254" s="3">
        <v>0</v>
      </c>
      <c r="D1254" s="3">
        <v>3</v>
      </c>
      <c r="E1254" s="3">
        <v>6</v>
      </c>
      <c r="F1254" s="3">
        <v>2</v>
      </c>
    </row>
    <row r="1255" spans="1:8">
      <c r="A1255" s="24" t="s">
        <v>10</v>
      </c>
      <c r="B1255" s="24">
        <f>SUM(B1243:B1254)</f>
        <v>1</v>
      </c>
      <c r="C1255" s="24">
        <f>SUM(C1243:C1254)</f>
        <v>6</v>
      </c>
      <c r="D1255" s="24">
        <f>SUM(D1243:D1254)</f>
        <v>25</v>
      </c>
      <c r="E1255" s="24">
        <f>SUM(E1243:E1254)</f>
        <v>26</v>
      </c>
      <c r="F1255" s="24">
        <f>SUM(F1243:F1254)</f>
        <v>11</v>
      </c>
      <c r="G1255" s="30"/>
    </row>
    <row r="1256" spans="1:8">
      <c r="A1256" s="26" t="s">
        <v>12</v>
      </c>
      <c r="B1256" s="26">
        <f>B1255/12</f>
        <v>8.3333333333333329E-2</v>
      </c>
      <c r="C1256" s="26">
        <f>C1255/12</f>
        <v>0.5</v>
      </c>
      <c r="D1256" s="26">
        <f>D1255/12</f>
        <v>2.0833333333333335</v>
      </c>
      <c r="E1256" s="26">
        <f>E1255/12</f>
        <v>2.1666666666666665</v>
      </c>
      <c r="F1256" s="26">
        <f>F1255/12</f>
        <v>0.91666666666666663</v>
      </c>
      <c r="G1256" s="30"/>
    </row>
    <row r="1257" spans="1:8">
      <c r="A1257" s="93">
        <v>44440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 t="s">
        <v>54</v>
      </c>
    </row>
    <row r="1258" spans="1:8">
      <c r="A1258" s="93">
        <v>44470</v>
      </c>
      <c r="B1258" s="3">
        <v>0</v>
      </c>
      <c r="C1258" s="3">
        <v>0</v>
      </c>
      <c r="D1258" s="3">
        <v>5</v>
      </c>
      <c r="E1258" s="3">
        <v>5</v>
      </c>
      <c r="F1258" s="3">
        <v>3</v>
      </c>
    </row>
    <row r="1259" spans="1:8">
      <c r="A1259" s="94">
        <v>44501</v>
      </c>
      <c r="B1259" s="50">
        <v>0</v>
      </c>
      <c r="C1259" s="50">
        <v>0</v>
      </c>
      <c r="D1259" s="50">
        <v>4</v>
      </c>
      <c r="E1259" s="50">
        <v>2</v>
      </c>
      <c r="F1259" s="50">
        <v>2</v>
      </c>
      <c r="G1259" s="50"/>
      <c r="H1259" s="3" t="s">
        <v>137</v>
      </c>
    </row>
    <row r="1260" spans="1:8">
      <c r="A1260" s="94">
        <v>44531</v>
      </c>
      <c r="B1260" s="50">
        <v>0</v>
      </c>
      <c r="C1260" s="50">
        <v>0</v>
      </c>
      <c r="D1260" s="50">
        <v>3</v>
      </c>
      <c r="E1260" s="50">
        <v>6</v>
      </c>
      <c r="F1260" s="50">
        <v>2</v>
      </c>
      <c r="G1260" s="50"/>
    </row>
    <row r="1261" spans="1:8">
      <c r="A1261" s="93">
        <v>44562</v>
      </c>
    </row>
    <row r="1262" spans="1:8">
      <c r="A1262" s="93">
        <v>44593</v>
      </c>
    </row>
    <row r="1263" spans="1:8">
      <c r="A1263" s="94">
        <v>44621</v>
      </c>
      <c r="B1263" s="50"/>
      <c r="C1263" s="50"/>
      <c r="D1263" s="50"/>
      <c r="E1263" s="50"/>
      <c r="F1263" s="50"/>
      <c r="G1263" s="50"/>
    </row>
    <row r="1264" spans="1:8">
      <c r="A1264" s="94">
        <v>44652</v>
      </c>
      <c r="B1264" s="50"/>
      <c r="C1264" s="50"/>
      <c r="D1264" s="50"/>
      <c r="E1264" s="50"/>
      <c r="F1264" s="50"/>
      <c r="G1264" s="50"/>
    </row>
    <row r="1265" spans="1:7">
      <c r="A1265" s="93">
        <v>44682</v>
      </c>
    </row>
    <row r="1266" spans="1:7">
      <c r="A1266" s="93">
        <v>44713</v>
      </c>
    </row>
    <row r="1267" spans="1:7">
      <c r="A1267" s="94">
        <v>44743</v>
      </c>
      <c r="B1267" s="50"/>
      <c r="C1267" s="50"/>
      <c r="D1267" s="50"/>
      <c r="E1267" s="50"/>
      <c r="F1267" s="50"/>
      <c r="G1267" s="50"/>
    </row>
    <row r="1268" spans="1:7">
      <c r="A1268" s="94">
        <v>44774</v>
      </c>
      <c r="B1268" s="50"/>
      <c r="C1268" s="50"/>
      <c r="D1268" s="50"/>
      <c r="E1268" s="50"/>
      <c r="F1268" s="50"/>
      <c r="G1268" s="50"/>
    </row>
    <row r="1269" spans="1:7">
      <c r="A1269" s="24" t="s">
        <v>10</v>
      </c>
      <c r="B1269" s="24">
        <f>SUM(B1257:B1268)</f>
        <v>0</v>
      </c>
      <c r="C1269" s="24">
        <f>SUM(C1257:C1268)</f>
        <v>0</v>
      </c>
      <c r="D1269" s="24">
        <f>SUM(D1257:D1268)</f>
        <v>12</v>
      </c>
      <c r="E1269" s="24">
        <f>SUM(E1257:E1268)</f>
        <v>13</v>
      </c>
      <c r="F1269" s="24">
        <f>SUM(F1257:F1268)</f>
        <v>7</v>
      </c>
      <c r="G1269" s="30"/>
    </row>
    <row r="1270" spans="1:7">
      <c r="A1270" s="26" t="s">
        <v>12</v>
      </c>
      <c r="B1270" s="26">
        <f>B1269/12</f>
        <v>0</v>
      </c>
      <c r="C1270" s="26">
        <f>C1269/12</f>
        <v>0</v>
      </c>
      <c r="D1270" s="26">
        <f>D1269/12</f>
        <v>1</v>
      </c>
      <c r="E1270" s="26">
        <f>E1269/12</f>
        <v>1.0833333333333333</v>
      </c>
      <c r="F1270" s="26">
        <f>F1269/12</f>
        <v>0.58333333333333337</v>
      </c>
      <c r="G1270" s="30"/>
    </row>
    <row r="1271" spans="1:7">
      <c r="A1271" s="94"/>
      <c r="B1271" s="50"/>
      <c r="C1271" s="50"/>
      <c r="D1271" s="50"/>
      <c r="E1271" s="50"/>
      <c r="F1271" s="50"/>
      <c r="G1271" s="50"/>
    </row>
    <row r="1272" spans="1:7">
      <c r="A1272" s="94"/>
      <c r="B1272" s="50"/>
      <c r="C1272" s="50"/>
      <c r="D1272" s="50"/>
      <c r="E1272" s="50"/>
      <c r="F1272" s="50"/>
      <c r="G1272" s="50"/>
    </row>
    <row r="1285" spans="1:8">
      <c r="A1285" s="1" t="s">
        <v>0</v>
      </c>
      <c r="B1285" s="2" t="s">
        <v>1</v>
      </c>
      <c r="C1285" s="2" t="s">
        <v>2</v>
      </c>
      <c r="D1285" s="2" t="s">
        <v>3</v>
      </c>
      <c r="G1285" s="2"/>
    </row>
    <row r="1286" spans="1:8">
      <c r="A1286" s="93" t="s">
        <v>51</v>
      </c>
      <c r="B1286" s="8">
        <v>31243</v>
      </c>
      <c r="C1286" s="8">
        <v>38242</v>
      </c>
      <c r="D1286" s="3" t="s">
        <v>18</v>
      </c>
    </row>
    <row r="1288" spans="1:8">
      <c r="A1288" s="18" t="s">
        <v>4</v>
      </c>
      <c r="B1288" s="19" t="s">
        <v>5</v>
      </c>
      <c r="C1288" s="19" t="s">
        <v>6</v>
      </c>
      <c r="D1288" s="19" t="s">
        <v>7</v>
      </c>
      <c r="E1288" s="19" t="s">
        <v>8</v>
      </c>
      <c r="F1288" s="19" t="s">
        <v>9</v>
      </c>
      <c r="G1288" s="22" t="s">
        <v>138</v>
      </c>
      <c r="H1288" s="19" t="s">
        <v>11</v>
      </c>
    </row>
    <row r="1289" spans="1:8">
      <c r="A1289" s="93">
        <v>43709</v>
      </c>
      <c r="B1289" s="3">
        <v>5</v>
      </c>
      <c r="C1289" s="3">
        <v>1</v>
      </c>
      <c r="D1289" s="3">
        <v>10</v>
      </c>
      <c r="E1289" s="3">
        <v>2</v>
      </c>
      <c r="F1289" s="3">
        <v>0</v>
      </c>
    </row>
    <row r="1290" spans="1:8">
      <c r="A1290" s="93">
        <v>43739</v>
      </c>
      <c r="B1290" s="3">
        <v>7</v>
      </c>
      <c r="C1290" s="3">
        <v>2</v>
      </c>
      <c r="D1290" s="3">
        <v>12</v>
      </c>
      <c r="E1290" s="3">
        <v>2</v>
      </c>
      <c r="F1290" s="3">
        <v>1</v>
      </c>
    </row>
    <row r="1291" spans="1:8">
      <c r="A1291" s="93">
        <v>43770</v>
      </c>
      <c r="B1291" s="3">
        <v>5</v>
      </c>
      <c r="C1291" s="3">
        <v>2</v>
      </c>
      <c r="D1291" s="3">
        <v>10</v>
      </c>
      <c r="E1291" s="3">
        <v>3</v>
      </c>
      <c r="F1291" s="3">
        <v>1</v>
      </c>
    </row>
    <row r="1292" spans="1:8">
      <c r="A1292" s="93">
        <v>43800</v>
      </c>
      <c r="B1292" s="3">
        <v>6</v>
      </c>
      <c r="C1292" s="3">
        <v>2</v>
      </c>
      <c r="D1292" s="3">
        <v>9</v>
      </c>
      <c r="E1292" s="3">
        <v>2</v>
      </c>
      <c r="F1292" s="3">
        <v>1</v>
      </c>
    </row>
    <row r="1293" spans="1:8">
      <c r="A1293" s="93">
        <v>43831</v>
      </c>
      <c r="B1293" s="3">
        <v>12</v>
      </c>
      <c r="C1293" s="3">
        <v>1</v>
      </c>
      <c r="D1293" s="3">
        <v>10</v>
      </c>
      <c r="E1293" s="3">
        <v>1</v>
      </c>
      <c r="F1293" s="3">
        <v>1</v>
      </c>
    </row>
    <row r="1294" spans="1:8">
      <c r="A1294" s="93">
        <v>43862</v>
      </c>
      <c r="B1294" s="3">
        <v>6</v>
      </c>
      <c r="C1294" s="3">
        <v>2</v>
      </c>
      <c r="D1294" s="3">
        <v>9</v>
      </c>
      <c r="E1294" s="3">
        <v>2</v>
      </c>
      <c r="F1294" s="3">
        <v>0</v>
      </c>
    </row>
    <row r="1295" spans="1:8">
      <c r="A1295" s="93">
        <v>43891</v>
      </c>
      <c r="B1295" s="3">
        <v>0</v>
      </c>
      <c r="C1295" s="3">
        <v>2</v>
      </c>
      <c r="D1295" s="3">
        <v>7</v>
      </c>
      <c r="E1295" s="3">
        <v>0</v>
      </c>
      <c r="F1295" s="3">
        <v>0</v>
      </c>
    </row>
    <row r="1296" spans="1:8">
      <c r="A1296" s="93">
        <v>43922</v>
      </c>
      <c r="B1296" s="3">
        <v>3</v>
      </c>
      <c r="C1296" s="3">
        <v>0</v>
      </c>
      <c r="D1296" s="3">
        <v>6</v>
      </c>
      <c r="E1296" s="3">
        <v>1</v>
      </c>
      <c r="F1296" s="3">
        <v>1</v>
      </c>
    </row>
    <row r="1297" spans="1:7">
      <c r="A1297" s="93">
        <v>43952</v>
      </c>
      <c r="B1297" s="3">
        <v>0</v>
      </c>
      <c r="C1297" s="3">
        <v>2</v>
      </c>
      <c r="D1297" s="3">
        <v>6</v>
      </c>
      <c r="E1297" s="3">
        <v>2</v>
      </c>
      <c r="F1297" s="3">
        <v>1</v>
      </c>
    </row>
    <row r="1298" spans="1:7">
      <c r="A1298" s="93">
        <v>43983</v>
      </c>
      <c r="B1298" s="3">
        <v>4</v>
      </c>
      <c r="C1298" s="3">
        <v>0</v>
      </c>
      <c r="D1298" s="3">
        <v>7</v>
      </c>
      <c r="E1298" s="3">
        <v>2</v>
      </c>
      <c r="F1298" s="3">
        <v>0</v>
      </c>
    </row>
    <row r="1299" spans="1:7">
      <c r="A1299" s="93">
        <v>44013</v>
      </c>
      <c r="B1299" s="3">
        <v>2</v>
      </c>
      <c r="C1299" s="3">
        <v>0</v>
      </c>
      <c r="D1299" s="3">
        <v>5</v>
      </c>
      <c r="E1299" s="3">
        <v>2</v>
      </c>
      <c r="F1299" s="3">
        <v>0</v>
      </c>
    </row>
    <row r="1300" spans="1:7">
      <c r="A1300" s="93">
        <v>44044</v>
      </c>
      <c r="B1300" s="3">
        <v>2</v>
      </c>
      <c r="C1300" s="3">
        <v>0</v>
      </c>
      <c r="D1300" s="3">
        <v>5</v>
      </c>
      <c r="E1300" s="3">
        <v>0</v>
      </c>
      <c r="F1300" s="3">
        <v>0</v>
      </c>
    </row>
    <row r="1301" spans="1:7">
      <c r="A1301" s="24" t="s">
        <v>10</v>
      </c>
      <c r="B1301" s="24">
        <f>SUM(B1289:B1300)</f>
        <v>52</v>
      </c>
      <c r="C1301" s="24">
        <f>SUM(C1289:C1300)</f>
        <v>14</v>
      </c>
      <c r="D1301" s="24">
        <f>SUM(D1289:D1300)</f>
        <v>96</v>
      </c>
      <c r="E1301" s="24">
        <f>SUM(E1289:E1300)</f>
        <v>19</v>
      </c>
      <c r="F1301" s="24">
        <f>SUM(F1289:F1300)</f>
        <v>6</v>
      </c>
      <c r="G1301" s="30"/>
    </row>
    <row r="1302" spans="1:7">
      <c r="A1302" s="24" t="s">
        <v>12</v>
      </c>
      <c r="B1302" s="24">
        <f>B1301/12</f>
        <v>4.333333333333333</v>
      </c>
      <c r="C1302" s="24">
        <f>C1301/12</f>
        <v>1.1666666666666667</v>
      </c>
      <c r="D1302" s="24">
        <f>D1301/12</f>
        <v>8</v>
      </c>
      <c r="E1302" s="24">
        <f>E1301/12</f>
        <v>1.5833333333333333</v>
      </c>
      <c r="F1302" s="24">
        <f>F1301/12</f>
        <v>0.5</v>
      </c>
      <c r="G1302" s="30"/>
    </row>
    <row r="1303" spans="1:7">
      <c r="A1303" s="93">
        <v>44075</v>
      </c>
      <c r="B1303" s="3">
        <v>2</v>
      </c>
      <c r="C1303" s="3">
        <v>2</v>
      </c>
      <c r="D1303" s="3">
        <v>4</v>
      </c>
      <c r="E1303" s="3">
        <v>2</v>
      </c>
      <c r="F1303" s="3">
        <v>1</v>
      </c>
    </row>
    <row r="1304" spans="1:7">
      <c r="A1304" s="93">
        <v>44105</v>
      </c>
      <c r="B1304" s="3">
        <v>3</v>
      </c>
      <c r="C1304" s="3">
        <v>0</v>
      </c>
      <c r="D1304" s="3">
        <v>6</v>
      </c>
      <c r="E1304" s="3">
        <v>2</v>
      </c>
      <c r="F1304" s="3">
        <v>1</v>
      </c>
    </row>
    <row r="1305" spans="1:7">
      <c r="A1305" s="93">
        <v>44136</v>
      </c>
      <c r="B1305" s="3">
        <v>0</v>
      </c>
      <c r="C1305" s="3">
        <v>3</v>
      </c>
      <c r="D1305" s="3">
        <v>10</v>
      </c>
      <c r="E1305" s="3">
        <v>4</v>
      </c>
      <c r="F1305" s="3">
        <v>2</v>
      </c>
    </row>
    <row r="1306" spans="1:7">
      <c r="A1306" s="93">
        <v>44166</v>
      </c>
      <c r="B1306" s="3">
        <v>3</v>
      </c>
      <c r="C1306" s="3">
        <v>0</v>
      </c>
      <c r="D1306" s="3">
        <v>7</v>
      </c>
      <c r="E1306" s="3">
        <v>1</v>
      </c>
      <c r="F1306" s="3">
        <v>2</v>
      </c>
    </row>
    <row r="1307" spans="1:7">
      <c r="A1307" s="93">
        <v>44197</v>
      </c>
      <c r="B1307" s="3">
        <v>4</v>
      </c>
      <c r="C1307" s="3">
        <v>0</v>
      </c>
      <c r="D1307" s="3">
        <v>6</v>
      </c>
      <c r="E1307" s="3">
        <v>2</v>
      </c>
      <c r="F1307" s="3">
        <v>1</v>
      </c>
    </row>
    <row r="1308" spans="1:7">
      <c r="A1308" s="93">
        <v>44228</v>
      </c>
      <c r="B1308" s="3">
        <v>2</v>
      </c>
      <c r="C1308" s="3">
        <v>0</v>
      </c>
      <c r="D1308" s="3">
        <v>5</v>
      </c>
      <c r="E1308" s="3">
        <v>5</v>
      </c>
      <c r="F1308" s="3">
        <v>2</v>
      </c>
    </row>
    <row r="1309" spans="1:7">
      <c r="A1309" s="93">
        <v>44256</v>
      </c>
      <c r="B1309" s="3">
        <v>6</v>
      </c>
      <c r="C1309" s="3">
        <v>3</v>
      </c>
      <c r="D1309" s="3">
        <v>7</v>
      </c>
      <c r="E1309" s="3">
        <v>2</v>
      </c>
      <c r="F1309" s="3">
        <v>1</v>
      </c>
    </row>
    <row r="1310" spans="1:7">
      <c r="A1310" s="93">
        <v>44287</v>
      </c>
      <c r="B1310" s="3">
        <v>0</v>
      </c>
      <c r="C1310" s="3">
        <v>1</v>
      </c>
      <c r="D1310" s="3">
        <v>5</v>
      </c>
      <c r="E1310" s="3">
        <v>2</v>
      </c>
      <c r="F1310" s="3">
        <v>2</v>
      </c>
    </row>
    <row r="1311" spans="1:7">
      <c r="A1311" s="93">
        <v>44317</v>
      </c>
      <c r="B1311" s="3">
        <v>4</v>
      </c>
      <c r="C1311" s="3">
        <v>2</v>
      </c>
      <c r="D1311" s="3">
        <v>7</v>
      </c>
      <c r="E1311" s="3">
        <v>4</v>
      </c>
      <c r="F1311" s="3">
        <v>2</v>
      </c>
    </row>
    <row r="1312" spans="1:7">
      <c r="A1312" s="93">
        <v>44348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46" t="s">
        <v>54</v>
      </c>
    </row>
    <row r="1313" spans="1:8">
      <c r="A1313" s="93">
        <v>44378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46" t="s">
        <v>54</v>
      </c>
    </row>
    <row r="1314" spans="1:8">
      <c r="A1314" s="93">
        <v>44409</v>
      </c>
      <c r="B1314" s="3">
        <v>3</v>
      </c>
      <c r="C1314" s="3">
        <v>2</v>
      </c>
      <c r="D1314" s="3">
        <v>7</v>
      </c>
      <c r="E1314" s="3">
        <v>1</v>
      </c>
      <c r="F1314" s="3">
        <v>1</v>
      </c>
    </row>
    <row r="1315" spans="1:8">
      <c r="A1315" s="24" t="s">
        <v>10</v>
      </c>
      <c r="B1315" s="24">
        <f>SUM(B1303:B1314)</f>
        <v>27</v>
      </c>
      <c r="C1315" s="24">
        <f>SUM(C1303:C1314)</f>
        <v>13</v>
      </c>
      <c r="D1315" s="24">
        <f>SUM(D1303:D1314)</f>
        <v>64</v>
      </c>
      <c r="E1315" s="24">
        <f>SUM(E1303:E1314)</f>
        <v>25</v>
      </c>
      <c r="F1315" s="24">
        <f>SUM(F1303:F1314)</f>
        <v>15</v>
      </c>
      <c r="G1315" s="30"/>
    </row>
    <row r="1316" spans="1:8">
      <c r="A1316" s="26" t="s">
        <v>12</v>
      </c>
      <c r="B1316" s="26">
        <f>B1315/12</f>
        <v>2.25</v>
      </c>
      <c r="C1316" s="26">
        <f>C1315/12</f>
        <v>1.0833333333333333</v>
      </c>
      <c r="D1316" s="26">
        <f>D1315/12</f>
        <v>5.333333333333333</v>
      </c>
      <c r="E1316" s="26">
        <f>E1315/12</f>
        <v>2.0833333333333335</v>
      </c>
      <c r="F1316" s="26">
        <f>F1315/12</f>
        <v>1.25</v>
      </c>
      <c r="G1316" s="30"/>
    </row>
    <row r="1317" spans="1:8">
      <c r="A1317" s="93">
        <v>44440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 t="s">
        <v>54</v>
      </c>
    </row>
    <row r="1318" spans="1:8">
      <c r="A1318" s="93">
        <v>44470</v>
      </c>
      <c r="B1318" s="3">
        <v>0</v>
      </c>
      <c r="C1318" s="3">
        <v>3</v>
      </c>
      <c r="D1318" s="3">
        <v>8</v>
      </c>
      <c r="E1318" s="3">
        <v>0</v>
      </c>
      <c r="F1318" s="3">
        <v>0</v>
      </c>
    </row>
    <row r="1319" spans="1:8">
      <c r="A1319" s="94">
        <v>44501</v>
      </c>
      <c r="B1319" s="50">
        <v>0</v>
      </c>
      <c r="C1319" s="50">
        <v>0</v>
      </c>
      <c r="D1319" s="50">
        <v>8</v>
      </c>
      <c r="E1319" s="50">
        <v>4</v>
      </c>
      <c r="F1319" s="50">
        <v>3</v>
      </c>
      <c r="G1319" s="91"/>
      <c r="H1319" s="3" t="s">
        <v>137</v>
      </c>
    </row>
    <row r="1320" spans="1:8">
      <c r="A1320" s="94">
        <v>44531</v>
      </c>
      <c r="B1320" s="50">
        <v>0</v>
      </c>
      <c r="C1320" s="50">
        <v>2</v>
      </c>
      <c r="D1320" s="50">
        <v>7</v>
      </c>
      <c r="E1320" s="50">
        <v>2</v>
      </c>
      <c r="F1320" s="50">
        <v>2</v>
      </c>
      <c r="G1320" s="50"/>
    </row>
    <row r="1321" spans="1:8">
      <c r="A1321" s="93">
        <v>44562</v>
      </c>
    </row>
    <row r="1322" spans="1:8">
      <c r="A1322" s="93">
        <v>44593</v>
      </c>
    </row>
    <row r="1323" spans="1:8">
      <c r="A1323" s="94">
        <v>44621</v>
      </c>
      <c r="B1323" s="50"/>
      <c r="C1323" s="50"/>
      <c r="D1323" s="50"/>
      <c r="E1323" s="50"/>
      <c r="F1323" s="50"/>
      <c r="G1323" s="91"/>
    </row>
    <row r="1324" spans="1:8">
      <c r="A1324" s="94">
        <v>44652</v>
      </c>
      <c r="B1324" s="50"/>
      <c r="C1324" s="50"/>
      <c r="D1324" s="50"/>
      <c r="E1324" s="50"/>
      <c r="F1324" s="50"/>
      <c r="G1324" s="50"/>
    </row>
    <row r="1325" spans="1:8">
      <c r="A1325" s="93">
        <v>44682</v>
      </c>
    </row>
    <row r="1326" spans="1:8">
      <c r="A1326" s="93">
        <v>44713</v>
      </c>
    </row>
    <row r="1327" spans="1:8">
      <c r="A1327" s="94">
        <v>44743</v>
      </c>
      <c r="B1327" s="50"/>
      <c r="C1327" s="50"/>
      <c r="D1327" s="50"/>
      <c r="E1327" s="50"/>
      <c r="F1327" s="50"/>
      <c r="G1327" s="91"/>
    </row>
    <row r="1328" spans="1:8">
      <c r="A1328" s="94">
        <v>44774</v>
      </c>
      <c r="B1328" s="50"/>
      <c r="C1328" s="50"/>
      <c r="D1328" s="50"/>
      <c r="E1328" s="50"/>
      <c r="F1328" s="50"/>
      <c r="G1328" s="50"/>
    </row>
    <row r="1329" spans="1:7">
      <c r="A1329" s="24" t="s">
        <v>10</v>
      </c>
      <c r="B1329" s="24">
        <f>SUM(B1317:B1328)</f>
        <v>0</v>
      </c>
      <c r="C1329" s="24">
        <f>SUM(C1317:C1328)</f>
        <v>5</v>
      </c>
      <c r="D1329" s="24">
        <f>SUM(D1317:D1328)</f>
        <v>23</v>
      </c>
      <c r="E1329" s="24">
        <f>SUM(E1317:E1328)</f>
        <v>6</v>
      </c>
      <c r="F1329" s="24">
        <f>SUM(F1317:F1328)</f>
        <v>5</v>
      </c>
      <c r="G1329" s="30"/>
    </row>
    <row r="1330" spans="1:7">
      <c r="A1330" s="26" t="s">
        <v>12</v>
      </c>
      <c r="B1330" s="26">
        <f>B1329/12</f>
        <v>0</v>
      </c>
      <c r="C1330" s="26">
        <f>C1329/12</f>
        <v>0.41666666666666669</v>
      </c>
      <c r="D1330" s="26">
        <f>D1329/12</f>
        <v>1.9166666666666667</v>
      </c>
      <c r="E1330" s="26">
        <f>E1329/12</f>
        <v>0.5</v>
      </c>
      <c r="F1330" s="26">
        <f>F1329/12</f>
        <v>0.41666666666666669</v>
      </c>
      <c r="G1330" s="30"/>
    </row>
    <row r="1331" spans="1:7">
      <c r="A1331" s="94"/>
      <c r="B1331" s="50"/>
      <c r="C1331" s="50"/>
      <c r="D1331" s="50"/>
      <c r="E1331" s="50"/>
      <c r="F1331" s="50"/>
      <c r="G1331" s="91"/>
    </row>
    <row r="1332" spans="1:7">
      <c r="A1332" s="94"/>
      <c r="B1332" s="50"/>
      <c r="C1332" s="50"/>
      <c r="D1332" s="50"/>
      <c r="E1332" s="50"/>
      <c r="F1332" s="50"/>
      <c r="G1332" s="50"/>
    </row>
    <row r="1342" spans="1:7">
      <c r="A1342" s="1" t="s">
        <v>0</v>
      </c>
      <c r="B1342" s="2" t="s">
        <v>1</v>
      </c>
      <c r="C1342" s="2" t="s">
        <v>2</v>
      </c>
      <c r="D1342" s="2" t="s">
        <v>3</v>
      </c>
    </row>
    <row r="1343" spans="1:7">
      <c r="A1343" s="93" t="s">
        <v>52</v>
      </c>
      <c r="B1343" s="8">
        <v>18512</v>
      </c>
      <c r="C1343" s="8">
        <v>27188</v>
      </c>
      <c r="D1343" s="3" t="s">
        <v>18</v>
      </c>
    </row>
    <row r="1345" spans="1:8">
      <c r="A1345" s="18" t="s">
        <v>4</v>
      </c>
      <c r="B1345" s="19" t="s">
        <v>5</v>
      </c>
      <c r="C1345" s="19" t="s">
        <v>6</v>
      </c>
      <c r="D1345" s="19" t="s">
        <v>7</v>
      </c>
      <c r="E1345" s="19" t="s">
        <v>8</v>
      </c>
      <c r="F1345" s="19" t="s">
        <v>9</v>
      </c>
      <c r="G1345" s="22" t="s">
        <v>138</v>
      </c>
      <c r="H1345" s="19" t="s">
        <v>11</v>
      </c>
    </row>
    <row r="1346" spans="1:8">
      <c r="A1346" s="93">
        <v>43709</v>
      </c>
      <c r="B1346" s="3">
        <v>6</v>
      </c>
      <c r="C1346" s="3">
        <v>0</v>
      </c>
      <c r="D1346" s="3">
        <v>12</v>
      </c>
      <c r="E1346" s="3">
        <v>6</v>
      </c>
      <c r="F1346" s="3">
        <v>3</v>
      </c>
    </row>
    <row r="1347" spans="1:8">
      <c r="A1347" s="93">
        <v>43739</v>
      </c>
      <c r="B1347" s="3">
        <v>9</v>
      </c>
      <c r="C1347" s="3">
        <v>0</v>
      </c>
      <c r="D1347" s="3">
        <v>8</v>
      </c>
      <c r="E1347" s="3">
        <v>11</v>
      </c>
      <c r="F1347" s="3">
        <v>3</v>
      </c>
    </row>
    <row r="1348" spans="1:8">
      <c r="A1348" s="93">
        <v>43770</v>
      </c>
      <c r="B1348" s="3">
        <v>0</v>
      </c>
      <c r="C1348" s="3">
        <v>0</v>
      </c>
      <c r="D1348" s="3">
        <v>9</v>
      </c>
      <c r="E1348" s="3">
        <v>6</v>
      </c>
      <c r="F1348" s="3">
        <v>3</v>
      </c>
    </row>
    <row r="1349" spans="1:8">
      <c r="A1349" s="93">
        <v>43800</v>
      </c>
      <c r="B1349" s="3">
        <v>15</v>
      </c>
      <c r="C1349" s="3">
        <v>0</v>
      </c>
      <c r="D1349" s="3">
        <v>11</v>
      </c>
      <c r="E1349" s="3">
        <v>9</v>
      </c>
      <c r="F1349" s="3">
        <v>3</v>
      </c>
    </row>
    <row r="1350" spans="1:8">
      <c r="A1350" s="93">
        <v>43831</v>
      </c>
      <c r="B1350" s="3">
        <v>4</v>
      </c>
      <c r="C1350" s="3">
        <v>1</v>
      </c>
      <c r="D1350" s="3">
        <v>16</v>
      </c>
      <c r="E1350" s="3">
        <v>11</v>
      </c>
      <c r="F1350" s="3">
        <v>4</v>
      </c>
    </row>
    <row r="1351" spans="1:8">
      <c r="A1351" s="93">
        <v>43862</v>
      </c>
      <c r="B1351" s="3">
        <v>2</v>
      </c>
      <c r="C1351" s="3">
        <v>2</v>
      </c>
      <c r="D1351" s="3">
        <v>8</v>
      </c>
      <c r="E1351" s="3">
        <v>5</v>
      </c>
      <c r="F1351" s="3">
        <v>4</v>
      </c>
    </row>
    <row r="1352" spans="1:8">
      <c r="A1352" s="93">
        <v>43891</v>
      </c>
      <c r="B1352" s="3">
        <v>0</v>
      </c>
      <c r="C1352" s="3">
        <v>0</v>
      </c>
      <c r="D1352" s="3">
        <v>5</v>
      </c>
      <c r="E1352" s="3">
        <v>4</v>
      </c>
      <c r="F1352" s="3">
        <v>3</v>
      </c>
    </row>
    <row r="1353" spans="1:8">
      <c r="A1353" s="93">
        <v>43922</v>
      </c>
      <c r="B1353" s="3">
        <v>2</v>
      </c>
      <c r="C1353" s="3">
        <v>0</v>
      </c>
      <c r="D1353" s="3">
        <v>9</v>
      </c>
      <c r="E1353" s="3">
        <v>7</v>
      </c>
      <c r="F1353" s="3">
        <v>4</v>
      </c>
    </row>
    <row r="1354" spans="1:8">
      <c r="A1354" s="93">
        <v>43952</v>
      </c>
      <c r="B1354" s="3">
        <v>0</v>
      </c>
      <c r="C1354" s="3">
        <v>0</v>
      </c>
      <c r="D1354" s="3">
        <v>4</v>
      </c>
      <c r="E1354" s="3">
        <v>9</v>
      </c>
      <c r="F1354" s="3">
        <v>3</v>
      </c>
    </row>
    <row r="1355" spans="1:8">
      <c r="A1355" s="93">
        <v>43983</v>
      </c>
      <c r="B1355" s="3">
        <v>0</v>
      </c>
      <c r="C1355" s="3">
        <v>0</v>
      </c>
      <c r="D1355" s="3">
        <v>4</v>
      </c>
      <c r="E1355" s="3">
        <v>9</v>
      </c>
      <c r="F1355" s="3">
        <v>3</v>
      </c>
    </row>
    <row r="1356" spans="1:8">
      <c r="A1356" s="93">
        <v>44013</v>
      </c>
      <c r="B1356" s="3">
        <v>0</v>
      </c>
      <c r="C1356" s="3">
        <v>0</v>
      </c>
      <c r="D1356" s="3">
        <v>2</v>
      </c>
      <c r="E1356" s="3">
        <v>5</v>
      </c>
      <c r="F1356" s="3">
        <v>4</v>
      </c>
    </row>
    <row r="1357" spans="1:8">
      <c r="A1357" s="93">
        <v>44044</v>
      </c>
      <c r="B1357" s="3">
        <v>0</v>
      </c>
      <c r="C1357" s="3">
        <v>0</v>
      </c>
      <c r="D1357" s="3">
        <v>5</v>
      </c>
      <c r="E1357" s="3">
        <v>10</v>
      </c>
      <c r="F1357" s="3">
        <v>2</v>
      </c>
    </row>
    <row r="1358" spans="1:8">
      <c r="A1358" s="24" t="s">
        <v>10</v>
      </c>
      <c r="B1358" s="24">
        <f>SUM(B1346:B1357)</f>
        <v>38</v>
      </c>
      <c r="C1358" s="24">
        <f>SUM(C1346:C1357)</f>
        <v>3</v>
      </c>
      <c r="D1358" s="24">
        <f>SUM(D1346:D1357)</f>
        <v>93</v>
      </c>
      <c r="E1358" s="24">
        <f>SUM(E1346:E1357)</f>
        <v>92</v>
      </c>
      <c r="F1358" s="24">
        <f>SUM(F1346:F1357)</f>
        <v>39</v>
      </c>
      <c r="G1358" s="30"/>
    </row>
    <row r="1359" spans="1:8">
      <c r="A1359" s="24" t="s">
        <v>12</v>
      </c>
      <c r="B1359" s="24">
        <f>B1358/12</f>
        <v>3.1666666666666665</v>
      </c>
      <c r="C1359" s="24">
        <f>C1358/12</f>
        <v>0.25</v>
      </c>
      <c r="D1359" s="24">
        <f>D1358/12</f>
        <v>7.75</v>
      </c>
      <c r="E1359" s="24">
        <f>E1358/12</f>
        <v>7.666666666666667</v>
      </c>
      <c r="F1359" s="24">
        <f>F1358/12</f>
        <v>3.25</v>
      </c>
      <c r="G1359" s="30"/>
    </row>
    <row r="1360" spans="1:8">
      <c r="A1360" s="93">
        <v>44075</v>
      </c>
      <c r="B1360" s="3">
        <v>0</v>
      </c>
      <c r="C1360" s="3">
        <v>0</v>
      </c>
      <c r="D1360" s="3">
        <v>4</v>
      </c>
      <c r="E1360" s="3">
        <v>9</v>
      </c>
      <c r="F1360" s="3">
        <v>5</v>
      </c>
    </row>
    <row r="1361" spans="1:7">
      <c r="A1361" s="93">
        <v>44105</v>
      </c>
      <c r="B1361" s="3">
        <v>0</v>
      </c>
      <c r="C1361" s="3">
        <v>0</v>
      </c>
      <c r="D1361" s="3">
        <v>3</v>
      </c>
      <c r="E1361" s="3">
        <v>5</v>
      </c>
      <c r="F1361" s="3">
        <v>2</v>
      </c>
    </row>
    <row r="1362" spans="1:7">
      <c r="A1362" s="93">
        <v>44136</v>
      </c>
      <c r="B1362" s="3">
        <v>0</v>
      </c>
      <c r="C1362" s="3">
        <v>0</v>
      </c>
      <c r="D1362" s="3">
        <v>4</v>
      </c>
      <c r="E1362" s="3">
        <v>2</v>
      </c>
      <c r="F1362" s="3">
        <v>2</v>
      </c>
    </row>
    <row r="1363" spans="1:7">
      <c r="A1363" s="93">
        <v>44166</v>
      </c>
      <c r="B1363" s="3">
        <v>0</v>
      </c>
      <c r="C1363" s="3">
        <v>0</v>
      </c>
      <c r="D1363" s="3">
        <v>2</v>
      </c>
      <c r="E1363" s="3">
        <v>5</v>
      </c>
      <c r="F1363" s="3">
        <v>1</v>
      </c>
    </row>
    <row r="1364" spans="1:7">
      <c r="A1364" s="93">
        <v>44197</v>
      </c>
      <c r="B1364" s="3">
        <v>0</v>
      </c>
      <c r="C1364" s="3">
        <v>0</v>
      </c>
      <c r="D1364" s="3">
        <v>4</v>
      </c>
      <c r="E1364" s="3">
        <v>2</v>
      </c>
      <c r="F1364" s="3">
        <v>0</v>
      </c>
    </row>
    <row r="1365" spans="1:7">
      <c r="A1365" s="93">
        <v>44228</v>
      </c>
      <c r="B1365" s="3">
        <v>0</v>
      </c>
      <c r="C1365" s="3">
        <v>0</v>
      </c>
      <c r="D1365" s="3">
        <v>2</v>
      </c>
      <c r="E1365" s="3">
        <v>10</v>
      </c>
      <c r="F1365" s="3">
        <v>3</v>
      </c>
    </row>
    <row r="1366" spans="1:7">
      <c r="A1366" s="93">
        <v>44256</v>
      </c>
      <c r="B1366" s="3">
        <v>0</v>
      </c>
      <c r="C1366" s="3">
        <v>0</v>
      </c>
      <c r="D1366" s="3">
        <v>2</v>
      </c>
      <c r="E1366" s="3">
        <v>4</v>
      </c>
      <c r="F1366" s="3">
        <v>3</v>
      </c>
    </row>
    <row r="1367" spans="1:7">
      <c r="A1367" s="93">
        <v>44287</v>
      </c>
      <c r="B1367" s="3">
        <v>0</v>
      </c>
      <c r="C1367" s="3">
        <v>0</v>
      </c>
      <c r="D1367" s="3">
        <v>26</v>
      </c>
      <c r="E1367" s="3">
        <v>4</v>
      </c>
      <c r="F1367" s="3">
        <v>1</v>
      </c>
    </row>
    <row r="1368" spans="1:7">
      <c r="A1368" s="93">
        <v>44317</v>
      </c>
      <c r="B1368" s="3">
        <v>0</v>
      </c>
      <c r="C1368" s="3">
        <v>0</v>
      </c>
      <c r="D1368" s="3">
        <v>3</v>
      </c>
      <c r="E1368" s="3">
        <v>11</v>
      </c>
      <c r="F1368" s="3">
        <v>3</v>
      </c>
    </row>
    <row r="1369" spans="1:7">
      <c r="A1369" s="93">
        <v>44348</v>
      </c>
      <c r="B1369" s="3">
        <v>0</v>
      </c>
      <c r="C1369" s="3">
        <v>2</v>
      </c>
      <c r="D1369" s="3">
        <v>5</v>
      </c>
      <c r="E1369" s="3">
        <v>2</v>
      </c>
      <c r="F1369" s="3">
        <v>0</v>
      </c>
    </row>
    <row r="1370" spans="1:7">
      <c r="A1370" s="93">
        <v>44378</v>
      </c>
      <c r="B1370" s="3">
        <v>0</v>
      </c>
      <c r="C1370" s="3">
        <v>0</v>
      </c>
      <c r="D1370" s="3">
        <v>2</v>
      </c>
      <c r="E1370" s="3">
        <v>1</v>
      </c>
      <c r="F1370" s="3">
        <v>1</v>
      </c>
    </row>
    <row r="1371" spans="1:7">
      <c r="A1371" s="93">
        <v>44409</v>
      </c>
      <c r="B1371" s="3">
        <v>0</v>
      </c>
      <c r="C1371" s="3">
        <v>0</v>
      </c>
      <c r="D1371" s="3">
        <v>1</v>
      </c>
      <c r="E1371" s="3">
        <v>5</v>
      </c>
      <c r="F1371" s="3">
        <v>2</v>
      </c>
      <c r="G1371" s="2"/>
    </row>
    <row r="1372" spans="1:7">
      <c r="A1372" s="24" t="s">
        <v>10</v>
      </c>
      <c r="B1372" s="24">
        <f>SUM(B1360:B1371)</f>
        <v>0</v>
      </c>
      <c r="C1372" s="24">
        <f>SUM(C1360:C1371)</f>
        <v>2</v>
      </c>
      <c r="D1372" s="24">
        <f>SUM(D1360:D1371)</f>
        <v>58</v>
      </c>
      <c r="E1372" s="24">
        <f>SUM(E1360:E1371)</f>
        <v>60</v>
      </c>
      <c r="F1372" s="24">
        <f>SUM(F1360:F1371)</f>
        <v>23</v>
      </c>
      <c r="G1372" s="30"/>
    </row>
    <row r="1373" spans="1:7">
      <c r="A1373" s="26" t="s">
        <v>12</v>
      </c>
      <c r="B1373" s="26">
        <f>B1372/12</f>
        <v>0</v>
      </c>
      <c r="C1373" s="26">
        <f>C1372/12</f>
        <v>0.16666666666666666</v>
      </c>
      <c r="D1373" s="26">
        <f>D1372/12</f>
        <v>4.833333333333333</v>
      </c>
      <c r="E1373" s="26">
        <f>E1372/12</f>
        <v>5</v>
      </c>
      <c r="F1373" s="26">
        <f>F1372/12</f>
        <v>1.9166666666666667</v>
      </c>
      <c r="G1373" s="30"/>
    </row>
    <row r="1374" spans="1:7">
      <c r="A1374" s="93">
        <v>44440</v>
      </c>
      <c r="B1374" s="3">
        <v>0</v>
      </c>
      <c r="C1374" s="3">
        <v>0</v>
      </c>
      <c r="D1374" s="3">
        <v>4</v>
      </c>
      <c r="E1374" s="3">
        <v>8</v>
      </c>
      <c r="F1374" s="3">
        <v>4</v>
      </c>
    </row>
    <row r="1375" spans="1:7">
      <c r="A1375" s="93">
        <v>44470</v>
      </c>
      <c r="B1375" s="3">
        <v>0</v>
      </c>
      <c r="C1375" s="3">
        <v>0</v>
      </c>
      <c r="D1375" s="3">
        <v>2</v>
      </c>
      <c r="E1375" s="3">
        <v>5</v>
      </c>
      <c r="F1375" s="3">
        <v>1</v>
      </c>
    </row>
    <row r="1376" spans="1:7">
      <c r="A1376" s="94">
        <v>44501</v>
      </c>
      <c r="B1376" s="50">
        <v>4</v>
      </c>
      <c r="C1376" s="50">
        <v>0</v>
      </c>
      <c r="D1376" s="50">
        <v>1</v>
      </c>
      <c r="E1376" s="50">
        <v>3</v>
      </c>
      <c r="F1376" s="50">
        <v>1</v>
      </c>
      <c r="G1376" s="50"/>
    </row>
    <row r="1377" spans="1:7">
      <c r="A1377" s="94">
        <v>44531</v>
      </c>
      <c r="B1377" s="50">
        <v>0</v>
      </c>
      <c r="C1377" s="50">
        <v>0</v>
      </c>
      <c r="D1377" s="50">
        <v>3</v>
      </c>
      <c r="E1377" s="50">
        <v>2</v>
      </c>
      <c r="F1377" s="50">
        <v>5</v>
      </c>
      <c r="G1377" s="50"/>
    </row>
    <row r="1378" spans="1:7">
      <c r="A1378" s="93">
        <v>44562</v>
      </c>
    </row>
    <row r="1379" spans="1:7">
      <c r="A1379" s="93">
        <v>44593</v>
      </c>
    </row>
    <row r="1380" spans="1:7">
      <c r="A1380" s="94">
        <v>44621</v>
      </c>
      <c r="B1380" s="50"/>
      <c r="C1380" s="50"/>
      <c r="D1380" s="50"/>
      <c r="E1380" s="50"/>
      <c r="F1380" s="50"/>
      <c r="G1380" s="50"/>
    </row>
    <row r="1381" spans="1:7">
      <c r="A1381" s="94">
        <v>44652</v>
      </c>
      <c r="B1381" s="50"/>
      <c r="C1381" s="50"/>
      <c r="D1381" s="50"/>
      <c r="E1381" s="50"/>
      <c r="F1381" s="50"/>
      <c r="G1381" s="50"/>
    </row>
    <row r="1382" spans="1:7">
      <c r="A1382" s="93">
        <v>44682</v>
      </c>
    </row>
    <row r="1383" spans="1:7">
      <c r="A1383" s="93">
        <v>44713</v>
      </c>
    </row>
    <row r="1384" spans="1:7">
      <c r="A1384" s="94">
        <v>44743</v>
      </c>
      <c r="B1384" s="50"/>
      <c r="C1384" s="50"/>
      <c r="D1384" s="50"/>
      <c r="E1384" s="50"/>
      <c r="F1384" s="50"/>
      <c r="G1384" s="50"/>
    </row>
    <row r="1385" spans="1:7">
      <c r="A1385" s="94">
        <v>44774</v>
      </c>
      <c r="B1385" s="50"/>
      <c r="C1385" s="50"/>
      <c r="D1385" s="50"/>
      <c r="E1385" s="50"/>
      <c r="F1385" s="50"/>
      <c r="G1385" s="50"/>
    </row>
    <row r="1386" spans="1:7">
      <c r="A1386" s="24" t="s">
        <v>10</v>
      </c>
      <c r="B1386" s="24">
        <f>SUM(B1374:B1385)</f>
        <v>4</v>
      </c>
      <c r="C1386" s="24">
        <f>SUM(C1374:C1385)</f>
        <v>0</v>
      </c>
      <c r="D1386" s="24">
        <f>SUM(D1374:D1385)</f>
        <v>10</v>
      </c>
      <c r="E1386" s="24">
        <f>SUM(E1374:E1385)</f>
        <v>18</v>
      </c>
      <c r="F1386" s="24">
        <f>SUM(F1374:F1385)</f>
        <v>11</v>
      </c>
      <c r="G1386" s="30"/>
    </row>
    <row r="1387" spans="1:7">
      <c r="A1387" s="26" t="s">
        <v>12</v>
      </c>
      <c r="B1387" s="26">
        <f>B1386/12</f>
        <v>0.33333333333333331</v>
      </c>
      <c r="C1387" s="26">
        <f>C1386/12</f>
        <v>0</v>
      </c>
      <c r="D1387" s="26">
        <f>D1386/12</f>
        <v>0.83333333333333337</v>
      </c>
      <c r="E1387" s="26">
        <f>E1386/12</f>
        <v>1.5</v>
      </c>
      <c r="F1387" s="26">
        <f>F1386/12</f>
        <v>0.91666666666666663</v>
      </c>
      <c r="G1387" s="30"/>
    </row>
    <row r="1388" spans="1:7">
      <c r="A1388" s="94"/>
      <c r="B1388" s="50"/>
      <c r="C1388" s="50"/>
      <c r="D1388" s="50"/>
      <c r="E1388" s="50"/>
      <c r="F1388" s="50"/>
      <c r="G1388" s="50"/>
    </row>
    <row r="1399" spans="1:8">
      <c r="A1399" s="1" t="s">
        <v>0</v>
      </c>
      <c r="B1399" s="2" t="s">
        <v>1</v>
      </c>
      <c r="C1399" s="2" t="s">
        <v>2</v>
      </c>
      <c r="D1399" s="2" t="s">
        <v>3</v>
      </c>
      <c r="E1399" s="2"/>
    </row>
    <row r="1400" spans="1:8">
      <c r="A1400" s="93" t="s">
        <v>53</v>
      </c>
      <c r="B1400" s="8">
        <v>24551</v>
      </c>
      <c r="C1400" s="8">
        <v>36904</v>
      </c>
      <c r="D1400" s="3" t="s">
        <v>18</v>
      </c>
    </row>
    <row r="1402" spans="1:8">
      <c r="A1402" s="18" t="s">
        <v>4</v>
      </c>
      <c r="B1402" s="19" t="s">
        <v>5</v>
      </c>
      <c r="C1402" s="19" t="s">
        <v>6</v>
      </c>
      <c r="D1402" s="19" t="s">
        <v>7</v>
      </c>
      <c r="E1402" s="19" t="s">
        <v>8</v>
      </c>
      <c r="F1402" s="19" t="s">
        <v>9</v>
      </c>
      <c r="G1402" s="22" t="s">
        <v>138</v>
      </c>
      <c r="H1402" s="19" t="s">
        <v>11</v>
      </c>
    </row>
    <row r="1403" spans="1:8">
      <c r="A1403" s="93">
        <v>43709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 t="s">
        <v>54</v>
      </c>
    </row>
    <row r="1404" spans="1:8">
      <c r="A1404" s="93">
        <v>43739</v>
      </c>
      <c r="B1404" s="3">
        <v>6</v>
      </c>
      <c r="C1404" s="3">
        <v>0</v>
      </c>
      <c r="D1404" s="3">
        <v>10</v>
      </c>
      <c r="E1404" s="3">
        <v>0</v>
      </c>
      <c r="F1404" s="3">
        <v>0</v>
      </c>
    </row>
    <row r="1405" spans="1:8">
      <c r="A1405" s="93">
        <v>43770</v>
      </c>
      <c r="B1405" s="3">
        <v>0</v>
      </c>
      <c r="C1405" s="3">
        <v>0</v>
      </c>
      <c r="D1405" s="3">
        <v>10</v>
      </c>
      <c r="E1405" s="3">
        <v>0</v>
      </c>
      <c r="F1405" s="3">
        <v>0</v>
      </c>
    </row>
    <row r="1406" spans="1:8">
      <c r="A1406" s="93">
        <v>43800</v>
      </c>
      <c r="B1406" s="3">
        <v>0</v>
      </c>
      <c r="C1406" s="3">
        <v>0</v>
      </c>
      <c r="D1406" s="3">
        <v>10</v>
      </c>
      <c r="E1406" s="3">
        <v>0</v>
      </c>
      <c r="F1406" s="3">
        <v>0</v>
      </c>
    </row>
    <row r="1407" spans="1:8">
      <c r="A1407" s="93">
        <v>43831</v>
      </c>
      <c r="B1407" s="3">
        <v>0</v>
      </c>
      <c r="C1407" s="3">
        <v>0</v>
      </c>
      <c r="D1407" s="3">
        <v>15</v>
      </c>
      <c r="E1407" s="3">
        <v>0</v>
      </c>
      <c r="F1407" s="3">
        <v>0</v>
      </c>
    </row>
    <row r="1408" spans="1:8">
      <c r="A1408" s="93">
        <v>43862</v>
      </c>
      <c r="B1408" s="3">
        <v>0</v>
      </c>
      <c r="C1408" s="3">
        <v>0</v>
      </c>
      <c r="D1408" s="3">
        <v>10</v>
      </c>
      <c r="E1408" s="3">
        <v>0</v>
      </c>
      <c r="F1408" s="3">
        <v>0</v>
      </c>
    </row>
    <row r="1409" spans="1:7">
      <c r="A1409" s="93">
        <v>43891</v>
      </c>
      <c r="B1409" s="3">
        <v>0</v>
      </c>
      <c r="C1409" s="3">
        <v>0</v>
      </c>
      <c r="D1409" s="3">
        <v>3</v>
      </c>
      <c r="E1409" s="3">
        <v>0</v>
      </c>
      <c r="F1409" s="3">
        <v>0</v>
      </c>
    </row>
    <row r="1410" spans="1:7">
      <c r="A1410" s="93">
        <v>43922</v>
      </c>
      <c r="B1410" s="3">
        <v>0</v>
      </c>
      <c r="C1410" s="3">
        <v>0</v>
      </c>
      <c r="D1410" s="3">
        <v>1</v>
      </c>
      <c r="E1410" s="3">
        <v>0</v>
      </c>
      <c r="F1410" s="3">
        <v>0</v>
      </c>
    </row>
    <row r="1411" spans="1:7">
      <c r="A1411" s="93">
        <v>43952</v>
      </c>
      <c r="B1411" s="3">
        <v>0</v>
      </c>
      <c r="C1411" s="3">
        <v>0</v>
      </c>
      <c r="D1411" s="3">
        <v>0.5</v>
      </c>
      <c r="E1411" s="3">
        <v>0</v>
      </c>
      <c r="F1411" s="3">
        <v>0</v>
      </c>
    </row>
    <row r="1412" spans="1:7">
      <c r="A1412" s="93">
        <v>43983</v>
      </c>
      <c r="B1412" s="3">
        <v>0</v>
      </c>
      <c r="C1412" s="3">
        <v>0</v>
      </c>
      <c r="D1412" s="3">
        <v>1</v>
      </c>
      <c r="E1412" s="3">
        <v>0</v>
      </c>
      <c r="F1412" s="3">
        <v>0</v>
      </c>
    </row>
    <row r="1413" spans="1:7">
      <c r="A1413" s="93">
        <v>44013</v>
      </c>
      <c r="B1413" s="3">
        <v>0</v>
      </c>
      <c r="C1413" s="3">
        <v>0</v>
      </c>
      <c r="D1413" s="3">
        <v>1</v>
      </c>
      <c r="E1413" s="3">
        <v>0</v>
      </c>
      <c r="F1413" s="3">
        <v>0</v>
      </c>
    </row>
    <row r="1414" spans="1:7">
      <c r="A1414" s="93">
        <v>44044</v>
      </c>
      <c r="B1414" s="3">
        <v>0</v>
      </c>
      <c r="C1414" s="3">
        <v>0</v>
      </c>
      <c r="D1414" s="3">
        <v>1</v>
      </c>
      <c r="E1414" s="3">
        <v>0</v>
      </c>
      <c r="F1414" s="3">
        <v>0</v>
      </c>
    </row>
    <row r="1415" spans="1:7">
      <c r="A1415" s="24" t="s">
        <v>10</v>
      </c>
      <c r="B1415" s="24">
        <f>SUM(B1403:B1414)</f>
        <v>6</v>
      </c>
      <c r="C1415" s="24">
        <f>SUM(C1403:C1414)</f>
        <v>0</v>
      </c>
      <c r="D1415" s="24">
        <f>SUM(D1403:D1414)</f>
        <v>62.5</v>
      </c>
      <c r="E1415" s="24">
        <f>SUM(E1403:E1414)</f>
        <v>0</v>
      </c>
      <c r="F1415" s="24">
        <f>SUM(F1403:F1414)</f>
        <v>0</v>
      </c>
      <c r="G1415" s="30"/>
    </row>
    <row r="1416" spans="1:7">
      <c r="A1416" s="24" t="s">
        <v>12</v>
      </c>
      <c r="B1416" s="24">
        <f>B1415/12</f>
        <v>0.5</v>
      </c>
      <c r="C1416" s="24">
        <f>C1415/12</f>
        <v>0</v>
      </c>
      <c r="D1416" s="24">
        <f>D1415/12</f>
        <v>5.208333333333333</v>
      </c>
      <c r="E1416" s="24">
        <f>E1415/12</f>
        <v>0</v>
      </c>
      <c r="F1416" s="24">
        <f>F1415/12</f>
        <v>0</v>
      </c>
      <c r="G1416" s="30"/>
    </row>
    <row r="1417" spans="1:7">
      <c r="A1417" s="93">
        <v>44075</v>
      </c>
      <c r="B1417" s="3">
        <v>0</v>
      </c>
      <c r="C1417" s="3">
        <v>0</v>
      </c>
      <c r="D1417" s="3">
        <v>2</v>
      </c>
      <c r="E1417" s="3">
        <v>0</v>
      </c>
      <c r="F1417" s="3">
        <v>0</v>
      </c>
    </row>
    <row r="1418" spans="1:7">
      <c r="A1418" s="93">
        <v>44105</v>
      </c>
      <c r="B1418" s="3">
        <v>0</v>
      </c>
      <c r="C1418" s="3">
        <v>0</v>
      </c>
      <c r="D1418" s="3">
        <v>2</v>
      </c>
      <c r="E1418" s="3">
        <v>0</v>
      </c>
      <c r="F1418" s="3">
        <v>0</v>
      </c>
    </row>
    <row r="1419" spans="1:7">
      <c r="A1419" s="93">
        <v>44136</v>
      </c>
      <c r="B1419" s="3">
        <v>0</v>
      </c>
      <c r="C1419" s="3">
        <v>0</v>
      </c>
      <c r="D1419" s="3">
        <v>2</v>
      </c>
      <c r="E1419" s="3">
        <v>0</v>
      </c>
      <c r="F1419" s="3">
        <v>0</v>
      </c>
    </row>
    <row r="1420" spans="1:7">
      <c r="A1420" s="93">
        <v>44166</v>
      </c>
      <c r="B1420" s="3">
        <v>0</v>
      </c>
      <c r="C1420" s="3">
        <v>0</v>
      </c>
      <c r="D1420" s="3">
        <v>2</v>
      </c>
      <c r="E1420" s="3">
        <v>0</v>
      </c>
      <c r="F1420" s="3">
        <v>0</v>
      </c>
    </row>
    <row r="1421" spans="1:7">
      <c r="A1421" s="93">
        <v>44197</v>
      </c>
      <c r="B1421" s="3">
        <v>0</v>
      </c>
      <c r="C1421" s="3">
        <v>0</v>
      </c>
      <c r="D1421" s="3">
        <v>1</v>
      </c>
      <c r="E1421" s="3">
        <v>0</v>
      </c>
      <c r="F1421" s="3">
        <v>0</v>
      </c>
    </row>
    <row r="1422" spans="1:7">
      <c r="A1422" s="93">
        <v>44228</v>
      </c>
      <c r="B1422" s="3">
        <v>0</v>
      </c>
      <c r="C1422" s="3">
        <v>0</v>
      </c>
      <c r="D1422" s="3">
        <v>3</v>
      </c>
      <c r="E1422" s="3">
        <v>0</v>
      </c>
      <c r="F1422" s="3">
        <v>0</v>
      </c>
      <c r="G1422" s="2"/>
    </row>
    <row r="1423" spans="1:7">
      <c r="A1423" s="93">
        <v>44256</v>
      </c>
      <c r="B1423" s="3">
        <v>0</v>
      </c>
      <c r="C1423" s="3">
        <v>0</v>
      </c>
      <c r="D1423" s="3">
        <v>1</v>
      </c>
      <c r="E1423" s="3">
        <v>0</v>
      </c>
      <c r="F1423" s="3">
        <v>0</v>
      </c>
    </row>
    <row r="1424" spans="1:7">
      <c r="A1424" s="93">
        <v>44287</v>
      </c>
      <c r="B1424" s="3">
        <v>0</v>
      </c>
      <c r="C1424" s="3">
        <v>0</v>
      </c>
      <c r="D1424" s="3">
        <v>1</v>
      </c>
      <c r="E1424" s="3">
        <v>0</v>
      </c>
      <c r="F1424" s="3">
        <v>0</v>
      </c>
    </row>
    <row r="1425" spans="1:7">
      <c r="A1425" s="93">
        <v>44317</v>
      </c>
      <c r="B1425" s="3">
        <v>0</v>
      </c>
      <c r="C1425" s="3">
        <v>0</v>
      </c>
      <c r="D1425" s="3">
        <v>1</v>
      </c>
      <c r="E1425" s="3">
        <v>0</v>
      </c>
      <c r="F1425" s="3">
        <v>0</v>
      </c>
    </row>
    <row r="1426" spans="1:7">
      <c r="A1426" s="93">
        <v>44348</v>
      </c>
      <c r="B1426" s="3">
        <v>0</v>
      </c>
      <c r="C1426" s="3">
        <v>0</v>
      </c>
      <c r="D1426" s="3">
        <v>3</v>
      </c>
      <c r="E1426" s="3">
        <v>0</v>
      </c>
      <c r="F1426" s="3">
        <v>0</v>
      </c>
    </row>
    <row r="1427" spans="1:7">
      <c r="A1427" s="93">
        <v>44378</v>
      </c>
      <c r="B1427" s="3">
        <v>0</v>
      </c>
      <c r="C1427" s="3">
        <v>0</v>
      </c>
      <c r="D1427" s="3">
        <v>1</v>
      </c>
      <c r="E1427" s="3">
        <v>0</v>
      </c>
      <c r="F1427" s="3">
        <v>0</v>
      </c>
    </row>
    <row r="1428" spans="1:7">
      <c r="A1428" s="93">
        <v>44409</v>
      </c>
      <c r="B1428" s="3">
        <v>0</v>
      </c>
      <c r="C1428" s="3">
        <v>0</v>
      </c>
      <c r="D1428" s="3">
        <v>1</v>
      </c>
      <c r="E1428" s="3">
        <v>0</v>
      </c>
      <c r="F1428" s="3">
        <v>0</v>
      </c>
    </row>
    <row r="1429" spans="1:7">
      <c r="A1429" s="24" t="s">
        <v>10</v>
      </c>
      <c r="B1429" s="24">
        <f>SUM(B1417:B1428)</f>
        <v>0</v>
      </c>
      <c r="C1429" s="24">
        <f>SUM(C1417:C1428)</f>
        <v>0</v>
      </c>
      <c r="D1429" s="24">
        <f>SUM(D1417:D1428)</f>
        <v>20</v>
      </c>
      <c r="E1429" s="24">
        <f>SUM(E1417:E1428)</f>
        <v>0</v>
      </c>
      <c r="F1429" s="24">
        <f>SUM(F1417:F1428)</f>
        <v>0</v>
      </c>
      <c r="G1429" s="30"/>
    </row>
    <row r="1430" spans="1:7">
      <c r="A1430" s="26" t="s">
        <v>12</v>
      </c>
      <c r="B1430" s="26">
        <f>B1429/12</f>
        <v>0</v>
      </c>
      <c r="C1430" s="26">
        <f>C1429/12</f>
        <v>0</v>
      </c>
      <c r="D1430" s="26">
        <f>D1429/12</f>
        <v>1.6666666666666667</v>
      </c>
      <c r="E1430" s="26">
        <f>E1429/12</f>
        <v>0</v>
      </c>
      <c r="F1430" s="26">
        <f>F1429/12</f>
        <v>0</v>
      </c>
      <c r="G1430" s="30"/>
    </row>
    <row r="1431" spans="1:7">
      <c r="A1431" s="93">
        <v>44440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93">
        <v>44470</v>
      </c>
      <c r="B1432" s="3">
        <v>0</v>
      </c>
      <c r="C1432" s="3">
        <v>0</v>
      </c>
      <c r="D1432" s="3">
        <v>2</v>
      </c>
      <c r="E1432" s="3">
        <v>0</v>
      </c>
      <c r="F1432" s="3">
        <v>0</v>
      </c>
    </row>
    <row r="1433" spans="1:7">
      <c r="A1433" s="94">
        <v>44501</v>
      </c>
      <c r="B1433" s="50">
        <v>0</v>
      </c>
      <c r="C1433" s="50">
        <v>0</v>
      </c>
      <c r="D1433" s="50">
        <v>1</v>
      </c>
      <c r="E1433" s="50">
        <v>0</v>
      </c>
      <c r="F1433" s="50">
        <v>0</v>
      </c>
      <c r="G1433" s="50"/>
    </row>
    <row r="1434" spans="1:7">
      <c r="A1434" s="94">
        <v>44531</v>
      </c>
      <c r="B1434" s="50">
        <v>0</v>
      </c>
      <c r="C1434" s="50">
        <v>0</v>
      </c>
      <c r="D1434" s="50">
        <v>2</v>
      </c>
      <c r="E1434" s="50">
        <v>0</v>
      </c>
      <c r="F1434" s="50">
        <v>0</v>
      </c>
      <c r="G1434" s="50"/>
    </row>
    <row r="1435" spans="1:7">
      <c r="A1435" s="93">
        <v>44562</v>
      </c>
    </row>
    <row r="1436" spans="1:7">
      <c r="A1436" s="93">
        <v>44593</v>
      </c>
    </row>
    <row r="1437" spans="1:7">
      <c r="A1437" s="94">
        <v>44621</v>
      </c>
      <c r="B1437" s="50"/>
      <c r="C1437" s="50"/>
      <c r="D1437" s="50"/>
      <c r="E1437" s="50"/>
      <c r="F1437" s="50"/>
      <c r="G1437" s="50"/>
    </row>
    <row r="1438" spans="1:7">
      <c r="A1438" s="94">
        <v>44652</v>
      </c>
      <c r="B1438" s="50"/>
      <c r="C1438" s="50"/>
      <c r="D1438" s="50"/>
      <c r="E1438" s="50"/>
      <c r="F1438" s="50"/>
      <c r="G1438" s="50"/>
    </row>
    <row r="1439" spans="1:7">
      <c r="A1439" s="93">
        <v>44682</v>
      </c>
    </row>
    <row r="1440" spans="1:7">
      <c r="A1440" s="93">
        <v>44713</v>
      </c>
    </row>
    <row r="1441" spans="1:7">
      <c r="A1441" s="94">
        <v>44743</v>
      </c>
      <c r="B1441" s="50"/>
      <c r="C1441" s="50"/>
      <c r="D1441" s="50"/>
      <c r="E1441" s="50"/>
      <c r="F1441" s="50"/>
      <c r="G1441" s="50"/>
    </row>
    <row r="1442" spans="1:7">
      <c r="A1442" s="94">
        <v>44774</v>
      </c>
      <c r="B1442" s="50"/>
      <c r="C1442" s="50"/>
      <c r="D1442" s="50"/>
      <c r="E1442" s="50"/>
      <c r="F1442" s="50"/>
      <c r="G1442" s="50"/>
    </row>
    <row r="1443" spans="1:7">
      <c r="A1443" s="24" t="s">
        <v>10</v>
      </c>
      <c r="B1443" s="24">
        <f>SUM(B1431:B1442)</f>
        <v>0</v>
      </c>
      <c r="C1443" s="24">
        <f>SUM(C1431:C1442)</f>
        <v>0</v>
      </c>
      <c r="D1443" s="24">
        <f>SUM(D1431:D1442)</f>
        <v>5</v>
      </c>
      <c r="E1443" s="24">
        <f>SUM(E1431:E1442)</f>
        <v>0</v>
      </c>
      <c r="F1443" s="24">
        <f>SUM(F1431:F1442)</f>
        <v>0</v>
      </c>
      <c r="G1443" s="30"/>
    </row>
    <row r="1444" spans="1:7">
      <c r="A1444" s="26" t="s">
        <v>12</v>
      </c>
      <c r="B1444" s="26">
        <f>B1443/12</f>
        <v>0</v>
      </c>
      <c r="C1444" s="26">
        <f>C1443/12</f>
        <v>0</v>
      </c>
      <c r="D1444" s="26">
        <f>D1443/12</f>
        <v>0.41666666666666669</v>
      </c>
      <c r="E1444" s="26">
        <f>E1443/12</f>
        <v>0</v>
      </c>
      <c r="F1444" s="26">
        <f>F1443/12</f>
        <v>0</v>
      </c>
      <c r="G1444" s="30"/>
    </row>
    <row r="1457" spans="1:8">
      <c r="A1457" s="1" t="s">
        <v>0</v>
      </c>
      <c r="B1457" s="2" t="s">
        <v>1</v>
      </c>
      <c r="C1457" s="2" t="s">
        <v>2</v>
      </c>
      <c r="D1457" s="2" t="s">
        <v>3</v>
      </c>
    </row>
    <row r="1458" spans="1:8">
      <c r="A1458" s="93" t="s">
        <v>55</v>
      </c>
      <c r="B1458" s="8">
        <v>22845</v>
      </c>
      <c r="C1458" s="8">
        <v>33426</v>
      </c>
      <c r="D1458" s="3" t="s">
        <v>18</v>
      </c>
    </row>
    <row r="1460" spans="1:8">
      <c r="A1460" s="18" t="s">
        <v>4</v>
      </c>
      <c r="B1460" s="19" t="s">
        <v>5</v>
      </c>
      <c r="C1460" s="19" t="s">
        <v>6</v>
      </c>
      <c r="D1460" s="19" t="s">
        <v>7</v>
      </c>
      <c r="E1460" s="19" t="s">
        <v>8</v>
      </c>
      <c r="F1460" s="19" t="s">
        <v>9</v>
      </c>
      <c r="G1460" s="22" t="s">
        <v>138</v>
      </c>
      <c r="H1460" s="19" t="s">
        <v>11</v>
      </c>
    </row>
    <row r="1461" spans="1:8">
      <c r="A1461" s="93">
        <v>43709</v>
      </c>
      <c r="B1461" s="3">
        <v>4</v>
      </c>
      <c r="C1461" s="3">
        <v>2</v>
      </c>
      <c r="D1461" s="3">
        <v>10</v>
      </c>
      <c r="E1461" s="3">
        <v>1</v>
      </c>
      <c r="F1461" s="3">
        <v>0</v>
      </c>
    </row>
    <row r="1462" spans="1:8">
      <c r="A1462" s="93">
        <v>43739</v>
      </c>
      <c r="B1462" s="3">
        <v>6</v>
      </c>
      <c r="C1462" s="3">
        <v>2</v>
      </c>
      <c r="D1462" s="3">
        <v>8</v>
      </c>
      <c r="E1462" s="3">
        <v>3</v>
      </c>
      <c r="F1462" s="3">
        <v>3</v>
      </c>
    </row>
    <row r="1463" spans="1:8">
      <c r="A1463" s="93">
        <v>43770</v>
      </c>
      <c r="B1463" s="3">
        <v>2</v>
      </c>
      <c r="C1463" s="3">
        <v>4</v>
      </c>
      <c r="D1463" s="3">
        <v>7</v>
      </c>
      <c r="E1463" s="3">
        <v>4</v>
      </c>
      <c r="F1463" s="3">
        <v>2</v>
      </c>
    </row>
    <row r="1464" spans="1:8">
      <c r="A1464" s="93">
        <v>43800</v>
      </c>
      <c r="B1464" s="3">
        <v>0</v>
      </c>
      <c r="C1464" s="3">
        <v>3</v>
      </c>
      <c r="D1464" s="3">
        <v>4</v>
      </c>
      <c r="E1464" s="3">
        <v>3</v>
      </c>
      <c r="F1464" s="3">
        <v>2</v>
      </c>
    </row>
    <row r="1465" spans="1:8">
      <c r="A1465" s="93">
        <v>43831</v>
      </c>
      <c r="B1465" s="3">
        <v>3</v>
      </c>
      <c r="C1465" s="3">
        <v>10</v>
      </c>
      <c r="D1465" s="3">
        <v>4</v>
      </c>
      <c r="E1465" s="3">
        <v>2</v>
      </c>
      <c r="F1465" s="3">
        <v>1</v>
      </c>
    </row>
    <row r="1466" spans="1:8">
      <c r="A1466" s="93">
        <v>43862</v>
      </c>
      <c r="B1466" s="3">
        <v>1</v>
      </c>
      <c r="C1466" s="3">
        <v>0</v>
      </c>
      <c r="D1466" s="3">
        <v>8</v>
      </c>
      <c r="E1466" s="3">
        <v>5</v>
      </c>
      <c r="F1466" s="3">
        <v>4</v>
      </c>
    </row>
    <row r="1467" spans="1:8">
      <c r="A1467" s="93">
        <v>43891</v>
      </c>
      <c r="B1467" s="3">
        <v>0</v>
      </c>
      <c r="C1467" s="3">
        <v>0</v>
      </c>
      <c r="D1467" s="3">
        <v>11</v>
      </c>
      <c r="E1467" s="3">
        <v>3</v>
      </c>
      <c r="F1467" s="3">
        <v>2</v>
      </c>
    </row>
    <row r="1468" spans="1:8">
      <c r="A1468" s="93">
        <v>43922</v>
      </c>
      <c r="B1468" s="3">
        <v>0</v>
      </c>
      <c r="C1468" s="3">
        <v>0</v>
      </c>
      <c r="D1468" s="3">
        <v>4</v>
      </c>
      <c r="E1468" s="3">
        <v>4</v>
      </c>
      <c r="F1468" s="3">
        <v>2</v>
      </c>
    </row>
    <row r="1469" spans="1:8">
      <c r="A1469" s="93">
        <v>43952</v>
      </c>
      <c r="B1469" s="3">
        <v>0</v>
      </c>
      <c r="C1469" s="3">
        <v>0</v>
      </c>
      <c r="D1469" s="3">
        <v>5</v>
      </c>
      <c r="E1469" s="3">
        <v>2</v>
      </c>
      <c r="F1469" s="3">
        <v>2</v>
      </c>
    </row>
    <row r="1470" spans="1:8">
      <c r="A1470" s="93">
        <v>43983</v>
      </c>
      <c r="B1470" s="3">
        <v>0</v>
      </c>
      <c r="C1470" s="3">
        <v>0</v>
      </c>
      <c r="D1470" s="3">
        <v>4</v>
      </c>
      <c r="E1470" s="3">
        <v>2</v>
      </c>
      <c r="F1470" s="3">
        <v>2</v>
      </c>
    </row>
    <row r="1471" spans="1:8">
      <c r="A1471" s="93">
        <v>44013</v>
      </c>
      <c r="B1471" s="3">
        <v>0</v>
      </c>
      <c r="C1471" s="3">
        <v>0</v>
      </c>
      <c r="D1471" s="3">
        <v>2</v>
      </c>
      <c r="E1471" s="3">
        <v>2</v>
      </c>
      <c r="F1471" s="3">
        <v>2</v>
      </c>
    </row>
    <row r="1472" spans="1:8">
      <c r="A1472" s="93">
        <v>44044</v>
      </c>
      <c r="B1472" s="3">
        <v>0</v>
      </c>
      <c r="C1472" s="3">
        <v>0</v>
      </c>
      <c r="D1472" s="3">
        <v>2</v>
      </c>
      <c r="E1472" s="3">
        <v>2</v>
      </c>
      <c r="F1472" s="3">
        <v>2</v>
      </c>
      <c r="G1472" s="2"/>
    </row>
    <row r="1473" spans="1:7">
      <c r="A1473" s="24" t="s">
        <v>10</v>
      </c>
      <c r="B1473" s="24">
        <f>SUM(B1461:B1472)</f>
        <v>16</v>
      </c>
      <c r="C1473" s="24">
        <f>SUM(C1461:C1472)</f>
        <v>21</v>
      </c>
      <c r="D1473" s="24">
        <f>SUM(D1461:D1472)</f>
        <v>69</v>
      </c>
      <c r="E1473" s="24">
        <f>SUM(E1461:E1472)</f>
        <v>33</v>
      </c>
      <c r="F1473" s="24">
        <f>SUM(F1461:F1472)</f>
        <v>24</v>
      </c>
      <c r="G1473" s="30"/>
    </row>
    <row r="1474" spans="1:7">
      <c r="A1474" s="24" t="s">
        <v>12</v>
      </c>
      <c r="B1474" s="24">
        <f>B1473/12</f>
        <v>1.3333333333333333</v>
      </c>
      <c r="C1474" s="24">
        <f>C1473/12</f>
        <v>1.75</v>
      </c>
      <c r="D1474" s="24">
        <f>D1473/12</f>
        <v>5.75</v>
      </c>
      <c r="E1474" s="24">
        <f>E1473/12</f>
        <v>2.75</v>
      </c>
      <c r="F1474" s="24">
        <f>F1473/12</f>
        <v>2</v>
      </c>
      <c r="G1474" s="30"/>
    </row>
    <row r="1475" spans="1:7">
      <c r="A1475" s="93">
        <v>44075</v>
      </c>
      <c r="B1475" s="3">
        <v>0</v>
      </c>
      <c r="C1475" s="3">
        <v>0</v>
      </c>
      <c r="D1475" s="3">
        <v>3</v>
      </c>
      <c r="E1475" s="3">
        <v>2</v>
      </c>
      <c r="F1475" s="3">
        <v>2</v>
      </c>
    </row>
    <row r="1476" spans="1:7">
      <c r="A1476" s="93">
        <v>44105</v>
      </c>
      <c r="B1476" s="3">
        <v>0</v>
      </c>
      <c r="C1476" s="3">
        <v>0</v>
      </c>
      <c r="D1476" s="3">
        <v>4</v>
      </c>
      <c r="E1476" s="3">
        <v>4</v>
      </c>
      <c r="F1476" s="3">
        <v>2</v>
      </c>
    </row>
    <row r="1477" spans="1:7">
      <c r="A1477" s="93">
        <v>44136</v>
      </c>
      <c r="B1477" s="3">
        <v>0</v>
      </c>
      <c r="C1477" s="3">
        <v>0</v>
      </c>
      <c r="D1477" s="3">
        <v>4</v>
      </c>
      <c r="E1477" s="3">
        <v>2</v>
      </c>
      <c r="F1477" s="3">
        <v>2</v>
      </c>
    </row>
    <row r="1478" spans="1:7">
      <c r="A1478" s="93">
        <v>44166</v>
      </c>
      <c r="B1478" s="3">
        <v>0</v>
      </c>
      <c r="C1478" s="3">
        <v>0</v>
      </c>
      <c r="D1478" s="3">
        <v>6</v>
      </c>
      <c r="E1478" s="3">
        <v>2</v>
      </c>
      <c r="F1478" s="3">
        <v>2</v>
      </c>
    </row>
    <row r="1479" spans="1:7">
      <c r="A1479" s="93">
        <v>44197</v>
      </c>
      <c r="B1479" s="3">
        <v>0</v>
      </c>
      <c r="C1479" s="3">
        <v>0</v>
      </c>
      <c r="D1479" s="3">
        <v>4</v>
      </c>
      <c r="E1479" s="3">
        <v>2</v>
      </c>
      <c r="F1479" s="3">
        <v>2</v>
      </c>
    </row>
    <row r="1480" spans="1:7">
      <c r="A1480" s="93">
        <v>44228</v>
      </c>
      <c r="B1480" s="3">
        <v>0</v>
      </c>
      <c r="C1480" s="3">
        <v>0</v>
      </c>
      <c r="D1480" s="3">
        <v>4</v>
      </c>
      <c r="E1480" s="3">
        <v>4</v>
      </c>
      <c r="F1480" s="3">
        <v>2</v>
      </c>
    </row>
    <row r="1481" spans="1:7">
      <c r="A1481" s="93">
        <v>44256</v>
      </c>
      <c r="B1481" s="3">
        <v>0</v>
      </c>
      <c r="C1481" s="3">
        <v>0</v>
      </c>
      <c r="D1481" s="3">
        <v>5</v>
      </c>
      <c r="E1481" s="3">
        <v>4</v>
      </c>
      <c r="F1481" s="3">
        <v>3</v>
      </c>
    </row>
    <row r="1482" spans="1:7">
      <c r="A1482" s="93">
        <v>44287</v>
      </c>
      <c r="B1482" s="3">
        <v>0</v>
      </c>
      <c r="C1482" s="3">
        <v>0</v>
      </c>
      <c r="D1482" s="3">
        <v>6</v>
      </c>
      <c r="E1482" s="3">
        <v>2</v>
      </c>
      <c r="F1482" s="3">
        <v>1</v>
      </c>
    </row>
    <row r="1483" spans="1:7">
      <c r="A1483" s="93">
        <v>44317</v>
      </c>
      <c r="B1483" s="3">
        <v>0</v>
      </c>
      <c r="C1483" s="3">
        <v>0</v>
      </c>
      <c r="D1483" s="3">
        <v>5</v>
      </c>
      <c r="E1483" s="3">
        <v>4</v>
      </c>
      <c r="F1483" s="3">
        <v>2</v>
      </c>
    </row>
    <row r="1484" spans="1:7">
      <c r="A1484" s="93">
        <v>44348</v>
      </c>
      <c r="B1484" s="3">
        <v>0</v>
      </c>
      <c r="C1484" s="3">
        <v>0</v>
      </c>
      <c r="D1484" s="3">
        <v>5</v>
      </c>
      <c r="E1484" s="3">
        <v>4</v>
      </c>
      <c r="F1484" s="3">
        <v>2</v>
      </c>
    </row>
    <row r="1485" spans="1:7">
      <c r="A1485" s="93">
        <v>44378</v>
      </c>
      <c r="B1485" s="3">
        <v>0</v>
      </c>
      <c r="C1485" s="3">
        <v>0</v>
      </c>
      <c r="D1485" s="3">
        <v>2</v>
      </c>
      <c r="E1485" s="3">
        <v>2</v>
      </c>
      <c r="F1485" s="3">
        <v>2</v>
      </c>
    </row>
    <row r="1486" spans="1:7">
      <c r="A1486" s="93">
        <v>44409</v>
      </c>
      <c r="B1486" s="3">
        <v>0</v>
      </c>
      <c r="C1486" s="3">
        <v>0</v>
      </c>
      <c r="D1486" s="3">
        <v>3</v>
      </c>
      <c r="E1486" s="3">
        <v>2</v>
      </c>
      <c r="F1486" s="3">
        <v>2</v>
      </c>
    </row>
    <row r="1487" spans="1:7">
      <c r="A1487" s="24" t="s">
        <v>10</v>
      </c>
      <c r="B1487" s="24">
        <f>SUM(B1475:B1486)</f>
        <v>0</v>
      </c>
      <c r="C1487" s="24">
        <f>SUM(C1475:C1486)</f>
        <v>0</v>
      </c>
      <c r="D1487" s="24">
        <f>SUM(D1475:D1486)</f>
        <v>51</v>
      </c>
      <c r="E1487" s="24">
        <f>SUM(E1475:E1486)</f>
        <v>34</v>
      </c>
      <c r="F1487" s="24">
        <f>SUM(F1475:F1486)</f>
        <v>24</v>
      </c>
      <c r="G1487" s="30"/>
    </row>
    <row r="1488" spans="1:7">
      <c r="A1488" s="26" t="s">
        <v>12</v>
      </c>
      <c r="B1488" s="26">
        <f>B1487/12</f>
        <v>0</v>
      </c>
      <c r="C1488" s="26">
        <f>C1487/12</f>
        <v>0</v>
      </c>
      <c r="D1488" s="26">
        <f>D1487/12</f>
        <v>4.25</v>
      </c>
      <c r="E1488" s="26">
        <f>E1487/12</f>
        <v>2.8333333333333335</v>
      </c>
      <c r="F1488" s="26">
        <f>F1487/12</f>
        <v>2</v>
      </c>
      <c r="G1488" s="30"/>
    </row>
    <row r="1489" spans="1:7">
      <c r="A1489" s="93">
        <v>44440</v>
      </c>
      <c r="B1489" s="3">
        <v>0</v>
      </c>
      <c r="C1489" s="3">
        <v>0</v>
      </c>
      <c r="D1489" s="3">
        <v>4</v>
      </c>
      <c r="E1489" s="3">
        <v>4</v>
      </c>
      <c r="F1489" s="3">
        <v>2</v>
      </c>
    </row>
    <row r="1490" spans="1:7">
      <c r="A1490" s="93">
        <v>44470</v>
      </c>
      <c r="B1490" s="3">
        <v>0</v>
      </c>
      <c r="C1490" s="3">
        <v>0</v>
      </c>
      <c r="D1490" s="3">
        <v>6</v>
      </c>
      <c r="E1490" s="3">
        <v>4</v>
      </c>
      <c r="F1490" s="3">
        <v>2</v>
      </c>
    </row>
    <row r="1491" spans="1:7">
      <c r="A1491" s="94">
        <v>44501</v>
      </c>
      <c r="B1491" s="50">
        <v>3</v>
      </c>
      <c r="C1491" s="50">
        <v>0</v>
      </c>
      <c r="D1491" s="50">
        <v>5</v>
      </c>
      <c r="E1491" s="50">
        <v>4</v>
      </c>
      <c r="F1491" s="50">
        <v>2</v>
      </c>
      <c r="G1491" s="50"/>
    </row>
    <row r="1492" spans="1:7">
      <c r="A1492" s="94">
        <v>44531</v>
      </c>
      <c r="B1492" s="50">
        <v>3</v>
      </c>
      <c r="C1492" s="50">
        <v>0</v>
      </c>
      <c r="D1492" s="50">
        <v>5</v>
      </c>
      <c r="E1492" s="50">
        <v>4</v>
      </c>
      <c r="F1492" s="50">
        <v>2</v>
      </c>
      <c r="G1492" s="50"/>
    </row>
    <row r="1493" spans="1:7">
      <c r="A1493" s="93">
        <v>44562</v>
      </c>
    </row>
    <row r="1494" spans="1:7">
      <c r="A1494" s="93">
        <v>44593</v>
      </c>
    </row>
    <row r="1495" spans="1:7">
      <c r="A1495" s="94">
        <v>44621</v>
      </c>
      <c r="B1495" s="50"/>
      <c r="C1495" s="50"/>
      <c r="D1495" s="50"/>
      <c r="E1495" s="50"/>
      <c r="F1495" s="50"/>
      <c r="G1495" s="50"/>
    </row>
    <row r="1496" spans="1:7">
      <c r="A1496" s="94">
        <v>44652</v>
      </c>
      <c r="B1496" s="50"/>
      <c r="C1496" s="50"/>
      <c r="D1496" s="50"/>
      <c r="E1496" s="50"/>
      <c r="F1496" s="50"/>
      <c r="G1496" s="50"/>
    </row>
    <row r="1497" spans="1:7">
      <c r="A1497" s="93">
        <v>44682</v>
      </c>
    </row>
    <row r="1498" spans="1:7">
      <c r="A1498" s="93">
        <v>44713</v>
      </c>
    </row>
    <row r="1499" spans="1:7">
      <c r="A1499" s="94">
        <v>44743</v>
      </c>
      <c r="B1499" s="50"/>
      <c r="C1499" s="50"/>
      <c r="D1499" s="50"/>
      <c r="E1499" s="50"/>
      <c r="F1499" s="50"/>
      <c r="G1499" s="50"/>
    </row>
    <row r="1500" spans="1:7">
      <c r="A1500" s="94">
        <v>44774</v>
      </c>
      <c r="B1500" s="50"/>
      <c r="C1500" s="50"/>
      <c r="D1500" s="50"/>
      <c r="E1500" s="50"/>
      <c r="F1500" s="50"/>
      <c r="G1500" s="50"/>
    </row>
    <row r="1501" spans="1:7">
      <c r="A1501" s="24" t="s">
        <v>10</v>
      </c>
      <c r="B1501" s="24">
        <f>SUM(B1489:B1500)</f>
        <v>6</v>
      </c>
      <c r="C1501" s="24">
        <f>SUM(C1489:C1500)</f>
        <v>0</v>
      </c>
      <c r="D1501" s="24">
        <f>SUM(D1489:D1500)</f>
        <v>20</v>
      </c>
      <c r="E1501" s="24">
        <f>SUM(E1489:E1500)</f>
        <v>16</v>
      </c>
      <c r="F1501" s="24">
        <f>SUM(F1489:F1500)</f>
        <v>8</v>
      </c>
      <c r="G1501" s="30"/>
    </row>
    <row r="1502" spans="1:7">
      <c r="A1502" s="26" t="s">
        <v>12</v>
      </c>
      <c r="B1502" s="26">
        <f>B1501/12</f>
        <v>0.5</v>
      </c>
      <c r="C1502" s="26">
        <f>C1501/12</f>
        <v>0</v>
      </c>
      <c r="D1502" s="26">
        <f>D1501/12</f>
        <v>1.6666666666666667</v>
      </c>
      <c r="E1502" s="26">
        <f>E1501/12</f>
        <v>1.3333333333333333</v>
      </c>
      <c r="F1502" s="26">
        <f>F1501/12</f>
        <v>0.66666666666666663</v>
      </c>
      <c r="G1502" s="30"/>
    </row>
    <row r="1503" spans="1:7">
      <c r="A1503" s="94"/>
      <c r="B1503" s="50"/>
      <c r="C1503" s="50"/>
      <c r="D1503" s="50"/>
      <c r="E1503" s="50"/>
      <c r="F1503" s="50"/>
      <c r="G1503" s="50"/>
    </row>
    <row r="1517" spans="1:8">
      <c r="A1517" s="1" t="s">
        <v>0</v>
      </c>
      <c r="B1517" s="2" t="s">
        <v>1</v>
      </c>
      <c r="C1517" s="2" t="s">
        <v>2</v>
      </c>
      <c r="D1517" s="2" t="s">
        <v>3</v>
      </c>
    </row>
    <row r="1518" spans="1:8">
      <c r="A1518" s="93" t="s">
        <v>56</v>
      </c>
      <c r="B1518" s="8">
        <v>32195</v>
      </c>
      <c r="C1518" s="8">
        <v>41987</v>
      </c>
      <c r="D1518" s="3" t="s">
        <v>18</v>
      </c>
    </row>
    <row r="1520" spans="1:8">
      <c r="A1520" s="18" t="s">
        <v>4</v>
      </c>
      <c r="B1520" s="19" t="s">
        <v>5</v>
      </c>
      <c r="C1520" s="19" t="s">
        <v>6</v>
      </c>
      <c r="D1520" s="19" t="s">
        <v>7</v>
      </c>
      <c r="E1520" s="19" t="s">
        <v>8</v>
      </c>
      <c r="F1520" s="19" t="s">
        <v>9</v>
      </c>
      <c r="G1520" s="22" t="s">
        <v>138</v>
      </c>
      <c r="H1520" s="19" t="s">
        <v>11</v>
      </c>
    </row>
    <row r="1521" spans="1:7">
      <c r="A1521" s="93">
        <v>43709</v>
      </c>
      <c r="B1521" s="3">
        <v>8</v>
      </c>
      <c r="C1521" s="3">
        <v>0</v>
      </c>
      <c r="D1521" s="3">
        <v>10</v>
      </c>
      <c r="E1521" s="3">
        <v>3</v>
      </c>
      <c r="F1521" s="3">
        <v>0</v>
      </c>
    </row>
    <row r="1522" spans="1:7">
      <c r="A1522" s="93">
        <v>43739</v>
      </c>
      <c r="B1522" s="3">
        <v>5</v>
      </c>
      <c r="C1522" s="3">
        <v>0</v>
      </c>
      <c r="D1522" s="3">
        <v>12</v>
      </c>
      <c r="E1522" s="3">
        <v>4</v>
      </c>
      <c r="F1522" s="3">
        <v>0</v>
      </c>
    </row>
    <row r="1523" spans="1:7">
      <c r="A1523" s="93">
        <v>43770</v>
      </c>
      <c r="B1523" s="3">
        <v>6</v>
      </c>
      <c r="C1523" s="3">
        <v>0</v>
      </c>
      <c r="D1523" s="3">
        <v>7</v>
      </c>
      <c r="E1523" s="3">
        <v>0</v>
      </c>
      <c r="F1523" s="3">
        <v>0</v>
      </c>
    </row>
    <row r="1524" spans="1:7">
      <c r="A1524" s="93">
        <v>43800</v>
      </c>
      <c r="B1524" s="3">
        <v>5</v>
      </c>
      <c r="C1524" s="3">
        <v>0</v>
      </c>
      <c r="D1524" s="3">
        <v>14</v>
      </c>
      <c r="E1524" s="3">
        <v>3</v>
      </c>
      <c r="F1524" s="3">
        <v>0</v>
      </c>
      <c r="G1524" s="2"/>
    </row>
    <row r="1525" spans="1:7">
      <c r="A1525" s="93">
        <v>43831</v>
      </c>
      <c r="B1525" s="3">
        <v>6</v>
      </c>
      <c r="C1525" s="3">
        <v>2</v>
      </c>
      <c r="D1525" s="3">
        <v>20</v>
      </c>
      <c r="E1525" s="3">
        <v>4</v>
      </c>
      <c r="F1525" s="3">
        <v>0</v>
      </c>
    </row>
    <row r="1526" spans="1:7">
      <c r="A1526" s="93">
        <v>43862</v>
      </c>
      <c r="B1526" s="3">
        <v>0</v>
      </c>
      <c r="C1526" s="3">
        <v>0</v>
      </c>
      <c r="D1526" s="3">
        <v>16</v>
      </c>
      <c r="E1526" s="3">
        <v>2</v>
      </c>
      <c r="F1526" s="3">
        <v>0</v>
      </c>
    </row>
    <row r="1527" spans="1:7">
      <c r="A1527" s="93">
        <v>43891</v>
      </c>
      <c r="B1527" s="3">
        <v>0</v>
      </c>
      <c r="C1527" s="3">
        <v>0</v>
      </c>
      <c r="D1527" s="3">
        <v>12</v>
      </c>
      <c r="E1527" s="3">
        <v>2</v>
      </c>
      <c r="F1527" s="3">
        <v>0</v>
      </c>
    </row>
    <row r="1528" spans="1:7">
      <c r="A1528" s="93">
        <v>43922</v>
      </c>
      <c r="B1528" s="3">
        <v>0</v>
      </c>
      <c r="C1528" s="3">
        <v>0</v>
      </c>
      <c r="D1528" s="3">
        <v>10</v>
      </c>
      <c r="E1528" s="3">
        <v>2</v>
      </c>
      <c r="F1528" s="3">
        <v>1</v>
      </c>
    </row>
    <row r="1529" spans="1:7">
      <c r="A1529" s="93">
        <v>43952</v>
      </c>
      <c r="B1529" s="3">
        <v>0</v>
      </c>
      <c r="C1529" s="3">
        <v>0</v>
      </c>
      <c r="D1529" s="3">
        <v>7</v>
      </c>
      <c r="E1529" s="3">
        <v>0</v>
      </c>
      <c r="F1529" s="3">
        <v>0</v>
      </c>
    </row>
    <row r="1530" spans="1:7">
      <c r="A1530" s="93">
        <v>43983</v>
      </c>
      <c r="B1530" s="3">
        <v>0</v>
      </c>
      <c r="C1530" s="3">
        <v>0</v>
      </c>
      <c r="D1530" s="3">
        <v>7</v>
      </c>
      <c r="E1530" s="3">
        <v>0</v>
      </c>
      <c r="F1530" s="3">
        <v>0</v>
      </c>
    </row>
    <row r="1531" spans="1:7">
      <c r="A1531" s="93">
        <v>44013</v>
      </c>
      <c r="B1531" s="3">
        <v>0</v>
      </c>
      <c r="C1531" s="3">
        <v>0</v>
      </c>
      <c r="D1531" s="3">
        <v>4</v>
      </c>
      <c r="E1531" s="3">
        <v>0</v>
      </c>
      <c r="F1531" s="3">
        <v>0</v>
      </c>
    </row>
    <row r="1532" spans="1:7">
      <c r="A1532" s="93">
        <v>44044</v>
      </c>
      <c r="B1532" s="3">
        <v>0</v>
      </c>
      <c r="C1532" s="3">
        <v>0</v>
      </c>
      <c r="D1532" s="3">
        <v>4</v>
      </c>
      <c r="E1532" s="3">
        <v>0</v>
      </c>
      <c r="F1532" s="3">
        <v>0</v>
      </c>
    </row>
    <row r="1533" spans="1:7">
      <c r="A1533" s="24" t="s">
        <v>10</v>
      </c>
      <c r="B1533" s="24">
        <f>SUM(B1521:B1532)</f>
        <v>30</v>
      </c>
      <c r="C1533" s="24">
        <f>SUM(C1521:C1532)</f>
        <v>2</v>
      </c>
      <c r="D1533" s="24">
        <f>SUM(D1521:D1532)</f>
        <v>123</v>
      </c>
      <c r="E1533" s="24">
        <f>SUM(E1521:E1532)</f>
        <v>20</v>
      </c>
      <c r="F1533" s="24">
        <f>SUM(F1521:F1532)</f>
        <v>1</v>
      </c>
      <c r="G1533" s="30"/>
    </row>
    <row r="1534" spans="1:7">
      <c r="A1534" s="24" t="s">
        <v>12</v>
      </c>
      <c r="B1534" s="24">
        <f>B1533/12</f>
        <v>2.5</v>
      </c>
      <c r="C1534" s="24">
        <f>C1533/12</f>
        <v>0.16666666666666666</v>
      </c>
      <c r="D1534" s="24">
        <f>D1533/12</f>
        <v>10.25</v>
      </c>
      <c r="E1534" s="24">
        <f>E1533/12</f>
        <v>1.6666666666666667</v>
      </c>
      <c r="F1534" s="24">
        <f>F1533/12</f>
        <v>8.3333333333333329E-2</v>
      </c>
      <c r="G1534" s="30"/>
    </row>
    <row r="1535" spans="1:7">
      <c r="A1535" s="93">
        <v>44075</v>
      </c>
      <c r="B1535" s="3">
        <v>0</v>
      </c>
      <c r="C1535" s="3">
        <v>0</v>
      </c>
      <c r="D1535" s="3">
        <v>4</v>
      </c>
      <c r="E1535" s="3">
        <v>0</v>
      </c>
      <c r="F1535" s="3">
        <v>0</v>
      </c>
    </row>
    <row r="1536" spans="1:7">
      <c r="A1536" s="93">
        <v>44105</v>
      </c>
      <c r="B1536" s="3">
        <v>0</v>
      </c>
      <c r="C1536" s="3">
        <v>0</v>
      </c>
      <c r="D1536" s="3">
        <v>6</v>
      </c>
      <c r="E1536" s="3">
        <v>0</v>
      </c>
      <c r="F1536" s="3">
        <v>0</v>
      </c>
    </row>
    <row r="1537" spans="1:7">
      <c r="A1537" s="93">
        <v>44136</v>
      </c>
      <c r="B1537" s="3">
        <v>0</v>
      </c>
      <c r="C1537" s="3">
        <v>0</v>
      </c>
      <c r="D1537" s="3">
        <v>8</v>
      </c>
      <c r="E1537" s="3">
        <v>0</v>
      </c>
      <c r="F1537" s="3">
        <v>0</v>
      </c>
    </row>
    <row r="1538" spans="1:7">
      <c r="A1538" s="93">
        <v>44166</v>
      </c>
      <c r="B1538" s="3">
        <v>0</v>
      </c>
      <c r="C1538" s="3">
        <v>0</v>
      </c>
      <c r="D1538" s="3">
        <v>10</v>
      </c>
      <c r="E1538" s="3">
        <v>2</v>
      </c>
      <c r="F1538" s="3">
        <v>0</v>
      </c>
    </row>
    <row r="1539" spans="1:7">
      <c r="A1539" s="93">
        <v>44197</v>
      </c>
      <c r="B1539" s="3">
        <v>1</v>
      </c>
      <c r="C1539" s="3">
        <v>0</v>
      </c>
      <c r="D1539" s="3">
        <v>8</v>
      </c>
      <c r="E1539" s="3">
        <v>2</v>
      </c>
      <c r="F1539" s="3">
        <v>0</v>
      </c>
    </row>
    <row r="1540" spans="1:7">
      <c r="A1540" s="93">
        <v>44228</v>
      </c>
      <c r="B1540" s="3">
        <v>0</v>
      </c>
      <c r="C1540" s="3">
        <v>0</v>
      </c>
      <c r="D1540" s="3">
        <v>6</v>
      </c>
      <c r="E1540" s="3">
        <v>0</v>
      </c>
      <c r="F1540" s="3">
        <v>0</v>
      </c>
    </row>
    <row r="1541" spans="1:7">
      <c r="A1541" s="93">
        <v>44256</v>
      </c>
      <c r="B1541" s="3">
        <v>0</v>
      </c>
      <c r="C1541" s="3">
        <v>0</v>
      </c>
      <c r="D1541" s="3">
        <v>9</v>
      </c>
      <c r="E1541" s="3">
        <v>0</v>
      </c>
      <c r="F1541" s="3">
        <v>0</v>
      </c>
    </row>
    <row r="1542" spans="1:7">
      <c r="A1542" s="93">
        <v>44287</v>
      </c>
      <c r="B1542" s="3">
        <v>0</v>
      </c>
      <c r="C1542" s="3">
        <v>0</v>
      </c>
      <c r="D1542" s="3">
        <v>20</v>
      </c>
      <c r="E1542" s="3">
        <v>0</v>
      </c>
      <c r="F1542" s="3">
        <v>0</v>
      </c>
    </row>
    <row r="1543" spans="1:7">
      <c r="A1543" s="93">
        <v>44317</v>
      </c>
      <c r="B1543" s="3">
        <v>0</v>
      </c>
      <c r="C1543" s="3">
        <v>0</v>
      </c>
      <c r="D1543" s="3">
        <v>2</v>
      </c>
      <c r="E1543" s="3">
        <v>0</v>
      </c>
      <c r="F1543" s="3">
        <v>0</v>
      </c>
    </row>
    <row r="1544" spans="1:7">
      <c r="A1544" s="93">
        <v>44348</v>
      </c>
      <c r="B1544" s="3">
        <v>0</v>
      </c>
      <c r="C1544" s="3">
        <v>0</v>
      </c>
      <c r="D1544" s="3">
        <v>6</v>
      </c>
      <c r="E1544" s="3">
        <v>0</v>
      </c>
      <c r="F1544" s="3">
        <v>0</v>
      </c>
    </row>
    <row r="1545" spans="1:7">
      <c r="A1545" s="93">
        <v>44378</v>
      </c>
      <c r="B1545" s="3">
        <v>0</v>
      </c>
      <c r="C1545" s="3">
        <v>0</v>
      </c>
      <c r="D1545" s="3">
        <v>6</v>
      </c>
      <c r="E1545" s="3">
        <v>0</v>
      </c>
      <c r="F1545" s="3">
        <v>0</v>
      </c>
    </row>
    <row r="1546" spans="1:7">
      <c r="A1546" s="93">
        <v>44409</v>
      </c>
      <c r="B1546" s="3">
        <v>0</v>
      </c>
      <c r="C1546" s="3">
        <v>0</v>
      </c>
      <c r="D1546" s="3">
        <v>8</v>
      </c>
      <c r="E1546" s="3">
        <v>0</v>
      </c>
      <c r="F1546" s="3">
        <v>0</v>
      </c>
    </row>
    <row r="1547" spans="1:7">
      <c r="A1547" s="24" t="s">
        <v>10</v>
      </c>
      <c r="B1547" s="24">
        <f>SUM(B1535:B1546)</f>
        <v>1</v>
      </c>
      <c r="C1547" s="24">
        <f>SUM(C1535:C1546)</f>
        <v>0</v>
      </c>
      <c r="D1547" s="24">
        <f>SUM(D1535:D1546)</f>
        <v>93</v>
      </c>
      <c r="E1547" s="24">
        <f>SUM(E1535:E1546)</f>
        <v>4</v>
      </c>
      <c r="F1547" s="24">
        <f>SUM(F1535:F1546)</f>
        <v>0</v>
      </c>
      <c r="G1547" s="30"/>
    </row>
    <row r="1548" spans="1:7">
      <c r="A1548" s="26" t="s">
        <v>12</v>
      </c>
      <c r="B1548" s="26">
        <f>B1547/12</f>
        <v>8.3333333333333329E-2</v>
      </c>
      <c r="C1548" s="26">
        <f>C1547/12</f>
        <v>0</v>
      </c>
      <c r="D1548" s="26">
        <f>D1547/12</f>
        <v>7.75</v>
      </c>
      <c r="E1548" s="26">
        <f>E1547/12</f>
        <v>0.33333333333333331</v>
      </c>
      <c r="F1548" s="26">
        <f>F1547/12</f>
        <v>0</v>
      </c>
      <c r="G1548" s="30"/>
    </row>
    <row r="1549" spans="1:7">
      <c r="A1549" s="93">
        <v>44440</v>
      </c>
      <c r="B1549" s="3">
        <v>0</v>
      </c>
      <c r="C1549" s="3">
        <v>0</v>
      </c>
      <c r="D1549" s="3">
        <v>8</v>
      </c>
      <c r="E1549" s="3">
        <v>0</v>
      </c>
      <c r="F1549" s="3">
        <v>0</v>
      </c>
    </row>
    <row r="1550" spans="1:7">
      <c r="A1550" s="93">
        <v>44470</v>
      </c>
      <c r="B1550" s="3">
        <v>0</v>
      </c>
      <c r="C1550" s="3">
        <v>0</v>
      </c>
      <c r="D1550" s="3">
        <v>10</v>
      </c>
      <c r="E1550" s="3">
        <v>0</v>
      </c>
      <c r="F1550" s="3">
        <v>0</v>
      </c>
    </row>
    <row r="1551" spans="1:7">
      <c r="A1551" s="94">
        <v>44501</v>
      </c>
      <c r="B1551" s="50">
        <v>0</v>
      </c>
      <c r="C1551" s="50">
        <v>0</v>
      </c>
      <c r="D1551" s="50">
        <v>4</v>
      </c>
      <c r="E1551" s="50">
        <v>0</v>
      </c>
      <c r="F1551" s="50">
        <v>0</v>
      </c>
      <c r="G1551" s="50"/>
    </row>
    <row r="1552" spans="1:7">
      <c r="A1552" s="94">
        <v>44531</v>
      </c>
      <c r="B1552" s="50">
        <v>0</v>
      </c>
      <c r="C1552" s="50">
        <v>0</v>
      </c>
      <c r="D1552" s="50">
        <v>2</v>
      </c>
      <c r="E1552" s="50">
        <v>0</v>
      </c>
      <c r="F1552" s="50">
        <v>0</v>
      </c>
      <c r="G1552" s="50"/>
    </row>
    <row r="1553" spans="1:7">
      <c r="A1553" s="93">
        <v>44562</v>
      </c>
    </row>
    <row r="1554" spans="1:7">
      <c r="A1554" s="93">
        <v>44593</v>
      </c>
    </row>
    <row r="1555" spans="1:7">
      <c r="A1555" s="94">
        <v>44621</v>
      </c>
      <c r="B1555" s="50"/>
      <c r="C1555" s="50"/>
      <c r="D1555" s="50"/>
      <c r="E1555" s="50"/>
      <c r="F1555" s="50"/>
      <c r="G1555" s="50"/>
    </row>
    <row r="1556" spans="1:7">
      <c r="A1556" s="94">
        <v>44652</v>
      </c>
      <c r="B1556" s="50"/>
      <c r="C1556" s="50"/>
      <c r="D1556" s="50"/>
      <c r="E1556" s="50"/>
      <c r="F1556" s="50"/>
      <c r="G1556" s="50"/>
    </row>
    <row r="1557" spans="1:7">
      <c r="A1557" s="93">
        <v>44682</v>
      </c>
    </row>
    <row r="1558" spans="1:7">
      <c r="A1558" s="93">
        <v>44713</v>
      </c>
    </row>
    <row r="1559" spans="1:7">
      <c r="A1559" s="94">
        <v>44743</v>
      </c>
      <c r="B1559" s="50"/>
      <c r="C1559" s="50"/>
      <c r="D1559" s="50"/>
      <c r="E1559" s="50"/>
      <c r="F1559" s="50"/>
      <c r="G1559" s="50"/>
    </row>
    <row r="1560" spans="1:7">
      <c r="A1560" s="94">
        <v>44774</v>
      </c>
      <c r="B1560" s="50"/>
      <c r="C1560" s="50"/>
      <c r="D1560" s="50"/>
      <c r="E1560" s="50"/>
      <c r="F1560" s="50"/>
      <c r="G1560" s="50"/>
    </row>
    <row r="1561" spans="1:7">
      <c r="A1561" s="24" t="s">
        <v>10</v>
      </c>
      <c r="B1561" s="24">
        <f>SUM(B1549:B1560)</f>
        <v>0</v>
      </c>
      <c r="C1561" s="24">
        <f>SUM(C1549:C1560)</f>
        <v>0</v>
      </c>
      <c r="D1561" s="24">
        <f>SUM(D1549:D1560)</f>
        <v>24</v>
      </c>
      <c r="E1561" s="24">
        <f>SUM(E1549:E1560)</f>
        <v>0</v>
      </c>
      <c r="F1561" s="24">
        <f>SUM(F1549:F1560)</f>
        <v>0</v>
      </c>
      <c r="G1561" s="30"/>
    </row>
    <row r="1562" spans="1:7">
      <c r="A1562" s="26" t="s">
        <v>12</v>
      </c>
      <c r="B1562" s="26">
        <f>B1561/12</f>
        <v>0</v>
      </c>
      <c r="C1562" s="26">
        <f>C1561/12</f>
        <v>0</v>
      </c>
      <c r="D1562" s="26">
        <f>D1561/12</f>
        <v>2</v>
      </c>
      <c r="E1562" s="26">
        <f>E1561/12</f>
        <v>0</v>
      </c>
      <c r="F1562" s="26">
        <f>F1561/12</f>
        <v>0</v>
      </c>
      <c r="G1562" s="30"/>
    </row>
    <row r="1574" spans="1:8">
      <c r="A1574" s="1" t="s">
        <v>0</v>
      </c>
      <c r="B1574" s="2" t="s">
        <v>1</v>
      </c>
      <c r="C1574" s="2" t="s">
        <v>2</v>
      </c>
      <c r="D1574" s="2" t="s">
        <v>3</v>
      </c>
    </row>
    <row r="1575" spans="1:8">
      <c r="A1575" s="93" t="s">
        <v>57</v>
      </c>
      <c r="B1575" s="8">
        <v>30011</v>
      </c>
      <c r="C1575" s="8">
        <v>36904</v>
      </c>
      <c r="D1575" s="3" t="s">
        <v>29</v>
      </c>
    </row>
    <row r="1577" spans="1:8">
      <c r="A1577" s="18" t="s">
        <v>4</v>
      </c>
      <c r="B1577" s="19" t="s">
        <v>5</v>
      </c>
      <c r="C1577" s="19" t="s">
        <v>6</v>
      </c>
      <c r="D1577" s="19" t="s">
        <v>7</v>
      </c>
      <c r="E1577" s="19" t="s">
        <v>8</v>
      </c>
      <c r="F1577" s="19" t="s">
        <v>9</v>
      </c>
      <c r="G1577" s="22" t="s">
        <v>138</v>
      </c>
      <c r="H1577" s="19" t="s">
        <v>11</v>
      </c>
    </row>
    <row r="1578" spans="1:8">
      <c r="A1578" s="93">
        <v>43709</v>
      </c>
      <c r="B1578" s="3">
        <v>4</v>
      </c>
      <c r="C1578" s="3">
        <v>1</v>
      </c>
      <c r="D1578" s="3">
        <v>12</v>
      </c>
      <c r="E1578" s="3">
        <v>9</v>
      </c>
      <c r="F1578" s="3">
        <v>4</v>
      </c>
    </row>
    <row r="1579" spans="1:8">
      <c r="A1579" s="93">
        <v>43739</v>
      </c>
      <c r="B1579" s="3">
        <v>8</v>
      </c>
      <c r="C1579" s="3">
        <v>4</v>
      </c>
      <c r="D1579" s="3">
        <v>20</v>
      </c>
      <c r="E1579" s="3">
        <v>10</v>
      </c>
      <c r="F1579" s="3">
        <v>4</v>
      </c>
    </row>
    <row r="1580" spans="1:8">
      <c r="A1580" s="93">
        <v>43770</v>
      </c>
      <c r="B1580" s="3">
        <v>2</v>
      </c>
      <c r="C1580" s="3">
        <v>0</v>
      </c>
      <c r="D1580" s="3">
        <v>19</v>
      </c>
      <c r="E1580" s="3">
        <v>5</v>
      </c>
      <c r="F1580" s="3">
        <v>2</v>
      </c>
    </row>
    <row r="1581" spans="1:8">
      <c r="A1581" s="93">
        <v>43800</v>
      </c>
      <c r="B1581" s="3">
        <v>2</v>
      </c>
      <c r="C1581" s="3">
        <v>0</v>
      </c>
      <c r="D1581" s="3">
        <v>18</v>
      </c>
      <c r="E1581" s="3">
        <v>0</v>
      </c>
      <c r="F1581" s="3">
        <v>4</v>
      </c>
    </row>
    <row r="1582" spans="1:8">
      <c r="A1582" s="93">
        <v>43831</v>
      </c>
      <c r="B1582" s="3">
        <v>2</v>
      </c>
      <c r="C1582" s="3">
        <v>2</v>
      </c>
      <c r="D1582" s="3">
        <v>16</v>
      </c>
      <c r="E1582" s="3">
        <v>15</v>
      </c>
      <c r="F1582" s="3">
        <v>6</v>
      </c>
    </row>
    <row r="1583" spans="1:8">
      <c r="A1583" s="93">
        <v>43862</v>
      </c>
      <c r="B1583" s="3">
        <v>2</v>
      </c>
      <c r="C1583" s="3">
        <v>0</v>
      </c>
      <c r="D1583" s="3">
        <v>18</v>
      </c>
      <c r="E1583" s="3">
        <v>10</v>
      </c>
      <c r="F1583" s="3">
        <v>4</v>
      </c>
    </row>
    <row r="1584" spans="1:8">
      <c r="A1584" s="93">
        <v>43891</v>
      </c>
      <c r="B1584" s="3">
        <v>1</v>
      </c>
      <c r="C1584" s="3">
        <v>0</v>
      </c>
      <c r="D1584" s="3">
        <v>10</v>
      </c>
      <c r="E1584" s="3">
        <v>6</v>
      </c>
      <c r="F1584" s="3">
        <v>4</v>
      </c>
    </row>
    <row r="1585" spans="1:7">
      <c r="A1585" s="93">
        <v>43922</v>
      </c>
      <c r="B1585" s="3">
        <v>0</v>
      </c>
      <c r="C1585" s="3">
        <v>0</v>
      </c>
      <c r="D1585" s="3">
        <v>6</v>
      </c>
      <c r="E1585" s="3">
        <v>6</v>
      </c>
      <c r="F1585" s="3">
        <v>3</v>
      </c>
    </row>
    <row r="1586" spans="1:7">
      <c r="A1586" s="93">
        <v>43952</v>
      </c>
      <c r="B1586" s="3">
        <v>0</v>
      </c>
      <c r="C1586" s="3">
        <v>0</v>
      </c>
      <c r="D1586" s="3">
        <v>5</v>
      </c>
      <c r="E1586" s="3">
        <v>8</v>
      </c>
      <c r="F1586" s="3">
        <v>2</v>
      </c>
    </row>
    <row r="1587" spans="1:7">
      <c r="A1587" s="93">
        <v>43983</v>
      </c>
      <c r="B1587" s="3">
        <v>2</v>
      </c>
      <c r="C1587" s="3">
        <v>0</v>
      </c>
      <c r="D1587" s="3">
        <v>9</v>
      </c>
      <c r="E1587" s="3">
        <v>5</v>
      </c>
      <c r="F1587" s="3">
        <v>2</v>
      </c>
    </row>
    <row r="1588" spans="1:7">
      <c r="A1588" s="93">
        <v>44013</v>
      </c>
      <c r="B1588" s="3">
        <v>0</v>
      </c>
      <c r="C1588" s="3">
        <v>0</v>
      </c>
      <c r="D1588" s="3">
        <v>5</v>
      </c>
      <c r="E1588" s="3">
        <v>3</v>
      </c>
      <c r="F1588" s="3">
        <v>2</v>
      </c>
    </row>
    <row r="1589" spans="1:7">
      <c r="A1589" s="93">
        <v>44044</v>
      </c>
      <c r="B1589" s="3">
        <v>0</v>
      </c>
      <c r="C1589" s="3">
        <v>0</v>
      </c>
      <c r="D1589" s="3">
        <v>4</v>
      </c>
      <c r="E1589" s="3">
        <v>6</v>
      </c>
      <c r="F1589" s="3">
        <v>1</v>
      </c>
    </row>
    <row r="1590" spans="1:7">
      <c r="A1590" s="24" t="s">
        <v>10</v>
      </c>
      <c r="B1590" s="24">
        <f>SUM(B1578:B1589)</f>
        <v>23</v>
      </c>
      <c r="C1590" s="24">
        <f>SUM(C1578:C1589)</f>
        <v>7</v>
      </c>
      <c r="D1590" s="24">
        <f>SUM(D1578:D1589)</f>
        <v>142</v>
      </c>
      <c r="E1590" s="24">
        <f>SUM(E1578:E1589)</f>
        <v>83</v>
      </c>
      <c r="F1590" s="24">
        <f>SUM(F1578:F1589)</f>
        <v>38</v>
      </c>
      <c r="G1590" s="30"/>
    </row>
    <row r="1591" spans="1:7">
      <c r="A1591" s="24" t="s">
        <v>12</v>
      </c>
      <c r="B1591" s="24">
        <f>B1590/12</f>
        <v>1.9166666666666667</v>
      </c>
      <c r="C1591" s="24">
        <f>C1590/12</f>
        <v>0.58333333333333337</v>
      </c>
      <c r="D1591" s="24">
        <f>D1590/12</f>
        <v>11.833333333333334</v>
      </c>
      <c r="E1591" s="24">
        <f>E1590/12</f>
        <v>6.916666666666667</v>
      </c>
      <c r="F1591" s="24">
        <f>F1590/12</f>
        <v>3.1666666666666665</v>
      </c>
      <c r="G1591" s="30"/>
    </row>
    <row r="1592" spans="1:7">
      <c r="A1592" s="93">
        <v>44075</v>
      </c>
      <c r="B1592" s="3">
        <v>0</v>
      </c>
      <c r="C1592" s="3">
        <v>0</v>
      </c>
      <c r="D1592" s="3">
        <v>3</v>
      </c>
      <c r="E1592" s="3">
        <v>4</v>
      </c>
      <c r="F1592" s="3">
        <v>1</v>
      </c>
    </row>
    <row r="1593" spans="1:7">
      <c r="A1593" s="93">
        <v>44105</v>
      </c>
      <c r="B1593" s="3">
        <v>0</v>
      </c>
      <c r="C1593" s="3">
        <v>1</v>
      </c>
      <c r="D1593" s="3">
        <v>4</v>
      </c>
      <c r="E1593" s="3">
        <v>7</v>
      </c>
      <c r="F1593" s="3">
        <v>2</v>
      </c>
    </row>
    <row r="1594" spans="1:7">
      <c r="A1594" s="93">
        <v>44136</v>
      </c>
      <c r="B1594" s="3">
        <v>3</v>
      </c>
      <c r="C1594" s="3">
        <v>1</v>
      </c>
      <c r="D1594" s="3">
        <v>11</v>
      </c>
      <c r="E1594" s="3">
        <v>11</v>
      </c>
      <c r="F1594" s="3">
        <v>2</v>
      </c>
    </row>
    <row r="1595" spans="1:7">
      <c r="A1595" s="93">
        <v>44166</v>
      </c>
      <c r="B1595" s="3">
        <v>1</v>
      </c>
      <c r="C1595" s="3">
        <v>0</v>
      </c>
      <c r="D1595" s="3">
        <v>10</v>
      </c>
      <c r="E1595" s="3">
        <v>7</v>
      </c>
      <c r="F1595" s="3">
        <v>3</v>
      </c>
    </row>
    <row r="1596" spans="1:7">
      <c r="A1596" s="93">
        <v>44197</v>
      </c>
      <c r="B1596" s="3">
        <v>2</v>
      </c>
      <c r="C1596" s="3">
        <v>0</v>
      </c>
      <c r="D1596" s="3">
        <v>8</v>
      </c>
      <c r="E1596" s="3">
        <v>6</v>
      </c>
      <c r="F1596" s="3">
        <v>2</v>
      </c>
    </row>
    <row r="1597" spans="1:7">
      <c r="A1597" s="93">
        <v>44228</v>
      </c>
      <c r="B1597" s="3">
        <v>2</v>
      </c>
      <c r="C1597" s="3">
        <v>0</v>
      </c>
      <c r="D1597" s="3">
        <v>7</v>
      </c>
      <c r="E1597" s="3">
        <v>8</v>
      </c>
      <c r="F1597" s="3">
        <v>2</v>
      </c>
    </row>
    <row r="1598" spans="1:7">
      <c r="A1598" s="93">
        <v>44256</v>
      </c>
      <c r="B1598" s="3">
        <v>16</v>
      </c>
      <c r="C1598" s="3">
        <v>18</v>
      </c>
      <c r="D1598" s="3">
        <v>18</v>
      </c>
      <c r="E1598" s="3">
        <v>16</v>
      </c>
      <c r="F1598" s="3">
        <v>3</v>
      </c>
    </row>
    <row r="1599" spans="1:7">
      <c r="A1599" s="93">
        <v>44287</v>
      </c>
      <c r="B1599" s="3">
        <v>0</v>
      </c>
      <c r="C1599" s="3">
        <v>0</v>
      </c>
      <c r="D1599" s="3">
        <v>18</v>
      </c>
      <c r="E1599" s="3">
        <v>5</v>
      </c>
      <c r="F1599" s="3">
        <v>3</v>
      </c>
    </row>
    <row r="1600" spans="1:7">
      <c r="A1600" s="93">
        <v>44317</v>
      </c>
      <c r="B1600" s="3">
        <v>0</v>
      </c>
      <c r="C1600" s="3">
        <v>0</v>
      </c>
      <c r="D1600" s="3">
        <v>7</v>
      </c>
      <c r="E1600" s="3">
        <v>8</v>
      </c>
      <c r="F1600" s="3">
        <v>3</v>
      </c>
    </row>
    <row r="1601" spans="1:7">
      <c r="A1601" s="93">
        <v>44348</v>
      </c>
      <c r="B1601" s="3">
        <v>0</v>
      </c>
      <c r="C1601" s="3">
        <v>0</v>
      </c>
      <c r="D1601" s="3">
        <v>10</v>
      </c>
      <c r="E1601" s="3">
        <v>6</v>
      </c>
      <c r="F1601" s="3">
        <v>2</v>
      </c>
    </row>
    <row r="1602" spans="1:7">
      <c r="A1602" s="93">
        <v>44378</v>
      </c>
      <c r="B1602" s="3">
        <v>0</v>
      </c>
      <c r="C1602" s="3">
        <v>0</v>
      </c>
      <c r="D1602" s="3">
        <v>7</v>
      </c>
      <c r="E1602" s="3">
        <v>4</v>
      </c>
      <c r="F1602" s="3">
        <v>3</v>
      </c>
    </row>
    <row r="1603" spans="1:7">
      <c r="A1603" s="93">
        <v>44409</v>
      </c>
      <c r="B1603" s="3">
        <v>1</v>
      </c>
      <c r="C1603" s="3">
        <v>3</v>
      </c>
      <c r="D1603" s="3">
        <v>11</v>
      </c>
      <c r="E1603" s="3">
        <v>12</v>
      </c>
      <c r="F1603" s="3">
        <v>3</v>
      </c>
    </row>
    <row r="1604" spans="1:7">
      <c r="A1604" s="24" t="s">
        <v>10</v>
      </c>
      <c r="B1604" s="24">
        <f>SUM(B1592:B1603)</f>
        <v>25</v>
      </c>
      <c r="C1604" s="24">
        <f>SUM(C1592:C1603)</f>
        <v>23</v>
      </c>
      <c r="D1604" s="24">
        <f>SUM(D1592:D1603)</f>
        <v>114</v>
      </c>
      <c r="E1604" s="24">
        <f>SUM(E1592:E1603)</f>
        <v>94</v>
      </c>
      <c r="F1604" s="24">
        <f>SUM(F1592:F1603)</f>
        <v>29</v>
      </c>
      <c r="G1604" s="30"/>
    </row>
    <row r="1605" spans="1:7">
      <c r="A1605" s="26" t="s">
        <v>12</v>
      </c>
      <c r="B1605" s="26">
        <f>B1604/12</f>
        <v>2.0833333333333335</v>
      </c>
      <c r="C1605" s="26">
        <f>C1604/12</f>
        <v>1.9166666666666667</v>
      </c>
      <c r="D1605" s="26">
        <f>D1604/12</f>
        <v>9.5</v>
      </c>
      <c r="E1605" s="26">
        <f>E1604/12</f>
        <v>7.833333333333333</v>
      </c>
      <c r="F1605" s="26">
        <f>F1604/12</f>
        <v>2.4166666666666665</v>
      </c>
      <c r="G1605" s="30"/>
    </row>
    <row r="1606" spans="1:7">
      <c r="A1606" s="93">
        <v>44440</v>
      </c>
      <c r="B1606" s="3">
        <v>1</v>
      </c>
      <c r="C1606" s="3">
        <v>0</v>
      </c>
      <c r="D1606" s="3">
        <v>8</v>
      </c>
      <c r="E1606" s="3">
        <v>11</v>
      </c>
      <c r="F1606" s="3">
        <v>3</v>
      </c>
      <c r="G1606" s="2"/>
    </row>
    <row r="1607" spans="1:7">
      <c r="A1607" s="93">
        <v>44470</v>
      </c>
      <c r="B1607" s="3">
        <v>2</v>
      </c>
      <c r="C1607" s="3">
        <v>2</v>
      </c>
      <c r="D1607" s="3">
        <v>6</v>
      </c>
      <c r="E1607" s="3">
        <v>8</v>
      </c>
      <c r="F1607" s="3">
        <v>4</v>
      </c>
    </row>
    <row r="1608" spans="1:7">
      <c r="A1608" s="94">
        <v>44501</v>
      </c>
      <c r="B1608" s="50">
        <v>2</v>
      </c>
      <c r="C1608" s="50">
        <v>2</v>
      </c>
      <c r="D1608" s="50">
        <v>8</v>
      </c>
      <c r="E1608" s="50">
        <v>6</v>
      </c>
      <c r="F1608" s="50">
        <v>4</v>
      </c>
      <c r="G1608" s="50"/>
    </row>
    <row r="1609" spans="1:7">
      <c r="A1609" s="94">
        <v>44531</v>
      </c>
      <c r="B1609" s="50">
        <v>1</v>
      </c>
      <c r="C1609" s="50">
        <v>2</v>
      </c>
      <c r="D1609" s="50">
        <v>10</v>
      </c>
      <c r="E1609" s="50">
        <v>6</v>
      </c>
      <c r="F1609" s="50">
        <v>3</v>
      </c>
      <c r="G1609" s="50"/>
    </row>
    <row r="1610" spans="1:7">
      <c r="A1610" s="93">
        <v>44562</v>
      </c>
      <c r="G1610" s="2"/>
    </row>
    <row r="1611" spans="1:7">
      <c r="A1611" s="93">
        <v>44593</v>
      </c>
    </row>
    <row r="1612" spans="1:7">
      <c r="A1612" s="94">
        <v>44621</v>
      </c>
      <c r="B1612" s="50"/>
      <c r="C1612" s="50"/>
      <c r="D1612" s="50"/>
      <c r="E1612" s="50"/>
      <c r="F1612" s="50"/>
      <c r="G1612" s="50"/>
    </row>
    <row r="1613" spans="1:7">
      <c r="A1613" s="94">
        <v>44652</v>
      </c>
      <c r="B1613" s="50"/>
      <c r="C1613" s="50"/>
      <c r="D1613" s="50"/>
      <c r="E1613" s="50"/>
      <c r="F1613" s="50"/>
      <c r="G1613" s="50"/>
    </row>
    <row r="1614" spans="1:7">
      <c r="A1614" s="93">
        <v>44682</v>
      </c>
      <c r="G1614" s="2"/>
    </row>
    <row r="1615" spans="1:7">
      <c r="A1615" s="93">
        <v>44713</v>
      </c>
    </row>
    <row r="1616" spans="1:7">
      <c r="A1616" s="94">
        <v>44743</v>
      </c>
      <c r="B1616" s="50"/>
      <c r="C1616" s="50"/>
      <c r="D1616" s="50"/>
      <c r="E1616" s="50"/>
      <c r="F1616" s="50"/>
      <c r="G1616" s="50"/>
    </row>
    <row r="1617" spans="1:7">
      <c r="A1617" s="94">
        <v>44774</v>
      </c>
      <c r="B1617" s="50"/>
      <c r="C1617" s="50"/>
      <c r="D1617" s="50"/>
      <c r="E1617" s="50"/>
      <c r="F1617" s="50"/>
      <c r="G1617" s="50"/>
    </row>
    <row r="1618" spans="1:7">
      <c r="A1618" s="24" t="s">
        <v>10</v>
      </c>
      <c r="B1618" s="24">
        <f>SUM(B1606:B1617)</f>
        <v>6</v>
      </c>
      <c r="C1618" s="24">
        <f>SUM(C1606:C1617)</f>
        <v>6</v>
      </c>
      <c r="D1618" s="24">
        <f>SUM(D1606:D1617)</f>
        <v>32</v>
      </c>
      <c r="E1618" s="24">
        <f>SUM(E1606:E1617)</f>
        <v>31</v>
      </c>
      <c r="F1618" s="24">
        <f>SUM(F1606:F1617)</f>
        <v>14</v>
      </c>
      <c r="G1618" s="30"/>
    </row>
    <row r="1619" spans="1:7">
      <c r="A1619" s="26" t="s">
        <v>12</v>
      </c>
      <c r="B1619" s="26">
        <f>B1618/12</f>
        <v>0.5</v>
      </c>
      <c r="C1619" s="26">
        <f>C1618/12</f>
        <v>0.5</v>
      </c>
      <c r="D1619" s="26">
        <f>D1618/12</f>
        <v>2.6666666666666665</v>
      </c>
      <c r="E1619" s="26">
        <f>E1618/12</f>
        <v>2.5833333333333335</v>
      </c>
      <c r="F1619" s="26">
        <f>F1618/12</f>
        <v>1.1666666666666667</v>
      </c>
      <c r="G1619" s="30"/>
    </row>
    <row r="1620" spans="1:7">
      <c r="A1620" s="94"/>
      <c r="B1620" s="50"/>
      <c r="C1620" s="50"/>
      <c r="D1620" s="50"/>
      <c r="E1620" s="50"/>
      <c r="F1620" s="50"/>
      <c r="G1620" s="50"/>
    </row>
    <row r="1631" spans="1:7">
      <c r="A1631" s="1" t="s">
        <v>0</v>
      </c>
      <c r="B1631" s="2" t="s">
        <v>1</v>
      </c>
      <c r="C1631" s="2" t="s">
        <v>2</v>
      </c>
      <c r="D1631" s="2" t="s">
        <v>3</v>
      </c>
      <c r="E1631" s="2"/>
    </row>
    <row r="1632" spans="1:7">
      <c r="A1632" s="93" t="s">
        <v>58</v>
      </c>
      <c r="B1632" s="8">
        <v>27409</v>
      </c>
      <c r="C1632" s="8">
        <v>43722</v>
      </c>
      <c r="D1632" s="3" t="s">
        <v>18</v>
      </c>
    </row>
    <row r="1634" spans="1:8">
      <c r="A1634" s="18" t="s">
        <v>4</v>
      </c>
      <c r="B1634" s="19" t="s">
        <v>5</v>
      </c>
      <c r="C1634" s="19" t="s">
        <v>6</v>
      </c>
      <c r="D1634" s="19" t="s">
        <v>7</v>
      </c>
      <c r="E1634" s="19" t="s">
        <v>8</v>
      </c>
      <c r="F1634" s="19" t="s">
        <v>9</v>
      </c>
      <c r="G1634" s="22" t="s">
        <v>138</v>
      </c>
      <c r="H1634" s="19" t="s">
        <v>11</v>
      </c>
    </row>
    <row r="1635" spans="1:8">
      <c r="A1635" s="93">
        <v>43709</v>
      </c>
      <c r="B1635" s="3">
        <v>4</v>
      </c>
      <c r="C1635" s="3">
        <v>0</v>
      </c>
      <c r="D1635" s="3">
        <v>17</v>
      </c>
      <c r="E1635" s="3">
        <v>3</v>
      </c>
      <c r="F1635" s="3">
        <v>0</v>
      </c>
    </row>
    <row r="1636" spans="1:8">
      <c r="A1636" s="93">
        <v>43739</v>
      </c>
      <c r="B1636" s="3">
        <v>2</v>
      </c>
      <c r="C1636" s="3">
        <v>0</v>
      </c>
      <c r="D1636" s="3">
        <v>11</v>
      </c>
      <c r="E1636" s="3">
        <v>2</v>
      </c>
      <c r="F1636" s="3">
        <v>2</v>
      </c>
    </row>
    <row r="1637" spans="1:8">
      <c r="A1637" s="93">
        <v>43770</v>
      </c>
      <c r="B1637" s="3">
        <v>5</v>
      </c>
      <c r="C1637" s="3">
        <v>5</v>
      </c>
      <c r="D1637" s="3">
        <v>23</v>
      </c>
      <c r="E1637" s="3">
        <v>8</v>
      </c>
      <c r="F1637" s="3">
        <v>3</v>
      </c>
    </row>
    <row r="1638" spans="1:8">
      <c r="A1638" s="93">
        <v>43800</v>
      </c>
      <c r="B1638" s="3">
        <v>0</v>
      </c>
      <c r="C1638" s="3">
        <v>4</v>
      </c>
      <c r="D1638" s="3">
        <v>21</v>
      </c>
      <c r="E1638" s="3">
        <v>5</v>
      </c>
      <c r="F1638" s="3">
        <v>1</v>
      </c>
    </row>
    <row r="1639" spans="1:8">
      <c r="A1639" s="93">
        <v>43831</v>
      </c>
      <c r="B1639" s="3">
        <v>1</v>
      </c>
      <c r="C1639" s="3">
        <v>1</v>
      </c>
      <c r="D1639" s="3">
        <v>24</v>
      </c>
      <c r="E1639" s="3">
        <v>6</v>
      </c>
      <c r="F1639" s="3">
        <v>4</v>
      </c>
    </row>
    <row r="1640" spans="1:8">
      <c r="A1640" s="93">
        <v>43862</v>
      </c>
      <c r="B1640" s="3">
        <v>0</v>
      </c>
      <c r="C1640" s="3">
        <v>2</v>
      </c>
      <c r="D1640" s="3">
        <v>14</v>
      </c>
      <c r="E1640" s="3">
        <v>5</v>
      </c>
      <c r="F1640" s="3">
        <v>4</v>
      </c>
    </row>
    <row r="1641" spans="1:8">
      <c r="A1641" s="93">
        <v>43891</v>
      </c>
      <c r="B1641" s="3">
        <v>0</v>
      </c>
      <c r="C1641" s="3">
        <v>0</v>
      </c>
      <c r="D1641" s="3">
        <v>8</v>
      </c>
      <c r="E1641" s="3">
        <v>3</v>
      </c>
      <c r="F1641" s="3">
        <v>2</v>
      </c>
    </row>
    <row r="1642" spans="1:8">
      <c r="A1642" s="93">
        <v>43922</v>
      </c>
      <c r="B1642" s="3">
        <v>0</v>
      </c>
      <c r="C1642" s="3">
        <v>0</v>
      </c>
      <c r="D1642" s="3">
        <v>8</v>
      </c>
      <c r="E1642" s="3">
        <v>2</v>
      </c>
      <c r="F1642" s="3">
        <v>1</v>
      </c>
    </row>
    <row r="1643" spans="1:8">
      <c r="A1643" s="93">
        <v>43952</v>
      </c>
      <c r="B1643" s="3">
        <v>0</v>
      </c>
      <c r="C1643" s="3">
        <v>0</v>
      </c>
      <c r="D1643" s="3">
        <v>2</v>
      </c>
      <c r="E1643" s="3">
        <v>2</v>
      </c>
      <c r="F1643" s="3">
        <v>2</v>
      </c>
    </row>
    <row r="1644" spans="1:8">
      <c r="A1644" s="93">
        <v>43983</v>
      </c>
      <c r="B1644" s="3">
        <v>0</v>
      </c>
      <c r="C1644" s="3">
        <v>0</v>
      </c>
      <c r="D1644" s="3">
        <v>2</v>
      </c>
      <c r="E1644" s="3">
        <v>3</v>
      </c>
      <c r="F1644" s="3">
        <v>1</v>
      </c>
    </row>
    <row r="1645" spans="1:8">
      <c r="A1645" s="93">
        <v>44013</v>
      </c>
      <c r="B1645" s="3">
        <v>0</v>
      </c>
      <c r="C1645" s="3">
        <v>0</v>
      </c>
      <c r="D1645" s="3">
        <v>3</v>
      </c>
      <c r="E1645" s="3">
        <v>4</v>
      </c>
      <c r="F1645" s="3">
        <v>1</v>
      </c>
    </row>
    <row r="1646" spans="1:8">
      <c r="A1646" s="93">
        <v>44044</v>
      </c>
      <c r="B1646" s="3">
        <v>0</v>
      </c>
      <c r="C1646" s="3">
        <v>0</v>
      </c>
      <c r="D1646" s="3">
        <v>2</v>
      </c>
      <c r="E1646" s="3">
        <v>2</v>
      </c>
      <c r="F1646" s="3">
        <v>1</v>
      </c>
    </row>
    <row r="1647" spans="1:8">
      <c r="A1647" s="24" t="s">
        <v>10</v>
      </c>
      <c r="B1647" s="24">
        <f>SUM(B1635:B1646)</f>
        <v>12</v>
      </c>
      <c r="C1647" s="24">
        <f>SUM(C1635:C1646)</f>
        <v>12</v>
      </c>
      <c r="D1647" s="24">
        <f>SUM(D1635:D1646)</f>
        <v>135</v>
      </c>
      <c r="E1647" s="24">
        <f>SUM(E1635:E1646)</f>
        <v>45</v>
      </c>
      <c r="F1647" s="24">
        <f>SUM(F1635:F1646)</f>
        <v>22</v>
      </c>
      <c r="G1647" s="30"/>
    </row>
    <row r="1648" spans="1:8">
      <c r="A1648" s="24" t="s">
        <v>12</v>
      </c>
      <c r="B1648" s="24">
        <f>B1647/12</f>
        <v>1</v>
      </c>
      <c r="C1648" s="24">
        <f>C1647/12</f>
        <v>1</v>
      </c>
      <c r="D1648" s="24">
        <f>D1647/12</f>
        <v>11.25</v>
      </c>
      <c r="E1648" s="24">
        <f>E1647/12</f>
        <v>3.75</v>
      </c>
      <c r="F1648" s="24">
        <f>F1647/12</f>
        <v>1.8333333333333333</v>
      </c>
      <c r="G1648" s="30"/>
    </row>
    <row r="1649" spans="1:7">
      <c r="A1649" s="93">
        <v>44075</v>
      </c>
      <c r="B1649" s="3">
        <v>0</v>
      </c>
      <c r="C1649" s="3">
        <v>0</v>
      </c>
      <c r="D1649" s="3">
        <v>5</v>
      </c>
      <c r="E1649" s="3">
        <v>0</v>
      </c>
      <c r="F1649" s="3">
        <v>0</v>
      </c>
    </row>
    <row r="1650" spans="1:7">
      <c r="A1650" s="93">
        <v>44105</v>
      </c>
      <c r="B1650" s="3">
        <v>0</v>
      </c>
      <c r="C1650" s="3">
        <v>0</v>
      </c>
      <c r="D1650" s="3">
        <v>2</v>
      </c>
      <c r="E1650" s="3">
        <v>2</v>
      </c>
      <c r="F1650" s="3">
        <v>1</v>
      </c>
    </row>
    <row r="1651" spans="1:7">
      <c r="A1651" s="93">
        <v>44136</v>
      </c>
      <c r="B1651" s="3">
        <v>0</v>
      </c>
      <c r="C1651" s="3">
        <v>0</v>
      </c>
      <c r="D1651" s="3">
        <v>4</v>
      </c>
      <c r="E1651" s="3">
        <v>2</v>
      </c>
      <c r="F1651" s="3">
        <v>2</v>
      </c>
    </row>
    <row r="1652" spans="1:7">
      <c r="A1652" s="93">
        <v>44166</v>
      </c>
      <c r="B1652" s="3">
        <v>1</v>
      </c>
      <c r="C1652" s="3">
        <v>0</v>
      </c>
      <c r="D1652" s="3">
        <v>6</v>
      </c>
      <c r="E1652" s="3">
        <v>3</v>
      </c>
      <c r="F1652" s="3">
        <v>3</v>
      </c>
    </row>
    <row r="1653" spans="1:7">
      <c r="A1653" s="93">
        <v>44197</v>
      </c>
      <c r="B1653" s="3">
        <v>0</v>
      </c>
      <c r="C1653" s="3">
        <v>0</v>
      </c>
      <c r="D1653" s="3">
        <v>4</v>
      </c>
      <c r="E1653" s="3">
        <v>2</v>
      </c>
      <c r="F1653" s="3">
        <v>0</v>
      </c>
    </row>
    <row r="1654" spans="1:7">
      <c r="A1654" s="93">
        <v>44228</v>
      </c>
      <c r="B1654" s="3">
        <v>0</v>
      </c>
      <c r="C1654" s="3">
        <v>0</v>
      </c>
      <c r="D1654" s="3">
        <v>3</v>
      </c>
      <c r="E1654" s="3">
        <v>1</v>
      </c>
      <c r="F1654" s="3">
        <v>1</v>
      </c>
    </row>
    <row r="1655" spans="1:7">
      <c r="A1655" s="93">
        <v>44256</v>
      </c>
      <c r="B1655" s="3">
        <v>0</v>
      </c>
      <c r="C1655" s="3">
        <v>0</v>
      </c>
      <c r="D1655" s="3">
        <v>5</v>
      </c>
      <c r="E1655" s="3">
        <v>3</v>
      </c>
      <c r="F1655" s="3">
        <v>1</v>
      </c>
    </row>
    <row r="1656" spans="1:7">
      <c r="A1656" s="93">
        <v>44287</v>
      </c>
      <c r="B1656" s="3">
        <v>0</v>
      </c>
      <c r="C1656" s="3">
        <v>0</v>
      </c>
      <c r="D1656" s="3">
        <v>2</v>
      </c>
      <c r="E1656" s="3">
        <v>2</v>
      </c>
      <c r="F1656" s="3">
        <v>1</v>
      </c>
    </row>
    <row r="1657" spans="1:7">
      <c r="A1657" s="93">
        <v>44317</v>
      </c>
      <c r="B1657" s="3">
        <v>0</v>
      </c>
      <c r="C1657" s="3">
        <v>0</v>
      </c>
      <c r="D1657" s="3">
        <v>5</v>
      </c>
      <c r="E1657" s="3">
        <v>3</v>
      </c>
      <c r="F1657" s="3">
        <v>1</v>
      </c>
      <c r="G1657" s="2"/>
    </row>
    <row r="1658" spans="1:7">
      <c r="A1658" s="93">
        <v>44348</v>
      </c>
      <c r="B1658" s="3">
        <v>0</v>
      </c>
      <c r="C1658" s="3">
        <v>0</v>
      </c>
      <c r="D1658" s="3">
        <v>7</v>
      </c>
      <c r="E1658" s="3">
        <v>3</v>
      </c>
      <c r="F1658" s="3">
        <v>3</v>
      </c>
    </row>
    <row r="1659" spans="1:7">
      <c r="A1659" s="93">
        <v>44378</v>
      </c>
      <c r="B1659" s="3">
        <v>0</v>
      </c>
      <c r="C1659" s="3">
        <v>0</v>
      </c>
      <c r="D1659" s="3">
        <v>3</v>
      </c>
      <c r="E1659" s="3">
        <v>1</v>
      </c>
      <c r="F1659" s="3">
        <v>1</v>
      </c>
    </row>
    <row r="1660" spans="1:7">
      <c r="A1660" s="93">
        <v>44409</v>
      </c>
      <c r="B1660" s="3">
        <v>0</v>
      </c>
      <c r="C1660" s="3">
        <v>0</v>
      </c>
      <c r="D1660" s="3">
        <v>4</v>
      </c>
      <c r="E1660" s="3">
        <v>2</v>
      </c>
      <c r="F1660" s="3">
        <v>2</v>
      </c>
    </row>
    <row r="1661" spans="1:7">
      <c r="A1661" s="24" t="s">
        <v>10</v>
      </c>
      <c r="B1661" s="24">
        <f>SUM(B1649:B1660)</f>
        <v>1</v>
      </c>
      <c r="C1661" s="24">
        <f>SUM(C1649:C1660)</f>
        <v>0</v>
      </c>
      <c r="D1661" s="24">
        <f>SUM(D1649:D1660)</f>
        <v>50</v>
      </c>
      <c r="E1661" s="24">
        <f>SUM(E1649:E1660)</f>
        <v>24</v>
      </c>
      <c r="F1661" s="24">
        <f>SUM(F1649:F1660)</f>
        <v>16</v>
      </c>
      <c r="G1661" s="30"/>
    </row>
    <row r="1662" spans="1:7">
      <c r="A1662" s="26" t="s">
        <v>12</v>
      </c>
      <c r="B1662" s="26">
        <f>B1661/12</f>
        <v>8.3333333333333329E-2</v>
      </c>
      <c r="C1662" s="26">
        <f>C1661/12</f>
        <v>0</v>
      </c>
      <c r="D1662" s="26">
        <f>D1661/12</f>
        <v>4.166666666666667</v>
      </c>
      <c r="E1662" s="26">
        <f>E1661/12</f>
        <v>2</v>
      </c>
      <c r="F1662" s="26">
        <f>F1661/12</f>
        <v>1.3333333333333333</v>
      </c>
      <c r="G1662" s="30"/>
    </row>
    <row r="1663" spans="1:7">
      <c r="A1663" s="93">
        <v>44440</v>
      </c>
      <c r="B1663" s="3">
        <v>0</v>
      </c>
      <c r="C1663" s="3">
        <v>0</v>
      </c>
      <c r="D1663" s="3">
        <v>6</v>
      </c>
      <c r="E1663" s="3">
        <v>3</v>
      </c>
      <c r="F1663" s="3">
        <v>3</v>
      </c>
    </row>
    <row r="1664" spans="1:7">
      <c r="A1664" s="93">
        <v>44470</v>
      </c>
      <c r="B1664" s="3">
        <v>0</v>
      </c>
      <c r="C1664" s="3">
        <v>0</v>
      </c>
      <c r="D1664" s="3">
        <v>6</v>
      </c>
      <c r="E1664" s="3">
        <v>3</v>
      </c>
      <c r="F1664" s="3">
        <v>3</v>
      </c>
    </row>
    <row r="1665" spans="1:7">
      <c r="A1665" s="94">
        <v>44501</v>
      </c>
      <c r="B1665" s="50">
        <v>0</v>
      </c>
      <c r="C1665" s="50">
        <v>0</v>
      </c>
      <c r="D1665" s="50">
        <v>3</v>
      </c>
      <c r="E1665" s="50">
        <v>0</v>
      </c>
      <c r="F1665" s="50">
        <v>0</v>
      </c>
      <c r="G1665" s="50"/>
    </row>
    <row r="1666" spans="1:7">
      <c r="A1666" s="94">
        <v>44531</v>
      </c>
      <c r="B1666" s="50">
        <v>0</v>
      </c>
      <c r="C1666" s="50">
        <v>0</v>
      </c>
      <c r="D1666" s="50">
        <v>5</v>
      </c>
      <c r="E1666" s="50">
        <v>2</v>
      </c>
      <c r="F1666" s="50">
        <v>1</v>
      </c>
      <c r="G1666" s="50"/>
    </row>
    <row r="1667" spans="1:7">
      <c r="A1667" s="93">
        <v>44562</v>
      </c>
    </row>
    <row r="1668" spans="1:7">
      <c r="A1668" s="93">
        <v>44593</v>
      </c>
    </row>
    <row r="1669" spans="1:7">
      <c r="A1669" s="94">
        <v>44621</v>
      </c>
      <c r="B1669" s="50"/>
      <c r="C1669" s="50"/>
      <c r="D1669" s="50"/>
      <c r="E1669" s="50"/>
      <c r="F1669" s="50"/>
      <c r="G1669" s="50"/>
    </row>
    <row r="1670" spans="1:7">
      <c r="A1670" s="94">
        <v>44652</v>
      </c>
      <c r="B1670" s="50"/>
      <c r="C1670" s="50"/>
      <c r="D1670" s="50"/>
      <c r="E1670" s="50"/>
      <c r="F1670" s="50"/>
      <c r="G1670" s="50"/>
    </row>
    <row r="1671" spans="1:7">
      <c r="A1671" s="93">
        <v>44682</v>
      </c>
    </row>
    <row r="1672" spans="1:7">
      <c r="A1672" s="93">
        <v>44713</v>
      </c>
    </row>
    <row r="1673" spans="1:7">
      <c r="A1673" s="94">
        <v>44743</v>
      </c>
      <c r="B1673" s="50"/>
      <c r="C1673" s="50"/>
      <c r="D1673" s="50"/>
      <c r="E1673" s="50"/>
      <c r="F1673" s="50"/>
      <c r="G1673" s="50"/>
    </row>
    <row r="1674" spans="1:7">
      <c r="A1674" s="94">
        <v>44774</v>
      </c>
      <c r="B1674" s="50"/>
      <c r="C1674" s="50"/>
      <c r="D1674" s="50"/>
      <c r="E1674" s="50"/>
      <c r="F1674" s="50"/>
      <c r="G1674" s="50"/>
    </row>
    <row r="1675" spans="1:7">
      <c r="A1675" s="24" t="s">
        <v>10</v>
      </c>
      <c r="B1675" s="24">
        <f>SUM(B1663:B1674)</f>
        <v>0</v>
      </c>
      <c r="C1675" s="24">
        <f>SUM(C1663:C1674)</f>
        <v>0</v>
      </c>
      <c r="D1675" s="24">
        <f>SUM(D1663:D1674)</f>
        <v>20</v>
      </c>
      <c r="E1675" s="24">
        <f>SUM(E1663:E1674)</f>
        <v>8</v>
      </c>
      <c r="F1675" s="24">
        <f>SUM(F1663:F1674)</f>
        <v>7</v>
      </c>
      <c r="G1675" s="30"/>
    </row>
    <row r="1676" spans="1:7">
      <c r="A1676" s="26" t="s">
        <v>12</v>
      </c>
      <c r="B1676" s="26">
        <f>B1675/12</f>
        <v>0</v>
      </c>
      <c r="C1676" s="26">
        <f>C1675/12</f>
        <v>0</v>
      </c>
      <c r="D1676" s="26">
        <f>D1675/12</f>
        <v>1.6666666666666667</v>
      </c>
      <c r="E1676" s="26">
        <f>E1675/12</f>
        <v>0.66666666666666663</v>
      </c>
      <c r="F1676" s="26">
        <f>F1675/12</f>
        <v>0.58333333333333337</v>
      </c>
      <c r="G1676" s="30"/>
    </row>
    <row r="1688" spans="1:8">
      <c r="A1688" s="1" t="s">
        <v>0</v>
      </c>
      <c r="B1688" s="2" t="s">
        <v>1</v>
      </c>
      <c r="C1688" s="2" t="s">
        <v>2</v>
      </c>
      <c r="D1688" s="2" t="s">
        <v>3</v>
      </c>
      <c r="E1688" s="2"/>
    </row>
    <row r="1689" spans="1:8">
      <c r="A1689" s="93" t="s">
        <v>59</v>
      </c>
      <c r="B1689" s="8">
        <v>38334</v>
      </c>
      <c r="C1689" s="8">
        <v>44514</v>
      </c>
      <c r="D1689" s="3" t="s">
        <v>18</v>
      </c>
    </row>
    <row r="1691" spans="1:8">
      <c r="A1691" s="18" t="s">
        <v>4</v>
      </c>
      <c r="B1691" s="19" t="s">
        <v>5</v>
      </c>
      <c r="C1691" s="19" t="s">
        <v>6</v>
      </c>
      <c r="D1691" s="19" t="s">
        <v>7</v>
      </c>
      <c r="E1691" s="19" t="s">
        <v>8</v>
      </c>
      <c r="F1691" s="19" t="s">
        <v>9</v>
      </c>
      <c r="G1691" s="22" t="s">
        <v>138</v>
      </c>
      <c r="H1691" s="19" t="s">
        <v>11</v>
      </c>
    </row>
    <row r="1692" spans="1:8">
      <c r="A1692" s="93">
        <v>43709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46" t="s">
        <v>112</v>
      </c>
    </row>
    <row r="1693" spans="1:8">
      <c r="A1693" s="93">
        <v>43739</v>
      </c>
      <c r="B1693" s="3">
        <v>3</v>
      </c>
      <c r="C1693" s="3">
        <v>2</v>
      </c>
      <c r="D1693" s="3">
        <v>12</v>
      </c>
      <c r="E1693" s="3">
        <v>0</v>
      </c>
      <c r="F1693" s="3">
        <v>0</v>
      </c>
    </row>
    <row r="1694" spans="1:8">
      <c r="A1694" s="93">
        <v>43770</v>
      </c>
      <c r="B1694" s="3">
        <v>3</v>
      </c>
      <c r="C1694" s="3">
        <v>2</v>
      </c>
      <c r="D1694" s="3">
        <v>6</v>
      </c>
      <c r="E1694" s="3">
        <v>1</v>
      </c>
      <c r="F1694" s="3">
        <v>1</v>
      </c>
    </row>
    <row r="1695" spans="1:8">
      <c r="A1695" s="93">
        <v>43800</v>
      </c>
      <c r="B1695" s="3">
        <v>4</v>
      </c>
      <c r="C1695" s="3">
        <v>5</v>
      </c>
      <c r="D1695" s="3">
        <v>18</v>
      </c>
      <c r="E1695" s="3">
        <v>1</v>
      </c>
      <c r="F1695" s="3">
        <v>1</v>
      </c>
    </row>
    <row r="1696" spans="1:8">
      <c r="A1696" s="93">
        <v>43831</v>
      </c>
      <c r="B1696" s="3">
        <v>2</v>
      </c>
      <c r="C1696" s="3">
        <v>0</v>
      </c>
      <c r="D1696" s="3">
        <v>12</v>
      </c>
      <c r="E1696" s="3">
        <v>3</v>
      </c>
      <c r="F1696" s="3">
        <v>3</v>
      </c>
    </row>
    <row r="1697" spans="1:7">
      <c r="A1697" s="93">
        <v>43862</v>
      </c>
      <c r="B1697" s="3">
        <v>0</v>
      </c>
      <c r="C1697" s="3">
        <v>0</v>
      </c>
      <c r="D1697" s="3">
        <v>7</v>
      </c>
      <c r="E1697" s="3">
        <v>0</v>
      </c>
      <c r="F1697" s="3">
        <v>0</v>
      </c>
    </row>
    <row r="1698" spans="1:7">
      <c r="A1698" s="93">
        <v>43891</v>
      </c>
      <c r="B1698" s="3">
        <v>2</v>
      </c>
      <c r="C1698" s="3">
        <v>0</v>
      </c>
      <c r="D1698" s="3">
        <v>10</v>
      </c>
      <c r="E1698" s="3">
        <v>2</v>
      </c>
      <c r="F1698" s="3">
        <v>1</v>
      </c>
    </row>
    <row r="1699" spans="1:7">
      <c r="A1699" s="93">
        <v>43922</v>
      </c>
      <c r="B1699" s="3">
        <v>0</v>
      </c>
      <c r="C1699" s="3">
        <v>0</v>
      </c>
      <c r="D1699" s="3">
        <v>13</v>
      </c>
      <c r="E1699" s="3">
        <v>4</v>
      </c>
      <c r="F1699" s="3">
        <v>1</v>
      </c>
    </row>
    <row r="1700" spans="1:7">
      <c r="A1700" s="93">
        <v>43952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 t="s">
        <v>54</v>
      </c>
    </row>
    <row r="1701" spans="1:7">
      <c r="A1701" s="93">
        <v>43983</v>
      </c>
      <c r="B1701" s="3">
        <v>0</v>
      </c>
      <c r="C1701" s="3">
        <v>0</v>
      </c>
      <c r="D1701" s="3">
        <v>2</v>
      </c>
      <c r="E1701" s="3">
        <v>2</v>
      </c>
      <c r="F1701" s="3">
        <v>1</v>
      </c>
    </row>
    <row r="1702" spans="1:7">
      <c r="A1702" s="93">
        <v>44013</v>
      </c>
      <c r="B1702" s="3">
        <v>0</v>
      </c>
      <c r="C1702" s="3">
        <v>0</v>
      </c>
      <c r="D1702" s="3">
        <v>2</v>
      </c>
      <c r="E1702" s="3">
        <v>1</v>
      </c>
      <c r="F1702" s="3">
        <v>1</v>
      </c>
    </row>
    <row r="1703" spans="1:7">
      <c r="A1703" s="93">
        <v>44044</v>
      </c>
      <c r="B1703" s="3">
        <v>0</v>
      </c>
      <c r="C1703" s="3">
        <v>0</v>
      </c>
      <c r="D1703" s="3">
        <v>1</v>
      </c>
      <c r="E1703" s="3">
        <v>0</v>
      </c>
      <c r="F1703" s="3">
        <v>0</v>
      </c>
    </row>
    <row r="1704" spans="1:7">
      <c r="A1704" s="24" t="s">
        <v>10</v>
      </c>
      <c r="B1704" s="24">
        <f>SUM(B1692:B1703)</f>
        <v>14</v>
      </c>
      <c r="C1704" s="24">
        <f>SUM(C1692:C1703)</f>
        <v>9</v>
      </c>
      <c r="D1704" s="24">
        <f>SUM(D1692:D1703)</f>
        <v>83</v>
      </c>
      <c r="E1704" s="24">
        <f>SUM(E1692:E1703)</f>
        <v>14</v>
      </c>
      <c r="F1704" s="24">
        <f>SUM(F1692:F1703)</f>
        <v>9</v>
      </c>
      <c r="G1704" s="30"/>
    </row>
    <row r="1705" spans="1:7">
      <c r="A1705" s="24" t="s">
        <v>12</v>
      </c>
      <c r="B1705" s="24">
        <f>B1704/12</f>
        <v>1.1666666666666667</v>
      </c>
      <c r="C1705" s="24">
        <f>C1704/12</f>
        <v>0.75</v>
      </c>
      <c r="D1705" s="24">
        <f>D1704/12</f>
        <v>6.916666666666667</v>
      </c>
      <c r="E1705" s="24">
        <f>E1704/12</f>
        <v>1.1666666666666667</v>
      </c>
      <c r="F1705" s="24">
        <f>F1704/12</f>
        <v>0.75</v>
      </c>
      <c r="G1705" s="30"/>
    </row>
    <row r="1706" spans="1:7">
      <c r="A1706" s="93">
        <v>44075</v>
      </c>
      <c r="B1706" s="3">
        <v>0</v>
      </c>
      <c r="C1706" s="3">
        <v>2</v>
      </c>
      <c r="D1706" s="3">
        <v>5</v>
      </c>
      <c r="E1706" s="3">
        <v>0</v>
      </c>
      <c r="F1706" s="3">
        <v>0</v>
      </c>
    </row>
    <row r="1707" spans="1:7">
      <c r="A1707" s="93">
        <v>44105</v>
      </c>
      <c r="B1707" s="3">
        <v>0</v>
      </c>
      <c r="C1707" s="3">
        <v>0</v>
      </c>
      <c r="D1707" s="3">
        <v>3</v>
      </c>
      <c r="E1707" s="3">
        <v>0</v>
      </c>
      <c r="F1707" s="3">
        <v>0</v>
      </c>
    </row>
    <row r="1708" spans="1:7">
      <c r="A1708" s="93">
        <v>44136</v>
      </c>
      <c r="B1708" s="3">
        <v>0</v>
      </c>
      <c r="C1708" s="3">
        <v>0</v>
      </c>
      <c r="D1708" s="3">
        <v>3</v>
      </c>
      <c r="E1708" s="3">
        <v>0</v>
      </c>
      <c r="F1708" s="3">
        <v>0</v>
      </c>
    </row>
    <row r="1709" spans="1:7">
      <c r="A1709" s="93">
        <v>44166</v>
      </c>
      <c r="B1709" s="3">
        <v>0</v>
      </c>
      <c r="C1709" s="3">
        <v>0</v>
      </c>
      <c r="D1709" s="3">
        <v>5</v>
      </c>
      <c r="E1709" s="3">
        <v>0</v>
      </c>
      <c r="F1709" s="3">
        <v>0</v>
      </c>
    </row>
    <row r="1710" spans="1:7">
      <c r="A1710" s="93">
        <v>44197</v>
      </c>
      <c r="B1710" s="3">
        <v>0</v>
      </c>
      <c r="C1710" s="3">
        <v>0</v>
      </c>
      <c r="D1710" s="3">
        <v>6</v>
      </c>
      <c r="E1710" s="3">
        <v>0</v>
      </c>
      <c r="F1710" s="3">
        <v>0</v>
      </c>
    </row>
    <row r="1711" spans="1:7">
      <c r="A1711" s="93">
        <v>44228</v>
      </c>
      <c r="B1711" s="3">
        <v>0</v>
      </c>
      <c r="C1711" s="3">
        <v>0</v>
      </c>
      <c r="D1711" s="3">
        <v>4</v>
      </c>
      <c r="E1711" s="3">
        <v>0</v>
      </c>
      <c r="F1711" s="3">
        <v>0</v>
      </c>
    </row>
    <row r="1712" spans="1:7">
      <c r="A1712" s="93">
        <v>44256</v>
      </c>
      <c r="B1712" s="3">
        <v>0</v>
      </c>
      <c r="C1712" s="3">
        <v>0</v>
      </c>
      <c r="D1712" s="3">
        <v>4</v>
      </c>
      <c r="E1712" s="3">
        <v>0</v>
      </c>
      <c r="F1712" s="3">
        <v>0</v>
      </c>
    </row>
    <row r="1713" spans="1:7">
      <c r="A1713" s="93">
        <v>44287</v>
      </c>
      <c r="B1713" s="3">
        <v>0</v>
      </c>
      <c r="C1713" s="3">
        <v>0</v>
      </c>
      <c r="D1713" s="3">
        <v>4</v>
      </c>
      <c r="E1713" s="3">
        <v>0</v>
      </c>
      <c r="F1713" s="3">
        <v>0</v>
      </c>
    </row>
    <row r="1714" spans="1:7">
      <c r="A1714" s="93">
        <v>44317</v>
      </c>
      <c r="B1714" s="3">
        <v>0</v>
      </c>
      <c r="C1714" s="3">
        <v>0</v>
      </c>
      <c r="D1714" s="3">
        <v>5</v>
      </c>
      <c r="E1714" s="3">
        <v>0</v>
      </c>
      <c r="F1714" s="3">
        <v>0</v>
      </c>
    </row>
    <row r="1715" spans="1:7">
      <c r="A1715" s="93">
        <v>44348</v>
      </c>
      <c r="B1715" s="3">
        <v>0</v>
      </c>
      <c r="C1715" s="3">
        <v>0</v>
      </c>
      <c r="D1715" s="3">
        <v>5</v>
      </c>
      <c r="E1715" s="3">
        <v>0</v>
      </c>
      <c r="F1715" s="3">
        <v>0</v>
      </c>
    </row>
    <row r="1716" spans="1:7">
      <c r="A1716" s="93">
        <v>44378</v>
      </c>
      <c r="B1716" s="3">
        <v>0</v>
      </c>
      <c r="C1716" s="3">
        <v>0</v>
      </c>
      <c r="D1716" s="3">
        <v>5</v>
      </c>
      <c r="E1716" s="3">
        <v>0</v>
      </c>
      <c r="F1716" s="3">
        <v>0</v>
      </c>
    </row>
    <row r="1717" spans="1:7">
      <c r="A1717" s="93">
        <v>44409</v>
      </c>
      <c r="B1717" s="3">
        <v>0</v>
      </c>
      <c r="C1717" s="3">
        <v>0</v>
      </c>
      <c r="D1717" s="3">
        <v>6</v>
      </c>
      <c r="E1717" s="3">
        <v>0</v>
      </c>
      <c r="F1717" s="3">
        <v>0</v>
      </c>
    </row>
    <row r="1718" spans="1:7">
      <c r="A1718" s="24" t="s">
        <v>10</v>
      </c>
      <c r="B1718" s="24">
        <f>SUM(B1706:B1717)</f>
        <v>0</v>
      </c>
      <c r="C1718" s="24">
        <f>SUM(C1706:C1717)</f>
        <v>2</v>
      </c>
      <c r="D1718" s="24">
        <f>SUM(D1706:D1717)</f>
        <v>55</v>
      </c>
      <c r="E1718" s="24">
        <f>SUM(E1706:E1717)</f>
        <v>0</v>
      </c>
      <c r="F1718" s="24">
        <f>SUM(F1706:F1717)</f>
        <v>0</v>
      </c>
      <c r="G1718" s="30"/>
    </row>
    <row r="1719" spans="1:7">
      <c r="A1719" s="26" t="s">
        <v>12</v>
      </c>
      <c r="B1719" s="26">
        <f>B1718/12</f>
        <v>0</v>
      </c>
      <c r="C1719" s="26">
        <f>C1718/12</f>
        <v>0.16666666666666666</v>
      </c>
      <c r="D1719" s="26">
        <f>D1718/12</f>
        <v>4.583333333333333</v>
      </c>
      <c r="E1719" s="26">
        <f>E1718/12</f>
        <v>0</v>
      </c>
      <c r="F1719" s="26">
        <f>F1718/12</f>
        <v>0</v>
      </c>
      <c r="G1719" s="31"/>
    </row>
    <row r="1720" spans="1:7">
      <c r="A1720" s="93">
        <v>44440</v>
      </c>
      <c r="B1720" s="3">
        <v>0</v>
      </c>
      <c r="C1720" s="3">
        <v>0</v>
      </c>
      <c r="D1720" s="3">
        <v>5</v>
      </c>
      <c r="E1720" s="3">
        <v>0</v>
      </c>
      <c r="F1720" s="3">
        <v>0</v>
      </c>
    </row>
    <row r="1721" spans="1:7">
      <c r="A1721" s="93">
        <v>44470</v>
      </c>
      <c r="B1721" s="3">
        <v>0</v>
      </c>
      <c r="C1721" s="3">
        <v>0</v>
      </c>
      <c r="D1721" s="3">
        <v>5</v>
      </c>
      <c r="E1721" s="3">
        <v>0</v>
      </c>
      <c r="F1721" s="3">
        <v>0</v>
      </c>
    </row>
    <row r="1722" spans="1:7">
      <c r="A1722" s="94">
        <v>44501</v>
      </c>
      <c r="B1722" s="50">
        <v>0</v>
      </c>
      <c r="C1722" s="50">
        <v>0</v>
      </c>
      <c r="D1722" s="50">
        <v>5</v>
      </c>
      <c r="E1722" s="50">
        <v>0</v>
      </c>
      <c r="F1722" s="50">
        <v>0</v>
      </c>
      <c r="G1722" s="50"/>
    </row>
    <row r="1723" spans="1:7">
      <c r="A1723" s="94">
        <v>44531</v>
      </c>
      <c r="B1723" s="50">
        <v>0</v>
      </c>
      <c r="C1723" s="50">
        <v>0</v>
      </c>
      <c r="D1723" s="50">
        <v>6</v>
      </c>
      <c r="E1723" s="50">
        <v>0</v>
      </c>
      <c r="F1723" s="50">
        <v>0</v>
      </c>
      <c r="G1723" s="50"/>
    </row>
    <row r="1724" spans="1:7">
      <c r="A1724" s="93">
        <v>44562</v>
      </c>
    </row>
    <row r="1725" spans="1:7">
      <c r="A1725" s="93">
        <v>44593</v>
      </c>
    </row>
    <row r="1726" spans="1:7">
      <c r="A1726" s="94">
        <v>44621</v>
      </c>
      <c r="B1726" s="50"/>
      <c r="C1726" s="50"/>
      <c r="D1726" s="50"/>
      <c r="E1726" s="50"/>
      <c r="F1726" s="50"/>
      <c r="G1726" s="50"/>
    </row>
    <row r="1727" spans="1:7">
      <c r="A1727" s="94">
        <v>44652</v>
      </c>
      <c r="B1727" s="50"/>
      <c r="C1727" s="50"/>
      <c r="D1727" s="50"/>
      <c r="E1727" s="50"/>
      <c r="F1727" s="50"/>
      <c r="G1727" s="50"/>
    </row>
    <row r="1728" spans="1:7">
      <c r="A1728" s="93">
        <v>44682</v>
      </c>
    </row>
    <row r="1729" spans="1:7">
      <c r="A1729" s="93">
        <v>44713</v>
      </c>
    </row>
    <row r="1730" spans="1:7">
      <c r="A1730" s="94">
        <v>44743</v>
      </c>
      <c r="B1730" s="50"/>
      <c r="C1730" s="50"/>
      <c r="D1730" s="50"/>
      <c r="E1730" s="50"/>
      <c r="F1730" s="50"/>
      <c r="G1730" s="50"/>
    </row>
    <row r="1731" spans="1:7">
      <c r="A1731" s="94">
        <v>44774</v>
      </c>
      <c r="B1731" s="50"/>
      <c r="C1731" s="50"/>
      <c r="D1731" s="50"/>
      <c r="E1731" s="50"/>
      <c r="F1731" s="50"/>
      <c r="G1731" s="50"/>
    </row>
    <row r="1732" spans="1:7">
      <c r="A1732" s="24" t="s">
        <v>10</v>
      </c>
      <c r="B1732" s="24">
        <f>SUM(B1720:B1731)</f>
        <v>0</v>
      </c>
      <c r="C1732" s="24">
        <f>SUM(C1720:C1731)</f>
        <v>0</v>
      </c>
      <c r="D1732" s="24">
        <f>SUM(D1720:D1731)</f>
        <v>21</v>
      </c>
      <c r="E1732" s="24">
        <f>SUM(E1720:E1731)</f>
        <v>0</v>
      </c>
      <c r="F1732" s="24">
        <f>SUM(F1720:F1731)</f>
        <v>0</v>
      </c>
      <c r="G1732" s="30"/>
    </row>
    <row r="1733" spans="1:7">
      <c r="A1733" s="26" t="s">
        <v>12</v>
      </c>
      <c r="B1733" s="26">
        <f>B1732/12</f>
        <v>0</v>
      </c>
      <c r="C1733" s="26">
        <f>C1732/12</f>
        <v>0</v>
      </c>
      <c r="D1733" s="26">
        <f>D1732/12</f>
        <v>1.75</v>
      </c>
      <c r="E1733" s="26">
        <f>E1732/12</f>
        <v>0</v>
      </c>
      <c r="F1733" s="26">
        <f>F1732/12</f>
        <v>0</v>
      </c>
      <c r="G1733" s="31"/>
    </row>
    <row r="1734" spans="1:7">
      <c r="A1734" s="94"/>
      <c r="B1734" s="50"/>
      <c r="C1734" s="50"/>
      <c r="D1734" s="50"/>
      <c r="E1734" s="50"/>
      <c r="F1734" s="50"/>
      <c r="G1734" s="50"/>
    </row>
    <row r="1747" spans="1:8">
      <c r="A1747" s="1" t="s">
        <v>0</v>
      </c>
      <c r="B1747" s="2" t="s">
        <v>1</v>
      </c>
      <c r="C1747" s="2" t="s">
        <v>2</v>
      </c>
      <c r="D1747" s="2" t="s">
        <v>3</v>
      </c>
      <c r="E1747" s="2" t="s">
        <v>40</v>
      </c>
    </row>
    <row r="1748" spans="1:8">
      <c r="A1748" s="93" t="s">
        <v>60</v>
      </c>
      <c r="B1748" s="8">
        <v>39284</v>
      </c>
      <c r="C1748" s="8" t="s">
        <v>25</v>
      </c>
      <c r="D1748" s="3" t="s">
        <v>18</v>
      </c>
      <c r="E1748" s="3" t="s">
        <v>41</v>
      </c>
    </row>
    <row r="1750" spans="1:8">
      <c r="A1750" s="18" t="s">
        <v>4</v>
      </c>
      <c r="B1750" s="19" t="s">
        <v>5</v>
      </c>
      <c r="C1750" s="19" t="s">
        <v>6</v>
      </c>
      <c r="D1750" s="19" t="s">
        <v>7</v>
      </c>
      <c r="E1750" s="19" t="s">
        <v>8</v>
      </c>
      <c r="F1750" s="19" t="s">
        <v>9</v>
      </c>
      <c r="G1750" s="22" t="s">
        <v>138</v>
      </c>
      <c r="H1750" s="19" t="s">
        <v>11</v>
      </c>
    </row>
    <row r="1751" spans="1:8">
      <c r="A1751" s="93">
        <v>43709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46" t="s">
        <v>54</v>
      </c>
    </row>
    <row r="1752" spans="1:8">
      <c r="A1752" s="93">
        <v>43739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46" t="s">
        <v>54</v>
      </c>
    </row>
    <row r="1753" spans="1:8">
      <c r="A1753" s="93">
        <v>43770</v>
      </c>
      <c r="B1753" s="3">
        <v>4</v>
      </c>
      <c r="C1753" s="3">
        <v>0</v>
      </c>
      <c r="D1753" s="3">
        <v>13</v>
      </c>
      <c r="E1753" s="3">
        <v>2</v>
      </c>
      <c r="F1753" s="3">
        <v>0</v>
      </c>
    </row>
    <row r="1754" spans="1:8">
      <c r="A1754" s="93">
        <v>43800</v>
      </c>
      <c r="B1754" s="3">
        <v>4</v>
      </c>
      <c r="C1754" s="3">
        <v>0</v>
      </c>
      <c r="D1754" s="3">
        <v>16</v>
      </c>
      <c r="E1754" s="3">
        <v>2</v>
      </c>
      <c r="F1754" s="3">
        <v>2</v>
      </c>
    </row>
    <row r="1755" spans="1:8">
      <c r="A1755" s="93">
        <v>43831</v>
      </c>
      <c r="B1755" s="3">
        <v>8</v>
      </c>
      <c r="C1755" s="3">
        <v>0</v>
      </c>
      <c r="D1755" s="3">
        <v>9</v>
      </c>
      <c r="E1755" s="3">
        <v>0</v>
      </c>
      <c r="F1755" s="3">
        <v>0</v>
      </c>
    </row>
    <row r="1756" spans="1:8">
      <c r="A1756" s="93">
        <v>43862</v>
      </c>
      <c r="B1756" s="3">
        <v>3</v>
      </c>
      <c r="C1756" s="3">
        <v>0</v>
      </c>
      <c r="D1756" s="3">
        <v>13</v>
      </c>
      <c r="E1756" s="3">
        <v>0</v>
      </c>
      <c r="F1756" s="3">
        <v>0</v>
      </c>
    </row>
    <row r="1757" spans="1:8">
      <c r="A1757" s="93">
        <v>43891</v>
      </c>
      <c r="B1757" s="3">
        <v>2</v>
      </c>
      <c r="C1757" s="3">
        <v>0</v>
      </c>
      <c r="D1757" s="3">
        <v>8</v>
      </c>
      <c r="E1757" s="3">
        <v>2</v>
      </c>
      <c r="F1757" s="3">
        <v>0</v>
      </c>
    </row>
    <row r="1758" spans="1:8">
      <c r="A1758" s="93">
        <v>43922</v>
      </c>
      <c r="B1758" s="3">
        <v>0</v>
      </c>
      <c r="C1758" s="3">
        <v>0</v>
      </c>
      <c r="D1758" s="3">
        <v>4</v>
      </c>
      <c r="E1758" s="3">
        <v>0</v>
      </c>
      <c r="F1758" s="3">
        <v>0</v>
      </c>
    </row>
    <row r="1759" spans="1:8">
      <c r="A1759" s="93">
        <v>43952</v>
      </c>
      <c r="B1759" s="3">
        <v>0</v>
      </c>
      <c r="C1759" s="3">
        <v>0</v>
      </c>
      <c r="D1759" s="3">
        <v>1</v>
      </c>
      <c r="E1759" s="3">
        <v>0</v>
      </c>
      <c r="F1759" s="3">
        <v>0</v>
      </c>
    </row>
    <row r="1760" spans="1:8">
      <c r="A1760" s="93">
        <v>43983</v>
      </c>
      <c r="B1760" s="3">
        <v>0</v>
      </c>
      <c r="C1760" s="3">
        <v>0</v>
      </c>
      <c r="D1760" s="3">
        <v>4</v>
      </c>
      <c r="E1760" s="3">
        <v>3</v>
      </c>
      <c r="F1760" s="3">
        <v>1</v>
      </c>
    </row>
    <row r="1761" spans="1:7">
      <c r="A1761" s="93">
        <v>44013</v>
      </c>
      <c r="B1761" s="3">
        <v>0</v>
      </c>
      <c r="C1761" s="3">
        <v>0</v>
      </c>
      <c r="D1761" s="3">
        <v>1</v>
      </c>
      <c r="E1761" s="3">
        <v>1</v>
      </c>
      <c r="F1761" s="3">
        <v>1</v>
      </c>
    </row>
    <row r="1762" spans="1:7">
      <c r="A1762" s="93">
        <v>44044</v>
      </c>
      <c r="B1762" s="3">
        <v>0</v>
      </c>
      <c r="C1762" s="3">
        <v>0</v>
      </c>
      <c r="D1762" s="3">
        <v>1</v>
      </c>
      <c r="E1762" s="3">
        <v>1</v>
      </c>
      <c r="F1762" s="3">
        <v>1</v>
      </c>
    </row>
    <row r="1763" spans="1:7">
      <c r="A1763" s="24" t="s">
        <v>10</v>
      </c>
      <c r="B1763" s="24">
        <f>SUM(B1751:B1762)</f>
        <v>21</v>
      </c>
      <c r="C1763" s="24">
        <f>SUM(C1751:C1762)</f>
        <v>0</v>
      </c>
      <c r="D1763" s="24">
        <f>SUM(D1751:D1762)</f>
        <v>70</v>
      </c>
      <c r="E1763" s="24">
        <f>SUM(E1751:E1762)</f>
        <v>11</v>
      </c>
      <c r="F1763" s="24">
        <f>SUM(F1751:F1762)</f>
        <v>5</v>
      </c>
      <c r="G1763" s="30"/>
    </row>
    <row r="1764" spans="1:7">
      <c r="A1764" s="24" t="s">
        <v>12</v>
      </c>
      <c r="B1764" s="24">
        <f>B1763/12</f>
        <v>1.75</v>
      </c>
      <c r="C1764" s="24">
        <f>C1763/12</f>
        <v>0</v>
      </c>
      <c r="D1764" s="24">
        <f>D1763/12</f>
        <v>5.833333333333333</v>
      </c>
      <c r="E1764" s="24">
        <f>E1763/12</f>
        <v>0.91666666666666663</v>
      </c>
      <c r="F1764" s="24">
        <f>F1763/12</f>
        <v>0.41666666666666669</v>
      </c>
      <c r="G1764" s="30"/>
    </row>
    <row r="1765" spans="1:7">
      <c r="A1765" s="93">
        <v>44075</v>
      </c>
      <c r="B1765" s="3">
        <v>0</v>
      </c>
      <c r="C1765" s="3">
        <v>0</v>
      </c>
      <c r="D1765" s="3">
        <v>4</v>
      </c>
      <c r="E1765" s="3">
        <v>2</v>
      </c>
      <c r="F1765" s="3">
        <v>1</v>
      </c>
    </row>
    <row r="1766" spans="1:7">
      <c r="A1766" s="93">
        <v>44105</v>
      </c>
      <c r="B1766" s="3">
        <v>0</v>
      </c>
      <c r="C1766" s="3">
        <v>0</v>
      </c>
      <c r="D1766" s="3">
        <v>2</v>
      </c>
      <c r="E1766" s="3">
        <v>0</v>
      </c>
      <c r="F1766" s="3">
        <v>0</v>
      </c>
    </row>
    <row r="1767" spans="1:7">
      <c r="A1767" s="93">
        <v>44136</v>
      </c>
      <c r="B1767" s="3">
        <v>0</v>
      </c>
      <c r="C1767" s="3">
        <v>0</v>
      </c>
      <c r="D1767" s="3">
        <v>4</v>
      </c>
      <c r="E1767" s="3">
        <v>0</v>
      </c>
      <c r="F1767" s="3">
        <v>0</v>
      </c>
    </row>
    <row r="1768" spans="1:7">
      <c r="A1768" s="93">
        <v>44166</v>
      </c>
      <c r="B1768" s="3">
        <v>1</v>
      </c>
      <c r="C1768" s="3">
        <v>0</v>
      </c>
      <c r="D1768" s="3">
        <v>3</v>
      </c>
      <c r="E1768" s="3">
        <v>0</v>
      </c>
      <c r="F1768" s="3">
        <v>0</v>
      </c>
    </row>
    <row r="1769" spans="1:7">
      <c r="A1769" s="93">
        <v>44197</v>
      </c>
      <c r="B1769" s="3">
        <v>0</v>
      </c>
      <c r="C1769" s="3">
        <v>0</v>
      </c>
      <c r="D1769" s="3">
        <v>5</v>
      </c>
      <c r="E1769" s="3">
        <v>0</v>
      </c>
      <c r="F1769" s="3">
        <v>0</v>
      </c>
    </row>
    <row r="1770" spans="1:7">
      <c r="A1770" s="93">
        <v>44228</v>
      </c>
      <c r="B1770" s="3">
        <v>0</v>
      </c>
      <c r="C1770" s="3">
        <v>0</v>
      </c>
      <c r="D1770" s="3">
        <v>5</v>
      </c>
      <c r="E1770" s="3">
        <v>1</v>
      </c>
      <c r="F1770" s="3">
        <v>1</v>
      </c>
    </row>
    <row r="1771" spans="1:7">
      <c r="A1771" s="93">
        <v>44256</v>
      </c>
      <c r="B1771" s="3">
        <v>0</v>
      </c>
      <c r="C1771" s="3">
        <v>0</v>
      </c>
      <c r="D1771" s="3">
        <v>4</v>
      </c>
      <c r="E1771" s="3">
        <v>0</v>
      </c>
      <c r="F1771" s="3">
        <v>0</v>
      </c>
    </row>
    <row r="1772" spans="1:7">
      <c r="A1772" s="93">
        <v>44287</v>
      </c>
      <c r="B1772" s="3">
        <v>0</v>
      </c>
      <c r="C1772" s="3">
        <v>0</v>
      </c>
      <c r="D1772" s="3">
        <v>3</v>
      </c>
      <c r="E1772" s="3">
        <v>0</v>
      </c>
      <c r="F1772" s="3">
        <v>0</v>
      </c>
    </row>
    <row r="1773" spans="1:7">
      <c r="A1773" s="93">
        <v>44317</v>
      </c>
      <c r="B1773" s="3">
        <v>0</v>
      </c>
      <c r="C1773" s="3">
        <v>0</v>
      </c>
      <c r="D1773" s="3">
        <v>3</v>
      </c>
      <c r="E1773" s="3">
        <v>0</v>
      </c>
      <c r="F1773" s="3">
        <v>0</v>
      </c>
    </row>
    <row r="1774" spans="1:7">
      <c r="A1774" s="93">
        <v>44348</v>
      </c>
      <c r="B1774" s="3">
        <v>0</v>
      </c>
      <c r="C1774" s="3">
        <v>0</v>
      </c>
      <c r="D1774" s="3">
        <v>4</v>
      </c>
      <c r="E1774" s="3">
        <v>0</v>
      </c>
      <c r="F1774" s="3">
        <v>0</v>
      </c>
    </row>
    <row r="1775" spans="1:7">
      <c r="A1775" s="93">
        <v>44378</v>
      </c>
      <c r="B1775" s="3">
        <v>0</v>
      </c>
      <c r="C1775" s="3">
        <v>0</v>
      </c>
      <c r="D1775" s="3">
        <v>3</v>
      </c>
      <c r="E1775" s="3">
        <v>0</v>
      </c>
      <c r="F1775" s="3">
        <v>0</v>
      </c>
    </row>
    <row r="1776" spans="1:7">
      <c r="A1776" s="93">
        <v>44409</v>
      </c>
      <c r="B1776" s="3">
        <v>0</v>
      </c>
      <c r="C1776" s="3">
        <v>0</v>
      </c>
      <c r="D1776" s="3">
        <v>4</v>
      </c>
      <c r="E1776" s="3">
        <v>0</v>
      </c>
      <c r="F1776" s="3">
        <v>0</v>
      </c>
    </row>
    <row r="1777" spans="1:7">
      <c r="A1777" s="24" t="s">
        <v>10</v>
      </c>
      <c r="B1777" s="24">
        <f>SUM(B1765:B1776)</f>
        <v>1</v>
      </c>
      <c r="C1777" s="24">
        <f>SUM(C1765:C1776)</f>
        <v>0</v>
      </c>
      <c r="D1777" s="24">
        <f>SUM(D1765:D1776)</f>
        <v>44</v>
      </c>
      <c r="E1777" s="24">
        <f>SUM(E1765:E1776)</f>
        <v>3</v>
      </c>
      <c r="F1777" s="24">
        <f>SUM(F1765:F1776)</f>
        <v>2</v>
      </c>
      <c r="G1777" s="30"/>
    </row>
    <row r="1778" spans="1:7">
      <c r="A1778" s="26" t="s">
        <v>12</v>
      </c>
      <c r="B1778" s="26">
        <f>B1777/12</f>
        <v>8.3333333333333329E-2</v>
      </c>
      <c r="C1778" s="26">
        <f>C1777/12</f>
        <v>0</v>
      </c>
      <c r="D1778" s="26">
        <f>D1777/12</f>
        <v>3.6666666666666665</v>
      </c>
      <c r="E1778" s="26">
        <f>E1777/12</f>
        <v>0.25</v>
      </c>
      <c r="F1778" s="26">
        <f>F1777/12</f>
        <v>0.16666666666666666</v>
      </c>
      <c r="G1778" s="31"/>
    </row>
    <row r="1779" spans="1:7">
      <c r="A1779" s="93">
        <v>44440</v>
      </c>
      <c r="B1779" s="3">
        <v>0</v>
      </c>
      <c r="C1779" s="3">
        <v>0</v>
      </c>
      <c r="D1779" s="3">
        <v>4</v>
      </c>
      <c r="E1779" s="3">
        <v>0</v>
      </c>
      <c r="F1779" s="3">
        <v>0</v>
      </c>
    </row>
    <row r="1780" spans="1:7">
      <c r="A1780" s="93">
        <v>44470</v>
      </c>
      <c r="B1780" s="3">
        <v>0</v>
      </c>
      <c r="C1780" s="3">
        <v>0</v>
      </c>
      <c r="D1780" s="3">
        <v>5</v>
      </c>
      <c r="E1780" s="3">
        <v>0</v>
      </c>
      <c r="F1780" s="3">
        <v>0</v>
      </c>
    </row>
    <row r="1781" spans="1:7">
      <c r="A1781" s="94">
        <v>44501</v>
      </c>
      <c r="B1781" s="50">
        <v>0</v>
      </c>
      <c r="C1781" s="50">
        <v>0</v>
      </c>
      <c r="D1781" s="50">
        <v>3</v>
      </c>
      <c r="E1781" s="50">
        <v>0</v>
      </c>
      <c r="F1781" s="50">
        <v>0</v>
      </c>
      <c r="G1781" s="50"/>
    </row>
    <row r="1782" spans="1:7">
      <c r="A1782" s="94">
        <v>44531</v>
      </c>
      <c r="B1782" s="50">
        <v>0</v>
      </c>
      <c r="C1782" s="50">
        <v>0</v>
      </c>
      <c r="D1782" s="50">
        <v>5</v>
      </c>
      <c r="E1782" s="50">
        <v>0</v>
      </c>
      <c r="F1782" s="50">
        <v>0</v>
      </c>
      <c r="G1782" s="50"/>
    </row>
    <row r="1783" spans="1:7">
      <c r="A1783" s="93">
        <v>44562</v>
      </c>
    </row>
    <row r="1784" spans="1:7">
      <c r="A1784" s="93">
        <v>44593</v>
      </c>
    </row>
    <row r="1785" spans="1:7">
      <c r="A1785" s="94">
        <v>44621</v>
      </c>
      <c r="B1785" s="50"/>
      <c r="C1785" s="50"/>
      <c r="D1785" s="50"/>
      <c r="E1785" s="50"/>
      <c r="F1785" s="50"/>
      <c r="G1785" s="50"/>
    </row>
    <row r="1786" spans="1:7">
      <c r="A1786" s="94">
        <v>44652</v>
      </c>
      <c r="B1786" s="50"/>
      <c r="C1786" s="50"/>
      <c r="D1786" s="50"/>
      <c r="E1786" s="50"/>
      <c r="F1786" s="50"/>
      <c r="G1786" s="50"/>
    </row>
    <row r="1787" spans="1:7">
      <c r="A1787" s="93">
        <v>44682</v>
      </c>
    </row>
    <row r="1788" spans="1:7">
      <c r="A1788" s="93">
        <v>44713</v>
      </c>
    </row>
    <row r="1789" spans="1:7">
      <c r="A1789" s="94">
        <v>44743</v>
      </c>
      <c r="B1789" s="50"/>
      <c r="C1789" s="50"/>
      <c r="D1789" s="50"/>
      <c r="E1789" s="50"/>
      <c r="F1789" s="50"/>
      <c r="G1789" s="50"/>
    </row>
    <row r="1790" spans="1:7">
      <c r="A1790" s="94">
        <v>44774</v>
      </c>
      <c r="B1790" s="50"/>
      <c r="C1790" s="50"/>
      <c r="D1790" s="50"/>
      <c r="E1790" s="50"/>
      <c r="F1790" s="50"/>
      <c r="G1790" s="50"/>
    </row>
    <row r="1791" spans="1:7">
      <c r="A1791" s="24" t="s">
        <v>10</v>
      </c>
      <c r="B1791" s="24">
        <f>SUM(B1779:B1790)</f>
        <v>0</v>
      </c>
      <c r="C1791" s="24">
        <f>SUM(C1779:C1790)</f>
        <v>0</v>
      </c>
      <c r="D1791" s="24">
        <f>SUM(D1779:D1790)</f>
        <v>17</v>
      </c>
      <c r="E1791" s="24">
        <f>SUM(E1779:E1790)</f>
        <v>0</v>
      </c>
      <c r="F1791" s="24">
        <f>SUM(F1779:F1790)</f>
        <v>0</v>
      </c>
      <c r="G1791" s="30"/>
    </row>
    <row r="1792" spans="1:7">
      <c r="A1792" s="26" t="s">
        <v>12</v>
      </c>
      <c r="B1792" s="26">
        <f>B1791/12</f>
        <v>0</v>
      </c>
      <c r="C1792" s="26">
        <f>C1791/12</f>
        <v>0</v>
      </c>
      <c r="D1792" s="26">
        <f>D1791/12</f>
        <v>1.4166666666666667</v>
      </c>
      <c r="E1792" s="26">
        <f>E1791/12</f>
        <v>0</v>
      </c>
      <c r="F1792" s="26">
        <f>F1791/12</f>
        <v>0</v>
      </c>
      <c r="G1792" s="31"/>
    </row>
    <row r="1793" spans="1:8">
      <c r="A1793" s="94"/>
      <c r="B1793" s="50"/>
      <c r="C1793" s="50"/>
      <c r="D1793" s="50"/>
      <c r="E1793" s="50"/>
      <c r="F1793" s="50"/>
      <c r="G1793" s="50"/>
    </row>
    <row r="1804" spans="1:8">
      <c r="A1804" s="1" t="s">
        <v>0</v>
      </c>
      <c r="B1804" s="2" t="s">
        <v>1</v>
      </c>
      <c r="C1804" s="2" t="s">
        <v>2</v>
      </c>
      <c r="D1804" s="2" t="s">
        <v>3</v>
      </c>
      <c r="E1804" s="2"/>
    </row>
    <row r="1805" spans="1:8">
      <c r="A1805" s="93" t="s">
        <v>61</v>
      </c>
      <c r="B1805" s="8" t="s">
        <v>25</v>
      </c>
      <c r="C1805" s="8">
        <v>42329</v>
      </c>
      <c r="D1805" s="3" t="s">
        <v>18</v>
      </c>
    </row>
    <row r="1807" spans="1:8">
      <c r="A1807" s="18" t="s">
        <v>4</v>
      </c>
      <c r="B1807" s="19" t="s">
        <v>5</v>
      </c>
      <c r="C1807" s="19" t="s">
        <v>6</v>
      </c>
      <c r="D1807" s="19" t="s">
        <v>7</v>
      </c>
      <c r="E1807" s="19" t="s">
        <v>8</v>
      </c>
      <c r="F1807" s="19" t="s">
        <v>9</v>
      </c>
      <c r="G1807" s="22" t="s">
        <v>138</v>
      </c>
      <c r="H1807" s="19" t="s">
        <v>11</v>
      </c>
    </row>
    <row r="1808" spans="1:8">
      <c r="A1808" s="93">
        <v>43709</v>
      </c>
      <c r="B1808" s="3">
        <v>3</v>
      </c>
      <c r="C1808" s="3">
        <v>0</v>
      </c>
      <c r="D1808" s="3">
        <v>18</v>
      </c>
      <c r="E1808" s="3">
        <v>0</v>
      </c>
      <c r="F1808" s="3">
        <v>0</v>
      </c>
    </row>
    <row r="1809" spans="1:7">
      <c r="A1809" s="93">
        <v>43739</v>
      </c>
      <c r="B1809" s="3">
        <v>6</v>
      </c>
      <c r="C1809" s="3">
        <v>4</v>
      </c>
      <c r="D1809" s="3">
        <v>26</v>
      </c>
      <c r="E1809" s="3">
        <v>0</v>
      </c>
      <c r="F1809" s="3">
        <v>0</v>
      </c>
    </row>
    <row r="1810" spans="1:7">
      <c r="A1810" s="93">
        <v>43770</v>
      </c>
      <c r="B1810" s="3">
        <v>2</v>
      </c>
      <c r="C1810" s="3">
        <v>0</v>
      </c>
      <c r="D1810" s="3">
        <v>16</v>
      </c>
      <c r="E1810" s="3">
        <v>0</v>
      </c>
      <c r="F1810" s="3">
        <v>0</v>
      </c>
    </row>
    <row r="1811" spans="1:7">
      <c r="A1811" s="93">
        <v>43800</v>
      </c>
      <c r="B1811" s="3">
        <v>2</v>
      </c>
      <c r="C1811" s="3">
        <v>0</v>
      </c>
      <c r="D1811" s="3">
        <v>16</v>
      </c>
      <c r="E1811" s="3">
        <v>0</v>
      </c>
      <c r="F1811" s="3">
        <v>0</v>
      </c>
    </row>
    <row r="1812" spans="1:7">
      <c r="A1812" s="93">
        <v>43831</v>
      </c>
      <c r="B1812" s="3">
        <v>0</v>
      </c>
      <c r="C1812" s="3">
        <v>0</v>
      </c>
      <c r="D1812" s="3">
        <v>16</v>
      </c>
      <c r="E1812" s="3">
        <v>0</v>
      </c>
      <c r="F1812" s="3">
        <v>0</v>
      </c>
    </row>
    <row r="1813" spans="1:7">
      <c r="A1813" s="93">
        <v>43862</v>
      </c>
      <c r="B1813" s="3">
        <v>3</v>
      </c>
      <c r="C1813" s="3">
        <v>1</v>
      </c>
      <c r="D1813" s="3">
        <v>13</v>
      </c>
      <c r="E1813" s="3">
        <v>0</v>
      </c>
      <c r="F1813" s="3">
        <v>0</v>
      </c>
    </row>
    <row r="1814" spans="1:7">
      <c r="A1814" s="93">
        <v>43891</v>
      </c>
      <c r="B1814" s="3">
        <v>7</v>
      </c>
      <c r="C1814" s="3">
        <v>0</v>
      </c>
      <c r="D1814" s="3">
        <v>10</v>
      </c>
      <c r="E1814" s="3">
        <v>0</v>
      </c>
      <c r="F1814" s="3">
        <v>0</v>
      </c>
    </row>
    <row r="1815" spans="1:7">
      <c r="A1815" s="93">
        <v>43922</v>
      </c>
      <c r="B1815" s="3">
        <v>0</v>
      </c>
      <c r="C1815" s="3">
        <v>0</v>
      </c>
      <c r="D1815" s="3">
        <v>4</v>
      </c>
      <c r="E1815" s="3">
        <v>0</v>
      </c>
      <c r="F1815" s="3">
        <v>0</v>
      </c>
    </row>
    <row r="1816" spans="1:7">
      <c r="A1816" s="93">
        <v>43952</v>
      </c>
      <c r="B1816" s="3">
        <v>0</v>
      </c>
      <c r="C1816" s="3">
        <v>0</v>
      </c>
      <c r="D1816" s="3">
        <v>1</v>
      </c>
      <c r="E1816" s="3">
        <v>0</v>
      </c>
      <c r="F1816" s="3">
        <v>0</v>
      </c>
    </row>
    <row r="1817" spans="1:7">
      <c r="A1817" s="93">
        <v>43983</v>
      </c>
      <c r="B1817" s="3">
        <v>0</v>
      </c>
      <c r="C1817" s="3">
        <v>0</v>
      </c>
      <c r="D1817" s="3">
        <v>1</v>
      </c>
      <c r="E1817" s="3">
        <v>0</v>
      </c>
      <c r="F1817" s="3">
        <v>0</v>
      </c>
    </row>
    <row r="1818" spans="1:7">
      <c r="A1818" s="93">
        <v>44013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62</v>
      </c>
    </row>
    <row r="1819" spans="1:7">
      <c r="A1819" s="93">
        <v>44044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 t="s">
        <v>62</v>
      </c>
    </row>
    <row r="1820" spans="1:7">
      <c r="A1820" s="24" t="s">
        <v>10</v>
      </c>
      <c r="B1820" s="24">
        <f>SUM(B1808:B1819)</f>
        <v>23</v>
      </c>
      <c r="C1820" s="24">
        <f>SUM(C1808:C1819)</f>
        <v>5</v>
      </c>
      <c r="D1820" s="24">
        <f>SUM(D1808:D1819)</f>
        <v>121</v>
      </c>
      <c r="E1820" s="24">
        <f>SUM(E1808:E1819)</f>
        <v>0</v>
      </c>
      <c r="F1820" s="24">
        <f>SUM(F1808:F1819)</f>
        <v>0</v>
      </c>
      <c r="G1820" s="30"/>
    </row>
    <row r="1821" spans="1:7">
      <c r="A1821" s="24" t="s">
        <v>12</v>
      </c>
      <c r="B1821" s="24">
        <f>B1820/12</f>
        <v>1.9166666666666667</v>
      </c>
      <c r="C1821" s="24">
        <f>C1820/12</f>
        <v>0.41666666666666669</v>
      </c>
      <c r="D1821" s="24">
        <f>D1820/12</f>
        <v>10.083333333333334</v>
      </c>
      <c r="E1821" s="24">
        <f>E1820/12</f>
        <v>0</v>
      </c>
      <c r="F1821" s="24">
        <f>F1820/12</f>
        <v>0</v>
      </c>
      <c r="G1821" s="30"/>
    </row>
    <row r="1822" spans="1:7">
      <c r="A1822" s="93">
        <v>44075</v>
      </c>
      <c r="B1822" s="3">
        <v>0</v>
      </c>
      <c r="C1822" s="3">
        <v>0</v>
      </c>
      <c r="D1822" s="3">
        <v>4</v>
      </c>
      <c r="E1822" s="3">
        <v>0</v>
      </c>
      <c r="F1822" s="3">
        <v>0</v>
      </c>
    </row>
    <row r="1823" spans="1:7">
      <c r="A1823" s="93">
        <v>44105</v>
      </c>
      <c r="B1823" s="3">
        <v>0</v>
      </c>
      <c r="C1823" s="3">
        <v>0</v>
      </c>
      <c r="D1823" s="3">
        <v>3</v>
      </c>
      <c r="E1823" s="3">
        <v>0</v>
      </c>
      <c r="F1823" s="3">
        <v>0</v>
      </c>
    </row>
    <row r="1824" spans="1:7">
      <c r="A1824" s="93">
        <v>44136</v>
      </c>
      <c r="B1824" s="3">
        <v>0</v>
      </c>
      <c r="C1824" s="3">
        <v>0</v>
      </c>
      <c r="D1824" s="3">
        <v>3</v>
      </c>
      <c r="E1824" s="3">
        <v>0</v>
      </c>
      <c r="F1824" s="3">
        <v>0</v>
      </c>
    </row>
    <row r="1825" spans="1:7">
      <c r="A1825" s="93">
        <v>44166</v>
      </c>
      <c r="B1825" s="3">
        <v>1</v>
      </c>
      <c r="C1825" s="3">
        <v>0</v>
      </c>
      <c r="D1825" s="3">
        <v>3</v>
      </c>
      <c r="E1825" s="3">
        <v>0</v>
      </c>
      <c r="F1825" s="3">
        <v>0</v>
      </c>
    </row>
    <row r="1826" spans="1:7">
      <c r="A1826" s="93">
        <v>44197</v>
      </c>
      <c r="B1826" s="3">
        <v>0</v>
      </c>
      <c r="C1826" s="3">
        <v>0</v>
      </c>
      <c r="D1826" s="3">
        <v>4</v>
      </c>
      <c r="E1826" s="3">
        <v>0</v>
      </c>
      <c r="F1826" s="3">
        <v>0</v>
      </c>
    </row>
    <row r="1827" spans="1:7">
      <c r="A1827" s="93">
        <v>44228</v>
      </c>
      <c r="B1827" s="3">
        <v>0</v>
      </c>
      <c r="C1827" s="3">
        <v>0</v>
      </c>
      <c r="D1827" s="3">
        <v>5</v>
      </c>
      <c r="E1827" s="3">
        <v>0</v>
      </c>
      <c r="F1827" s="3">
        <v>0</v>
      </c>
    </row>
    <row r="1828" spans="1:7">
      <c r="A1828" s="93">
        <v>44256</v>
      </c>
      <c r="B1828" s="3">
        <v>0</v>
      </c>
      <c r="C1828" s="3">
        <v>0</v>
      </c>
      <c r="D1828" s="3">
        <v>5</v>
      </c>
      <c r="E1828" s="3">
        <v>0</v>
      </c>
      <c r="F1828" s="3">
        <v>0</v>
      </c>
    </row>
    <row r="1829" spans="1:7">
      <c r="A1829" s="93">
        <v>44287</v>
      </c>
      <c r="B1829" s="3">
        <v>0</v>
      </c>
      <c r="C1829" s="3">
        <v>0</v>
      </c>
      <c r="D1829" s="3">
        <v>7</v>
      </c>
      <c r="E1829" s="3">
        <v>0</v>
      </c>
      <c r="F1829" s="3">
        <v>0</v>
      </c>
    </row>
    <row r="1830" spans="1:7">
      <c r="A1830" s="93">
        <v>44317</v>
      </c>
      <c r="B1830" s="3">
        <v>0</v>
      </c>
      <c r="C1830" s="3">
        <v>0</v>
      </c>
      <c r="D1830" s="3">
        <v>6</v>
      </c>
      <c r="E1830" s="3">
        <v>0</v>
      </c>
      <c r="F1830" s="3">
        <v>0</v>
      </c>
    </row>
    <row r="1831" spans="1:7">
      <c r="A1831" s="93">
        <v>44348</v>
      </c>
      <c r="B1831" s="3">
        <v>0</v>
      </c>
      <c r="C1831" s="3">
        <v>0</v>
      </c>
      <c r="D1831" s="3">
        <v>8</v>
      </c>
      <c r="E1831" s="3">
        <v>0</v>
      </c>
      <c r="F1831" s="3">
        <v>0</v>
      </c>
    </row>
    <row r="1832" spans="1:7">
      <c r="A1832" s="93">
        <v>44378</v>
      </c>
      <c r="B1832" s="3">
        <v>0</v>
      </c>
      <c r="C1832" s="3">
        <v>4</v>
      </c>
      <c r="D1832" s="3">
        <v>1</v>
      </c>
      <c r="E1832" s="3">
        <v>1</v>
      </c>
      <c r="F1832" s="3">
        <v>0</v>
      </c>
    </row>
    <row r="1833" spans="1:7">
      <c r="A1833" s="93">
        <v>44409</v>
      </c>
      <c r="B1833" s="3">
        <v>0</v>
      </c>
      <c r="C1833" s="3">
        <v>0</v>
      </c>
      <c r="D1833" s="3">
        <v>5</v>
      </c>
      <c r="E1833" s="3">
        <v>0</v>
      </c>
      <c r="F1833" s="3">
        <v>0</v>
      </c>
    </row>
    <row r="1834" spans="1:7">
      <c r="A1834" s="24" t="s">
        <v>10</v>
      </c>
      <c r="B1834" s="24">
        <f>SUM(B1822:B1833)</f>
        <v>1</v>
      </c>
      <c r="C1834" s="24">
        <f>SUM(C1822:C1833)</f>
        <v>4</v>
      </c>
      <c r="D1834" s="24">
        <f>SUM(D1822:D1833)</f>
        <v>54</v>
      </c>
      <c r="E1834" s="24">
        <f>SUM(E1822:E1833)</f>
        <v>1</v>
      </c>
      <c r="F1834" s="24">
        <f>SUM(F1822:F1833)</f>
        <v>0</v>
      </c>
      <c r="G1834" s="30"/>
    </row>
    <row r="1835" spans="1:7">
      <c r="A1835" s="26" t="s">
        <v>12</v>
      </c>
      <c r="B1835" s="26">
        <f>B1834/12</f>
        <v>8.3333333333333329E-2</v>
      </c>
      <c r="C1835" s="26">
        <f>C1834/12</f>
        <v>0.33333333333333331</v>
      </c>
      <c r="D1835" s="26">
        <f>D1834/12</f>
        <v>4.5</v>
      </c>
      <c r="E1835" s="26">
        <f>E1834/12</f>
        <v>8.3333333333333329E-2</v>
      </c>
      <c r="F1835" s="26">
        <f>F1834/12</f>
        <v>0</v>
      </c>
      <c r="G1835" s="31"/>
    </row>
    <row r="1836" spans="1:7">
      <c r="A1836" s="93">
        <v>44440</v>
      </c>
      <c r="B1836" s="3">
        <v>0</v>
      </c>
      <c r="C1836" s="3">
        <v>0</v>
      </c>
      <c r="D1836" s="3">
        <v>5</v>
      </c>
      <c r="E1836" s="3">
        <v>0</v>
      </c>
      <c r="F1836" s="3">
        <v>0</v>
      </c>
    </row>
    <row r="1837" spans="1:7">
      <c r="A1837" s="93">
        <v>44470</v>
      </c>
      <c r="B1837" s="3">
        <v>0</v>
      </c>
      <c r="C1837" s="3">
        <v>0</v>
      </c>
      <c r="D1837" s="3">
        <v>5</v>
      </c>
      <c r="E1837" s="3">
        <v>1</v>
      </c>
      <c r="F1837" s="3">
        <v>1</v>
      </c>
    </row>
    <row r="1838" spans="1:7">
      <c r="A1838" s="94">
        <v>44501</v>
      </c>
      <c r="B1838" s="50">
        <v>0</v>
      </c>
      <c r="C1838" s="50">
        <v>0</v>
      </c>
      <c r="D1838" s="50">
        <v>5</v>
      </c>
      <c r="E1838" s="50">
        <v>2</v>
      </c>
      <c r="F1838" s="50">
        <v>1</v>
      </c>
      <c r="G1838" s="50"/>
    </row>
    <row r="1839" spans="1:7">
      <c r="A1839" s="94">
        <v>44531</v>
      </c>
      <c r="B1839" s="50">
        <v>0</v>
      </c>
      <c r="C1839" s="50">
        <v>0</v>
      </c>
      <c r="D1839" s="50">
        <v>5</v>
      </c>
      <c r="E1839" s="50">
        <v>0</v>
      </c>
      <c r="F1839" s="50">
        <v>0</v>
      </c>
      <c r="G1839" s="50"/>
    </row>
    <row r="1840" spans="1:7">
      <c r="A1840" s="93">
        <v>44562</v>
      </c>
    </row>
    <row r="1841" spans="1:7">
      <c r="A1841" s="93">
        <v>44593</v>
      </c>
    </row>
    <row r="1842" spans="1:7">
      <c r="A1842" s="94">
        <v>44621</v>
      </c>
      <c r="B1842" s="50"/>
      <c r="C1842" s="50"/>
      <c r="D1842" s="50"/>
      <c r="E1842" s="50"/>
      <c r="F1842" s="50"/>
      <c r="G1842" s="50"/>
    </row>
    <row r="1843" spans="1:7">
      <c r="A1843" s="94">
        <v>44652</v>
      </c>
      <c r="B1843" s="50"/>
      <c r="C1843" s="50"/>
      <c r="D1843" s="50"/>
      <c r="E1843" s="50"/>
      <c r="F1843" s="50"/>
      <c r="G1843" s="50"/>
    </row>
    <row r="1844" spans="1:7">
      <c r="A1844" s="93">
        <v>44682</v>
      </c>
    </row>
    <row r="1845" spans="1:7">
      <c r="A1845" s="93">
        <v>44713</v>
      </c>
    </row>
    <row r="1846" spans="1:7">
      <c r="A1846" s="94">
        <v>44743</v>
      </c>
      <c r="B1846" s="50"/>
      <c r="C1846" s="50"/>
      <c r="D1846" s="50"/>
      <c r="E1846" s="50"/>
      <c r="F1846" s="50"/>
      <c r="G1846" s="50"/>
    </row>
    <row r="1847" spans="1:7">
      <c r="A1847" s="94">
        <v>44774</v>
      </c>
      <c r="B1847" s="50"/>
      <c r="C1847" s="50"/>
      <c r="D1847" s="50"/>
      <c r="E1847" s="50"/>
      <c r="F1847" s="50"/>
      <c r="G1847" s="50"/>
    </row>
    <row r="1848" spans="1:7">
      <c r="A1848" s="24" t="s">
        <v>10</v>
      </c>
      <c r="B1848" s="24">
        <f>SUM(B1836:B1847)</f>
        <v>0</v>
      </c>
      <c r="C1848" s="24">
        <f>SUM(C1836:C1847)</f>
        <v>0</v>
      </c>
      <c r="D1848" s="24">
        <f>SUM(D1836:D1847)</f>
        <v>20</v>
      </c>
      <c r="E1848" s="24">
        <f>SUM(E1836:E1847)</f>
        <v>3</v>
      </c>
      <c r="F1848" s="24">
        <f>SUM(F1836:F1847)</f>
        <v>2</v>
      </c>
      <c r="G1848" s="30"/>
    </row>
    <row r="1849" spans="1:7">
      <c r="A1849" s="26" t="s">
        <v>12</v>
      </c>
      <c r="B1849" s="26">
        <f>B1848/12</f>
        <v>0</v>
      </c>
      <c r="C1849" s="26">
        <f>C1848/12</f>
        <v>0</v>
      </c>
      <c r="D1849" s="26">
        <f>D1848/12</f>
        <v>1.6666666666666667</v>
      </c>
      <c r="E1849" s="26">
        <f>E1848/12</f>
        <v>0.25</v>
      </c>
      <c r="F1849" s="26">
        <f>F1848/12</f>
        <v>0.16666666666666666</v>
      </c>
      <c r="G1849" s="31"/>
    </row>
    <row r="1850" spans="1:7">
      <c r="A1850" s="94"/>
      <c r="B1850" s="50"/>
      <c r="C1850" s="50"/>
      <c r="D1850" s="50"/>
      <c r="E1850" s="50"/>
      <c r="F1850" s="50"/>
      <c r="G1850" s="50"/>
    </row>
    <row r="1862" spans="1:8">
      <c r="A1862" s="1" t="s">
        <v>0</v>
      </c>
      <c r="B1862" s="2" t="s">
        <v>1</v>
      </c>
      <c r="C1862" s="2" t="s">
        <v>2</v>
      </c>
      <c r="D1862" s="2" t="s">
        <v>3</v>
      </c>
      <c r="E1862" s="2" t="s">
        <v>40</v>
      </c>
    </row>
    <row r="1863" spans="1:8">
      <c r="A1863" s="93" t="s">
        <v>63</v>
      </c>
      <c r="B1863" s="8">
        <v>38993</v>
      </c>
      <c r="C1863" s="8" t="s">
        <v>25</v>
      </c>
      <c r="D1863" s="3" t="s">
        <v>18</v>
      </c>
      <c r="E1863" s="3" t="s">
        <v>64</v>
      </c>
    </row>
    <row r="1865" spans="1:8">
      <c r="A1865" s="18" t="s">
        <v>4</v>
      </c>
      <c r="B1865" s="19" t="s">
        <v>5</v>
      </c>
      <c r="C1865" s="19" t="s">
        <v>6</v>
      </c>
      <c r="D1865" s="19" t="s">
        <v>7</v>
      </c>
      <c r="E1865" s="19" t="s">
        <v>8</v>
      </c>
      <c r="F1865" s="19" t="s">
        <v>9</v>
      </c>
      <c r="G1865" s="22" t="s">
        <v>138</v>
      </c>
      <c r="H1865" s="19" t="s">
        <v>11</v>
      </c>
    </row>
    <row r="1866" spans="1:8">
      <c r="A1866" s="93">
        <v>43709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46" t="s">
        <v>54</v>
      </c>
    </row>
    <row r="1867" spans="1:8">
      <c r="A1867" s="93">
        <v>43739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46" t="s">
        <v>54</v>
      </c>
    </row>
    <row r="1868" spans="1:8">
      <c r="A1868" s="93">
        <v>43770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46" t="s">
        <v>54</v>
      </c>
    </row>
    <row r="1869" spans="1:8">
      <c r="A1869" s="93">
        <v>43800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46" t="s">
        <v>54</v>
      </c>
    </row>
    <row r="1870" spans="1:8">
      <c r="A1870" s="93">
        <v>43831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46" t="s">
        <v>54</v>
      </c>
    </row>
    <row r="1871" spans="1:8">
      <c r="A1871" s="93">
        <v>43862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46" t="s">
        <v>54</v>
      </c>
    </row>
    <row r="1872" spans="1:8">
      <c r="A1872" s="93">
        <v>43891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46" t="s">
        <v>54</v>
      </c>
    </row>
    <row r="1873" spans="1:7">
      <c r="A1873" s="93">
        <v>43922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46" t="s">
        <v>54</v>
      </c>
    </row>
    <row r="1874" spans="1:7">
      <c r="A1874" s="93">
        <v>43952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46" t="s">
        <v>54</v>
      </c>
    </row>
    <row r="1875" spans="1:7">
      <c r="A1875" s="93">
        <v>43983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46" t="s">
        <v>54</v>
      </c>
    </row>
    <row r="1876" spans="1:7">
      <c r="A1876" s="93">
        <v>44013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46" t="s">
        <v>54</v>
      </c>
    </row>
    <row r="1877" spans="1:7">
      <c r="A1877" s="93">
        <v>44044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46" t="s">
        <v>54</v>
      </c>
    </row>
    <row r="1878" spans="1:7">
      <c r="A1878" s="24" t="s">
        <v>10</v>
      </c>
      <c r="B1878" s="24">
        <f>SUM(B1866:B1877)</f>
        <v>0</v>
      </c>
      <c r="C1878" s="24">
        <f>SUM(C1866:C1877)</f>
        <v>0</v>
      </c>
      <c r="D1878" s="24">
        <f>SUM(D1866:D1877)</f>
        <v>0</v>
      </c>
      <c r="E1878" s="24">
        <f>SUM(E1866:E1877)</f>
        <v>0</v>
      </c>
      <c r="F1878" s="24">
        <f>SUM(F1866:F1877)</f>
        <v>0</v>
      </c>
      <c r="G1878" s="30"/>
    </row>
    <row r="1879" spans="1:7">
      <c r="A1879" s="24" t="s">
        <v>12</v>
      </c>
      <c r="B1879" s="24">
        <f>B1878/12</f>
        <v>0</v>
      </c>
      <c r="C1879" s="24">
        <f>C1878/12</f>
        <v>0</v>
      </c>
      <c r="D1879" s="24">
        <f>D1878/12</f>
        <v>0</v>
      </c>
      <c r="E1879" s="24">
        <f>E1878/12</f>
        <v>0</v>
      </c>
      <c r="F1879" s="24">
        <f>F1878/12</f>
        <v>0</v>
      </c>
      <c r="G1879" s="30"/>
    </row>
    <row r="1880" spans="1:7">
      <c r="A1880" s="93">
        <v>44075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46" t="s">
        <v>54</v>
      </c>
    </row>
    <row r="1881" spans="1:7">
      <c r="A1881" s="93">
        <v>44105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46" t="s">
        <v>54</v>
      </c>
    </row>
    <row r="1882" spans="1:7">
      <c r="A1882" s="93">
        <v>44136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46" t="s">
        <v>54</v>
      </c>
    </row>
    <row r="1883" spans="1:7">
      <c r="A1883" s="93">
        <v>44166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46" t="s">
        <v>54</v>
      </c>
    </row>
    <row r="1884" spans="1:7">
      <c r="A1884" s="93">
        <v>44197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46" t="s">
        <v>54</v>
      </c>
    </row>
    <row r="1885" spans="1:7">
      <c r="A1885" s="93">
        <v>44228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46" t="s">
        <v>54</v>
      </c>
    </row>
    <row r="1886" spans="1:7">
      <c r="A1886" s="93">
        <v>44256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46" t="s">
        <v>54</v>
      </c>
    </row>
    <row r="1887" spans="1:7">
      <c r="A1887" s="93">
        <v>44287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46" t="s">
        <v>54</v>
      </c>
    </row>
    <row r="1888" spans="1:7">
      <c r="A1888" s="93">
        <v>44317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46" t="s">
        <v>54</v>
      </c>
    </row>
    <row r="1889" spans="1:7">
      <c r="A1889" s="93">
        <v>44348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46" t="s">
        <v>113</v>
      </c>
    </row>
    <row r="1890" spans="1:7">
      <c r="A1890" s="93">
        <v>44378</v>
      </c>
      <c r="B1890" s="3">
        <v>0</v>
      </c>
      <c r="C1890" s="3">
        <v>0</v>
      </c>
      <c r="D1890" s="3">
        <v>3</v>
      </c>
      <c r="E1890" s="3">
        <v>0</v>
      </c>
      <c r="F1890" s="3">
        <v>0</v>
      </c>
    </row>
    <row r="1891" spans="1:7">
      <c r="A1891" s="93">
        <v>44409</v>
      </c>
      <c r="B1891" s="3">
        <v>0</v>
      </c>
      <c r="C1891" s="3">
        <v>0</v>
      </c>
      <c r="D1891" s="3">
        <v>2</v>
      </c>
      <c r="E1891" s="3">
        <v>0</v>
      </c>
      <c r="F1891" s="3">
        <v>0</v>
      </c>
    </row>
    <row r="1892" spans="1:7">
      <c r="A1892" s="24" t="s">
        <v>10</v>
      </c>
      <c r="B1892" s="24">
        <f>SUM(B1880:B1891)</f>
        <v>0</v>
      </c>
      <c r="C1892" s="24">
        <f>SUM(C1880:C1891)</f>
        <v>0</v>
      </c>
      <c r="D1892" s="24">
        <f>SUM(D1880:D1891)</f>
        <v>5</v>
      </c>
      <c r="E1892" s="24">
        <f>SUM(E1880:E1891)</f>
        <v>0</v>
      </c>
      <c r="F1892" s="24">
        <f>SUM(F1880:F1891)</f>
        <v>0</v>
      </c>
      <c r="G1892" s="30"/>
    </row>
    <row r="1893" spans="1:7">
      <c r="A1893" s="26" t="s">
        <v>12</v>
      </c>
      <c r="B1893" s="26">
        <f>B1892/12</f>
        <v>0</v>
      </c>
      <c r="C1893" s="26">
        <f>C1892/12</f>
        <v>0</v>
      </c>
      <c r="D1893" s="26">
        <f>D1892/12</f>
        <v>0.41666666666666669</v>
      </c>
      <c r="E1893" s="26">
        <f>E1892/12</f>
        <v>0</v>
      </c>
      <c r="F1893" s="26">
        <f>F1892/12</f>
        <v>0</v>
      </c>
      <c r="G1893" s="31"/>
    </row>
    <row r="1894" spans="1:7">
      <c r="A1894" s="93">
        <v>44440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 t="s">
        <v>54</v>
      </c>
    </row>
    <row r="1895" spans="1:7">
      <c r="A1895" s="93">
        <v>44470</v>
      </c>
      <c r="B1895" s="3">
        <v>0</v>
      </c>
      <c r="C1895" s="3">
        <v>0</v>
      </c>
      <c r="D1895" s="3">
        <v>2</v>
      </c>
      <c r="E1895" s="3">
        <v>0</v>
      </c>
      <c r="F1895" s="3">
        <v>3</v>
      </c>
    </row>
    <row r="1896" spans="1:7">
      <c r="A1896" s="94">
        <v>44501</v>
      </c>
      <c r="B1896" s="50">
        <v>0</v>
      </c>
      <c r="C1896" s="50">
        <v>0</v>
      </c>
      <c r="D1896" s="50">
        <v>0</v>
      </c>
      <c r="E1896" s="50">
        <v>0</v>
      </c>
      <c r="F1896" s="50">
        <v>0</v>
      </c>
      <c r="G1896" s="50" t="s">
        <v>54</v>
      </c>
    </row>
    <row r="1897" spans="1:7">
      <c r="A1897" s="94">
        <v>44531</v>
      </c>
      <c r="B1897" s="50">
        <v>0</v>
      </c>
      <c r="C1897" s="50">
        <v>0</v>
      </c>
      <c r="D1897" s="50">
        <v>2</v>
      </c>
      <c r="E1897" s="50">
        <v>0</v>
      </c>
      <c r="F1897" s="50">
        <v>0</v>
      </c>
      <c r="G1897" s="50"/>
    </row>
    <row r="1898" spans="1:7">
      <c r="A1898" s="93">
        <v>44562</v>
      </c>
    </row>
    <row r="1899" spans="1:7">
      <c r="A1899" s="93">
        <v>44593</v>
      </c>
    </row>
    <row r="1900" spans="1:7">
      <c r="A1900" s="94">
        <v>44621</v>
      </c>
      <c r="B1900" s="50"/>
      <c r="C1900" s="50"/>
      <c r="D1900" s="50"/>
      <c r="E1900" s="50"/>
      <c r="F1900" s="50"/>
      <c r="G1900" s="50"/>
    </row>
    <row r="1901" spans="1:7">
      <c r="A1901" s="94">
        <v>44652</v>
      </c>
      <c r="B1901" s="50"/>
      <c r="C1901" s="50"/>
      <c r="D1901" s="50"/>
      <c r="E1901" s="50"/>
      <c r="F1901" s="50"/>
      <c r="G1901" s="50"/>
    </row>
    <row r="1902" spans="1:7">
      <c r="A1902" s="93">
        <v>44682</v>
      </c>
    </row>
    <row r="1903" spans="1:7">
      <c r="A1903" s="93">
        <v>44713</v>
      </c>
    </row>
    <row r="1904" spans="1:7">
      <c r="A1904" s="94">
        <v>44743</v>
      </c>
      <c r="B1904" s="50"/>
      <c r="C1904" s="50"/>
      <c r="D1904" s="50"/>
      <c r="E1904" s="50"/>
      <c r="F1904" s="50"/>
      <c r="G1904" s="50"/>
    </row>
    <row r="1905" spans="1:7">
      <c r="A1905" s="94">
        <v>44774</v>
      </c>
      <c r="B1905" s="50"/>
      <c r="C1905" s="50"/>
      <c r="D1905" s="50"/>
      <c r="E1905" s="50"/>
      <c r="F1905" s="50"/>
      <c r="G1905" s="50"/>
    </row>
    <row r="1906" spans="1:7">
      <c r="A1906" s="24" t="s">
        <v>10</v>
      </c>
      <c r="B1906" s="24">
        <f>SUM(B1894:B1905)</f>
        <v>0</v>
      </c>
      <c r="C1906" s="24">
        <f>SUM(C1894:C1905)</f>
        <v>0</v>
      </c>
      <c r="D1906" s="24">
        <f>SUM(D1894:D1905)</f>
        <v>4</v>
      </c>
      <c r="E1906" s="24">
        <f>SUM(E1894:E1905)</f>
        <v>0</v>
      </c>
      <c r="F1906" s="24">
        <f>SUM(F1894:F1905)</f>
        <v>3</v>
      </c>
      <c r="G1906" s="30"/>
    </row>
    <row r="1907" spans="1:7">
      <c r="A1907" s="26" t="s">
        <v>12</v>
      </c>
      <c r="B1907" s="26">
        <f>B1906/12</f>
        <v>0</v>
      </c>
      <c r="C1907" s="26">
        <f>C1906/12</f>
        <v>0</v>
      </c>
      <c r="D1907" s="26">
        <f>D1906/12</f>
        <v>0.33333333333333331</v>
      </c>
      <c r="E1907" s="26">
        <f>E1906/12</f>
        <v>0</v>
      </c>
      <c r="F1907" s="26">
        <f>F1906/12</f>
        <v>0.25</v>
      </c>
      <c r="G1907" s="31"/>
    </row>
    <row r="1908" spans="1:7">
      <c r="A1908" s="94"/>
      <c r="B1908" s="50"/>
      <c r="C1908" s="50"/>
      <c r="D1908" s="50"/>
      <c r="E1908" s="50"/>
      <c r="F1908" s="50"/>
      <c r="G1908" s="50"/>
    </row>
    <row r="1909" spans="1:7">
      <c r="A1909" s="94"/>
      <c r="B1909" s="50"/>
      <c r="C1909" s="50"/>
      <c r="D1909" s="50"/>
      <c r="E1909" s="50"/>
      <c r="F1909" s="50"/>
      <c r="G1909" s="50"/>
    </row>
    <row r="1919" spans="1:7">
      <c r="A1919" s="1" t="s">
        <v>0</v>
      </c>
      <c r="B1919" s="2" t="s">
        <v>1</v>
      </c>
      <c r="C1919" s="2" t="s">
        <v>2</v>
      </c>
      <c r="D1919" s="2" t="s">
        <v>3</v>
      </c>
      <c r="E1919" s="2" t="s">
        <v>40</v>
      </c>
    </row>
    <row r="1920" spans="1:7">
      <c r="A1920" s="93" t="s">
        <v>65</v>
      </c>
      <c r="B1920" s="8">
        <v>37707</v>
      </c>
      <c r="C1920" s="8" t="s">
        <v>25</v>
      </c>
      <c r="D1920" s="3" t="s">
        <v>18</v>
      </c>
      <c r="E1920" s="3" t="s">
        <v>41</v>
      </c>
    </row>
    <row r="1922" spans="1:8">
      <c r="A1922" s="18" t="s">
        <v>4</v>
      </c>
      <c r="B1922" s="19" t="s">
        <v>5</v>
      </c>
      <c r="C1922" s="19" t="s">
        <v>6</v>
      </c>
      <c r="D1922" s="19" t="s">
        <v>7</v>
      </c>
      <c r="E1922" s="19" t="s">
        <v>8</v>
      </c>
      <c r="F1922" s="19" t="s">
        <v>9</v>
      </c>
      <c r="G1922" s="22" t="s">
        <v>138</v>
      </c>
      <c r="H1922" s="19" t="s">
        <v>11</v>
      </c>
    </row>
    <row r="1923" spans="1:8">
      <c r="A1923" s="93">
        <v>43709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 t="s">
        <v>54</v>
      </c>
    </row>
    <row r="1924" spans="1:8">
      <c r="A1924" s="93">
        <v>43739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 t="s">
        <v>54</v>
      </c>
    </row>
    <row r="1925" spans="1:8">
      <c r="A1925" s="93">
        <v>43770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 t="s">
        <v>54</v>
      </c>
    </row>
    <row r="1926" spans="1:8">
      <c r="A1926" s="93">
        <v>43800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 t="s">
        <v>112</v>
      </c>
    </row>
    <row r="1927" spans="1:8">
      <c r="A1927" s="93">
        <v>43831</v>
      </c>
      <c r="B1927" s="3">
        <v>0</v>
      </c>
      <c r="C1927" s="3">
        <v>0</v>
      </c>
      <c r="D1927" s="3">
        <v>11</v>
      </c>
      <c r="E1927" s="3">
        <v>0</v>
      </c>
      <c r="F1927" s="3">
        <v>0</v>
      </c>
    </row>
    <row r="1928" spans="1:8">
      <c r="A1928" s="93">
        <v>43862</v>
      </c>
      <c r="B1928" s="3">
        <v>1</v>
      </c>
      <c r="C1928" s="3">
        <v>2</v>
      </c>
      <c r="D1928" s="3">
        <v>11</v>
      </c>
      <c r="E1928" s="3">
        <v>0</v>
      </c>
      <c r="F1928" s="3">
        <v>0</v>
      </c>
    </row>
    <row r="1929" spans="1:8">
      <c r="A1929" s="93">
        <v>43891</v>
      </c>
      <c r="B1929" s="3">
        <v>0</v>
      </c>
      <c r="C1929" s="3">
        <v>2</v>
      </c>
      <c r="D1929" s="3">
        <v>25</v>
      </c>
      <c r="E1929" s="3">
        <v>2</v>
      </c>
      <c r="F1929" s="3">
        <v>1</v>
      </c>
    </row>
    <row r="1930" spans="1:8">
      <c r="A1930" s="93">
        <v>43922</v>
      </c>
      <c r="B1930" s="3">
        <v>0</v>
      </c>
      <c r="C1930" s="3">
        <v>3</v>
      </c>
      <c r="D1930" s="3">
        <v>11</v>
      </c>
      <c r="E1930" s="3">
        <v>6</v>
      </c>
      <c r="F1930" s="3">
        <v>1</v>
      </c>
    </row>
    <row r="1931" spans="1:8">
      <c r="A1931" s="93">
        <v>43952</v>
      </c>
      <c r="B1931" s="3">
        <v>0</v>
      </c>
      <c r="C1931" s="3">
        <v>0</v>
      </c>
      <c r="D1931" s="3">
        <v>5</v>
      </c>
      <c r="E1931" s="3">
        <v>0</v>
      </c>
      <c r="F1931" s="3">
        <v>0</v>
      </c>
    </row>
    <row r="1932" spans="1:8">
      <c r="A1932" s="93">
        <v>43983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 t="s">
        <v>54</v>
      </c>
    </row>
    <row r="1933" spans="1:8">
      <c r="A1933" s="93">
        <v>44013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 t="s">
        <v>62</v>
      </c>
    </row>
    <row r="1934" spans="1:8">
      <c r="A1934" s="93">
        <v>44044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 t="s">
        <v>62</v>
      </c>
    </row>
    <row r="1935" spans="1:8">
      <c r="A1935" s="24" t="s">
        <v>10</v>
      </c>
      <c r="B1935" s="24">
        <f>SUM(B1923:B1934)</f>
        <v>1</v>
      </c>
      <c r="C1935" s="24">
        <f>SUM(C1923:C1934)</f>
        <v>7</v>
      </c>
      <c r="D1935" s="24">
        <f>SUM(D1923:D1934)</f>
        <v>63</v>
      </c>
      <c r="E1935" s="24">
        <f>SUM(E1923:E1934)</f>
        <v>8</v>
      </c>
      <c r="F1935" s="24">
        <f>SUM(F1923:F1934)</f>
        <v>2</v>
      </c>
      <c r="G1935" s="30"/>
    </row>
    <row r="1936" spans="1:8">
      <c r="A1936" s="24" t="s">
        <v>12</v>
      </c>
      <c r="B1936" s="24">
        <f>B1935/12</f>
        <v>8.3333333333333329E-2</v>
      </c>
      <c r="C1936" s="24">
        <f>C1935/12</f>
        <v>0.58333333333333337</v>
      </c>
      <c r="D1936" s="24">
        <f>D1935/12</f>
        <v>5.25</v>
      </c>
      <c r="E1936" s="24">
        <f>E1935/12</f>
        <v>0.66666666666666663</v>
      </c>
      <c r="F1936" s="24">
        <f>F1935/12</f>
        <v>0.16666666666666666</v>
      </c>
      <c r="G1936" s="30"/>
    </row>
    <row r="1937" spans="1:7">
      <c r="A1937" s="93">
        <v>44075</v>
      </c>
      <c r="B1937" s="3">
        <v>0</v>
      </c>
      <c r="C1937" s="3">
        <v>0</v>
      </c>
      <c r="D1937" s="3">
        <v>6</v>
      </c>
      <c r="E1937" s="3">
        <v>0</v>
      </c>
      <c r="F1937" s="3">
        <v>0</v>
      </c>
    </row>
    <row r="1938" spans="1:7">
      <c r="A1938" s="93">
        <v>44105</v>
      </c>
      <c r="B1938" s="3">
        <v>0</v>
      </c>
      <c r="C1938" s="3">
        <v>6</v>
      </c>
      <c r="D1938" s="3">
        <v>4</v>
      </c>
      <c r="E1938" s="3">
        <v>4</v>
      </c>
      <c r="F1938" s="3">
        <v>2</v>
      </c>
    </row>
    <row r="1939" spans="1:7">
      <c r="A1939" s="93">
        <v>44136</v>
      </c>
      <c r="B1939" s="3">
        <v>0</v>
      </c>
      <c r="C1939" s="3">
        <v>1</v>
      </c>
      <c r="D1939" s="3">
        <v>2</v>
      </c>
      <c r="E1939" s="3">
        <v>2</v>
      </c>
      <c r="F1939" s="3">
        <v>0</v>
      </c>
    </row>
    <row r="1940" spans="1:7">
      <c r="A1940" s="93">
        <v>44166</v>
      </c>
      <c r="B1940" s="3">
        <v>0</v>
      </c>
      <c r="C1940" s="3">
        <v>1</v>
      </c>
      <c r="D1940" s="3">
        <v>5</v>
      </c>
      <c r="E1940" s="3">
        <v>2</v>
      </c>
      <c r="F1940" s="3">
        <v>1</v>
      </c>
    </row>
    <row r="1941" spans="1:7">
      <c r="A1941" s="93">
        <v>44197</v>
      </c>
      <c r="B1941" s="3">
        <v>0</v>
      </c>
      <c r="C1941" s="3">
        <v>0</v>
      </c>
      <c r="D1941" s="3">
        <v>5</v>
      </c>
      <c r="E1941" s="3">
        <v>2</v>
      </c>
      <c r="F1941" s="3">
        <v>1</v>
      </c>
    </row>
    <row r="1942" spans="1:7">
      <c r="A1942" s="93">
        <v>44228</v>
      </c>
      <c r="B1942" s="3">
        <v>0</v>
      </c>
      <c r="C1942" s="3">
        <v>2</v>
      </c>
      <c r="D1942" s="3">
        <v>2</v>
      </c>
      <c r="E1942" s="3">
        <v>1</v>
      </c>
      <c r="F1942" s="3">
        <v>1</v>
      </c>
    </row>
    <row r="1943" spans="1:7">
      <c r="A1943" s="93">
        <v>44256</v>
      </c>
      <c r="B1943" s="3">
        <v>0</v>
      </c>
      <c r="C1943" s="3">
        <v>0</v>
      </c>
      <c r="D1943" s="3">
        <v>2</v>
      </c>
      <c r="E1943" s="3">
        <v>1</v>
      </c>
      <c r="F1943" s="3">
        <v>1</v>
      </c>
    </row>
    <row r="1944" spans="1:7">
      <c r="A1944" s="93">
        <v>44287</v>
      </c>
      <c r="B1944" s="3">
        <v>0</v>
      </c>
      <c r="C1944" s="3">
        <v>0</v>
      </c>
      <c r="D1944" s="3">
        <v>3</v>
      </c>
      <c r="E1944" s="3">
        <v>2</v>
      </c>
      <c r="F1944" s="3">
        <v>1</v>
      </c>
    </row>
    <row r="1945" spans="1:7">
      <c r="A1945" s="93">
        <v>44317</v>
      </c>
      <c r="B1945" s="3">
        <v>0</v>
      </c>
      <c r="C1945" s="3">
        <v>0</v>
      </c>
      <c r="D1945" s="3">
        <v>4</v>
      </c>
      <c r="E1945" s="3">
        <v>2</v>
      </c>
      <c r="F1945" s="3">
        <v>1</v>
      </c>
    </row>
    <row r="1946" spans="1:7">
      <c r="A1946" s="93">
        <v>44348</v>
      </c>
      <c r="B1946" s="3">
        <v>0</v>
      </c>
      <c r="C1946" s="3">
        <v>0</v>
      </c>
      <c r="D1946" s="3">
        <v>3</v>
      </c>
      <c r="E1946" s="3">
        <v>0</v>
      </c>
      <c r="F1946" s="3">
        <v>1</v>
      </c>
    </row>
    <row r="1947" spans="1:7">
      <c r="A1947" s="93">
        <v>44378</v>
      </c>
      <c r="B1947" s="3">
        <v>0</v>
      </c>
      <c r="C1947" s="3">
        <v>0</v>
      </c>
      <c r="D1947" s="3">
        <v>2</v>
      </c>
      <c r="E1947" s="3">
        <v>1</v>
      </c>
      <c r="F1947" s="3">
        <v>1</v>
      </c>
    </row>
    <row r="1948" spans="1:7">
      <c r="A1948" s="93">
        <v>44409</v>
      </c>
      <c r="B1948" s="3">
        <v>0</v>
      </c>
      <c r="C1948" s="3">
        <v>2</v>
      </c>
      <c r="D1948" s="3">
        <v>2</v>
      </c>
      <c r="E1948" s="3">
        <v>2</v>
      </c>
      <c r="F1948" s="3">
        <v>1</v>
      </c>
    </row>
    <row r="1949" spans="1:7">
      <c r="A1949" s="24" t="s">
        <v>10</v>
      </c>
      <c r="B1949" s="24">
        <f>SUM(B1937:B1948)</f>
        <v>0</v>
      </c>
      <c r="C1949" s="24">
        <f>SUM(C1937:C1948)</f>
        <v>12</v>
      </c>
      <c r="D1949" s="24">
        <f>SUM(D1937:D1948)</f>
        <v>40</v>
      </c>
      <c r="E1949" s="24">
        <f>SUM(E1937:E1948)</f>
        <v>19</v>
      </c>
      <c r="F1949" s="24">
        <f>SUM(F1937:F1948)</f>
        <v>11</v>
      </c>
      <c r="G1949" s="30"/>
    </row>
    <row r="1950" spans="1:7">
      <c r="A1950" s="26" t="s">
        <v>12</v>
      </c>
      <c r="B1950" s="26">
        <f>B1949/12</f>
        <v>0</v>
      </c>
      <c r="C1950" s="26">
        <f>C1949/12</f>
        <v>1</v>
      </c>
      <c r="D1950" s="26">
        <f>D1949/12</f>
        <v>3.3333333333333335</v>
      </c>
      <c r="E1950" s="26">
        <f>E1949/12</f>
        <v>1.5833333333333333</v>
      </c>
      <c r="F1950" s="26">
        <f>F1949/12</f>
        <v>0.91666666666666663</v>
      </c>
      <c r="G1950" s="31"/>
    </row>
    <row r="1951" spans="1:7">
      <c r="A1951" s="93">
        <v>44440</v>
      </c>
      <c r="B1951" s="3">
        <v>0</v>
      </c>
      <c r="C1951" s="3">
        <v>0</v>
      </c>
      <c r="D1951" s="3">
        <v>3</v>
      </c>
      <c r="E1951" s="3">
        <v>1</v>
      </c>
      <c r="F1951" s="3">
        <v>1</v>
      </c>
    </row>
    <row r="1952" spans="1:7">
      <c r="A1952" s="93">
        <v>44470</v>
      </c>
      <c r="B1952" s="3">
        <v>0</v>
      </c>
      <c r="C1952" s="3">
        <v>2</v>
      </c>
      <c r="D1952" s="3">
        <v>7</v>
      </c>
      <c r="E1952" s="3">
        <v>2</v>
      </c>
      <c r="F1952" s="3">
        <v>1</v>
      </c>
    </row>
    <row r="1953" spans="1:7">
      <c r="A1953" s="94">
        <v>44501</v>
      </c>
      <c r="B1953" s="50">
        <v>0</v>
      </c>
      <c r="C1953" s="50">
        <v>1</v>
      </c>
      <c r="D1953" s="50">
        <v>3</v>
      </c>
      <c r="E1953" s="50">
        <v>2</v>
      </c>
      <c r="F1953" s="50">
        <v>1</v>
      </c>
      <c r="G1953" s="50"/>
    </row>
    <row r="1954" spans="1:7">
      <c r="A1954" s="94">
        <v>44531</v>
      </c>
      <c r="B1954" s="50">
        <v>0</v>
      </c>
      <c r="C1954" s="50">
        <v>0</v>
      </c>
      <c r="D1954" s="50">
        <v>4</v>
      </c>
      <c r="E1954" s="50">
        <v>2</v>
      </c>
      <c r="F1954" s="50">
        <v>1</v>
      </c>
      <c r="G1954" s="50"/>
    </row>
    <row r="1955" spans="1:7">
      <c r="A1955" s="93">
        <v>44562</v>
      </c>
    </row>
    <row r="1956" spans="1:7">
      <c r="A1956" s="93">
        <v>44593</v>
      </c>
    </row>
    <row r="1957" spans="1:7">
      <c r="A1957" s="94">
        <v>44621</v>
      </c>
      <c r="B1957" s="50"/>
      <c r="C1957" s="50"/>
      <c r="D1957" s="50"/>
      <c r="E1957" s="50"/>
      <c r="F1957" s="50"/>
      <c r="G1957" s="50"/>
    </row>
    <row r="1958" spans="1:7">
      <c r="A1958" s="94">
        <v>44652</v>
      </c>
      <c r="B1958" s="50"/>
      <c r="C1958" s="50"/>
      <c r="D1958" s="50"/>
      <c r="E1958" s="50"/>
      <c r="F1958" s="50"/>
      <c r="G1958" s="50"/>
    </row>
    <row r="1959" spans="1:7">
      <c r="A1959" s="93">
        <v>44682</v>
      </c>
    </row>
    <row r="1960" spans="1:7">
      <c r="A1960" s="93">
        <v>44713</v>
      </c>
    </row>
    <row r="1961" spans="1:7">
      <c r="A1961" s="94">
        <v>44743</v>
      </c>
      <c r="B1961" s="50"/>
      <c r="C1961" s="50"/>
      <c r="D1961" s="50"/>
      <c r="E1961" s="50"/>
      <c r="F1961" s="50"/>
      <c r="G1961" s="50"/>
    </row>
    <row r="1962" spans="1:7">
      <c r="A1962" s="94">
        <v>44774</v>
      </c>
      <c r="B1962" s="50"/>
      <c r="C1962" s="50"/>
      <c r="D1962" s="50"/>
      <c r="E1962" s="50"/>
      <c r="F1962" s="50"/>
      <c r="G1962" s="50"/>
    </row>
    <row r="1963" spans="1:7">
      <c r="A1963" s="24" t="s">
        <v>10</v>
      </c>
      <c r="B1963" s="24">
        <f>SUM(B1951:B1962)</f>
        <v>0</v>
      </c>
      <c r="C1963" s="24">
        <f>SUM(C1951:C1962)</f>
        <v>3</v>
      </c>
      <c r="D1963" s="24">
        <f>SUM(D1951:D1962)</f>
        <v>17</v>
      </c>
      <c r="E1963" s="24">
        <f>SUM(E1951:E1962)</f>
        <v>7</v>
      </c>
      <c r="F1963" s="24">
        <f>SUM(F1951:F1962)</f>
        <v>4</v>
      </c>
      <c r="G1963" s="30"/>
    </row>
    <row r="1964" spans="1:7">
      <c r="A1964" s="26" t="s">
        <v>12</v>
      </c>
      <c r="B1964" s="26">
        <f>B1963/12</f>
        <v>0</v>
      </c>
      <c r="C1964" s="26">
        <f>C1963/12</f>
        <v>0.25</v>
      </c>
      <c r="D1964" s="26">
        <f>D1963/12</f>
        <v>1.4166666666666667</v>
      </c>
      <c r="E1964" s="26">
        <f>E1963/12</f>
        <v>0.58333333333333337</v>
      </c>
      <c r="F1964" s="26">
        <f>F1963/12</f>
        <v>0.33333333333333331</v>
      </c>
      <c r="G1964" s="31"/>
    </row>
    <row r="1965" spans="1:7">
      <c r="A1965" s="94"/>
      <c r="B1965" s="50"/>
      <c r="C1965" s="50"/>
      <c r="D1965" s="50"/>
      <c r="E1965" s="50"/>
      <c r="F1965" s="50"/>
      <c r="G1965" s="50"/>
    </row>
    <row r="1966" spans="1:7">
      <c r="A1966" s="94"/>
      <c r="B1966" s="50"/>
      <c r="C1966" s="50"/>
      <c r="D1966" s="50"/>
      <c r="E1966" s="50"/>
      <c r="F1966" s="50"/>
      <c r="G1966" s="50"/>
    </row>
    <row r="1978" spans="1:8">
      <c r="A1978" s="1" t="s">
        <v>0</v>
      </c>
      <c r="B1978" s="2" t="s">
        <v>1</v>
      </c>
      <c r="C1978" s="2" t="s">
        <v>2</v>
      </c>
      <c r="D1978" s="2" t="s">
        <v>3</v>
      </c>
      <c r="E1978" s="2"/>
    </row>
    <row r="1979" spans="1:8">
      <c r="A1979" s="93" t="s">
        <v>66</v>
      </c>
      <c r="B1979" s="8" t="s">
        <v>25</v>
      </c>
      <c r="C1979" s="8" t="s">
        <v>25</v>
      </c>
      <c r="D1979" s="3" t="s">
        <v>18</v>
      </c>
    </row>
    <row r="1981" spans="1:8">
      <c r="A1981" s="18" t="s">
        <v>4</v>
      </c>
      <c r="B1981" s="19" t="s">
        <v>5</v>
      </c>
      <c r="C1981" s="19" t="s">
        <v>6</v>
      </c>
      <c r="D1981" s="19" t="s">
        <v>7</v>
      </c>
      <c r="E1981" s="19" t="s">
        <v>8</v>
      </c>
      <c r="F1981" s="19" t="s">
        <v>9</v>
      </c>
      <c r="G1981" s="22" t="s">
        <v>138</v>
      </c>
      <c r="H1981" s="19" t="s">
        <v>11</v>
      </c>
    </row>
    <row r="1982" spans="1:8">
      <c r="A1982" s="93">
        <v>43709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 t="s">
        <v>54</v>
      </c>
    </row>
    <row r="1983" spans="1:8">
      <c r="A1983" s="93">
        <v>43739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 t="s">
        <v>54</v>
      </c>
    </row>
    <row r="1984" spans="1:8">
      <c r="A1984" s="93">
        <v>43770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 t="s">
        <v>54</v>
      </c>
    </row>
    <row r="1985" spans="1:7">
      <c r="A1985" s="93">
        <v>43800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 t="s">
        <v>54</v>
      </c>
    </row>
    <row r="1986" spans="1:7">
      <c r="A1986" s="93">
        <v>43831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 t="s">
        <v>54</v>
      </c>
    </row>
    <row r="1987" spans="1:7">
      <c r="A1987" s="93">
        <v>43862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 t="s">
        <v>54</v>
      </c>
    </row>
    <row r="1988" spans="1:7">
      <c r="A1988" s="93">
        <v>43891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 t="s">
        <v>54</v>
      </c>
    </row>
    <row r="1989" spans="1:7">
      <c r="A1989" s="93">
        <v>43922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 t="s">
        <v>54</v>
      </c>
    </row>
    <row r="1990" spans="1:7">
      <c r="A1990" s="93">
        <v>43952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 t="s">
        <v>54</v>
      </c>
    </row>
    <row r="1991" spans="1:7">
      <c r="A1991" s="93">
        <v>43983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 t="s">
        <v>54</v>
      </c>
    </row>
    <row r="1992" spans="1:7">
      <c r="A1992" s="93">
        <v>44013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 t="s">
        <v>54</v>
      </c>
    </row>
    <row r="1993" spans="1:7">
      <c r="A1993" s="93">
        <v>44044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 t="s">
        <v>54</v>
      </c>
    </row>
    <row r="1994" spans="1:7">
      <c r="A1994" s="24" t="s">
        <v>10</v>
      </c>
      <c r="B1994" s="24">
        <f>SUM(B1982:B1993)</f>
        <v>0</v>
      </c>
      <c r="C1994" s="24">
        <f>SUM(C1982:C1993)</f>
        <v>0</v>
      </c>
      <c r="D1994" s="24">
        <f>SUM(D1982:D1993)</f>
        <v>0</v>
      </c>
      <c r="E1994" s="24">
        <f>SUM(E1982:E1993)</f>
        <v>0</v>
      </c>
      <c r="F1994" s="24">
        <f>SUM(F1982:F1993)</f>
        <v>0</v>
      </c>
      <c r="G1994" s="30"/>
    </row>
    <row r="1995" spans="1:7">
      <c r="A1995" s="24" t="s">
        <v>12</v>
      </c>
      <c r="B1995" s="24">
        <f>B1994/12</f>
        <v>0</v>
      </c>
      <c r="C1995" s="24">
        <f>C1994/12</f>
        <v>0</v>
      </c>
      <c r="D1995" s="24">
        <f>D1994/12</f>
        <v>0</v>
      </c>
      <c r="E1995" s="24">
        <f>E1994/12</f>
        <v>0</v>
      </c>
      <c r="F1995" s="24">
        <f>F1994/12</f>
        <v>0</v>
      </c>
      <c r="G1995" s="30"/>
    </row>
    <row r="1996" spans="1:7">
      <c r="A1996" s="93">
        <v>44075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 t="s">
        <v>54</v>
      </c>
    </row>
    <row r="1997" spans="1:7">
      <c r="A1997" s="93">
        <v>44105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 t="s">
        <v>54</v>
      </c>
    </row>
    <row r="1998" spans="1:7">
      <c r="A1998" s="93">
        <v>44136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 t="s">
        <v>54</v>
      </c>
    </row>
    <row r="1999" spans="1:7">
      <c r="A1999" s="93">
        <v>44166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 t="s">
        <v>54</v>
      </c>
    </row>
    <row r="2000" spans="1:7">
      <c r="A2000" s="93">
        <v>44197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 t="s">
        <v>54</v>
      </c>
    </row>
    <row r="2001" spans="1:7">
      <c r="A2001" s="93">
        <v>44228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93">
        <v>44256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93">
        <v>44287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 t="s">
        <v>54</v>
      </c>
    </row>
    <row r="2004" spans="1:7">
      <c r="A2004" s="93">
        <v>44317</v>
      </c>
      <c r="B2004" s="3">
        <v>0</v>
      </c>
      <c r="C2004" s="3">
        <v>0</v>
      </c>
      <c r="D2004" s="3">
        <v>1</v>
      </c>
      <c r="E2004" s="3">
        <v>0</v>
      </c>
      <c r="F2004" s="3">
        <v>0</v>
      </c>
    </row>
    <row r="2005" spans="1:7">
      <c r="A2005" s="93">
        <v>44348</v>
      </c>
      <c r="B2005" s="3">
        <v>0</v>
      </c>
      <c r="C2005" s="3">
        <v>0</v>
      </c>
      <c r="D2005" s="3">
        <v>4</v>
      </c>
      <c r="E2005" s="3">
        <v>0</v>
      </c>
      <c r="F2005" s="3">
        <v>0</v>
      </c>
    </row>
    <row r="2006" spans="1:7">
      <c r="A2006" s="93">
        <v>44378</v>
      </c>
      <c r="B2006" s="3">
        <v>0</v>
      </c>
      <c r="C2006" s="3">
        <v>0</v>
      </c>
      <c r="D2006" s="3">
        <v>6</v>
      </c>
      <c r="E2006" s="3">
        <v>0</v>
      </c>
      <c r="F2006" s="3">
        <v>0</v>
      </c>
    </row>
    <row r="2007" spans="1:7">
      <c r="A2007" s="93">
        <v>44409</v>
      </c>
      <c r="B2007" s="3">
        <v>0</v>
      </c>
      <c r="C2007" s="3">
        <v>0</v>
      </c>
      <c r="D2007" s="3">
        <v>1</v>
      </c>
      <c r="E2007" s="3">
        <v>0</v>
      </c>
      <c r="F2007" s="3">
        <v>0</v>
      </c>
    </row>
    <row r="2008" spans="1:7">
      <c r="A2008" s="24" t="s">
        <v>10</v>
      </c>
      <c r="B2008" s="24">
        <f>SUM(B1996:B2007)</f>
        <v>0</v>
      </c>
      <c r="C2008" s="24">
        <f>SUM(C1996:C2007)</f>
        <v>0</v>
      </c>
      <c r="D2008" s="24">
        <f>SUM(D1996:D2007)</f>
        <v>12</v>
      </c>
      <c r="E2008" s="24">
        <f>SUM(E1996:E2007)</f>
        <v>0</v>
      </c>
      <c r="F2008" s="24">
        <f>SUM(F1996:F2007)</f>
        <v>0</v>
      </c>
      <c r="G2008" s="30"/>
    </row>
    <row r="2009" spans="1:7">
      <c r="A2009" s="26" t="s">
        <v>12</v>
      </c>
      <c r="B2009" s="26">
        <f>B2008/12</f>
        <v>0</v>
      </c>
      <c r="C2009" s="26">
        <f>C2008/12</f>
        <v>0</v>
      </c>
      <c r="D2009" s="26">
        <f>D2008/12</f>
        <v>1</v>
      </c>
      <c r="E2009" s="26">
        <f>E2008/12</f>
        <v>0</v>
      </c>
      <c r="F2009" s="26">
        <f>F2008/12</f>
        <v>0</v>
      </c>
      <c r="G2009" s="31"/>
    </row>
    <row r="2010" spans="1:7">
      <c r="A2010" s="93">
        <v>44440</v>
      </c>
      <c r="B2010" s="3">
        <v>0</v>
      </c>
      <c r="C2010" s="3">
        <v>0</v>
      </c>
      <c r="D2010" s="3">
        <v>2</v>
      </c>
      <c r="E2010" s="3">
        <v>0</v>
      </c>
      <c r="F2010" s="3">
        <v>0</v>
      </c>
    </row>
    <row r="2011" spans="1:7">
      <c r="A2011" s="93">
        <v>44470</v>
      </c>
      <c r="B2011" s="3">
        <v>0</v>
      </c>
      <c r="C2011" s="3">
        <v>0</v>
      </c>
      <c r="D2011" s="3">
        <v>2</v>
      </c>
      <c r="E2011" s="3">
        <v>0</v>
      </c>
      <c r="F2011" s="3">
        <v>0</v>
      </c>
    </row>
    <row r="2012" spans="1:7">
      <c r="A2012" s="94">
        <v>44501</v>
      </c>
      <c r="B2012" s="50">
        <v>0</v>
      </c>
      <c r="C2012" s="50">
        <v>0</v>
      </c>
      <c r="D2012" s="50">
        <v>0</v>
      </c>
      <c r="E2012" s="50">
        <v>0</v>
      </c>
      <c r="F2012" s="50">
        <v>0</v>
      </c>
      <c r="G2012" s="50" t="s">
        <v>54</v>
      </c>
    </row>
    <row r="2013" spans="1:7">
      <c r="A2013" s="94">
        <v>44531</v>
      </c>
      <c r="B2013" s="50">
        <v>0</v>
      </c>
      <c r="C2013" s="50">
        <v>0</v>
      </c>
      <c r="D2013" s="50">
        <v>2</v>
      </c>
      <c r="E2013" s="50">
        <v>0</v>
      </c>
      <c r="F2013" s="50">
        <v>0</v>
      </c>
      <c r="G2013" s="50"/>
    </row>
    <row r="2014" spans="1:7">
      <c r="A2014" s="93">
        <v>44562</v>
      </c>
    </row>
    <row r="2015" spans="1:7">
      <c r="A2015" s="93">
        <v>44593</v>
      </c>
    </row>
    <row r="2016" spans="1:7">
      <c r="A2016" s="94">
        <v>44621</v>
      </c>
      <c r="B2016" s="50"/>
      <c r="C2016" s="50"/>
      <c r="D2016" s="50"/>
      <c r="E2016" s="50"/>
      <c r="F2016" s="50"/>
      <c r="G2016" s="50"/>
    </row>
    <row r="2017" spans="1:7">
      <c r="A2017" s="94">
        <v>44652</v>
      </c>
      <c r="B2017" s="50"/>
      <c r="C2017" s="50"/>
      <c r="D2017" s="50"/>
      <c r="E2017" s="50"/>
      <c r="F2017" s="50"/>
      <c r="G2017" s="50"/>
    </row>
    <row r="2018" spans="1:7">
      <c r="A2018" s="93">
        <v>44682</v>
      </c>
    </row>
    <row r="2019" spans="1:7">
      <c r="A2019" s="93">
        <v>44713</v>
      </c>
    </row>
    <row r="2020" spans="1:7">
      <c r="A2020" s="94">
        <v>44743</v>
      </c>
      <c r="B2020" s="50"/>
      <c r="C2020" s="50"/>
      <c r="D2020" s="50"/>
      <c r="E2020" s="50"/>
      <c r="F2020" s="50"/>
      <c r="G2020" s="50"/>
    </row>
    <row r="2021" spans="1:7">
      <c r="A2021" s="94">
        <v>44774</v>
      </c>
      <c r="B2021" s="50"/>
      <c r="C2021" s="50"/>
      <c r="D2021" s="50"/>
      <c r="E2021" s="50"/>
      <c r="F2021" s="50"/>
      <c r="G2021" s="50"/>
    </row>
    <row r="2022" spans="1:7">
      <c r="A2022" s="24" t="s">
        <v>10</v>
      </c>
      <c r="B2022" s="24">
        <f>SUM(B2010:B2021)</f>
        <v>0</v>
      </c>
      <c r="C2022" s="24">
        <f>SUM(C2010:C2021)</f>
        <v>0</v>
      </c>
      <c r="D2022" s="24">
        <f>SUM(D2010:D2021)</f>
        <v>6</v>
      </c>
      <c r="E2022" s="24">
        <f>SUM(E2010:E2021)</f>
        <v>0</v>
      </c>
      <c r="F2022" s="24">
        <f>SUM(F2010:F2021)</f>
        <v>0</v>
      </c>
      <c r="G2022" s="30"/>
    </row>
    <row r="2023" spans="1:7">
      <c r="A2023" s="26" t="s">
        <v>12</v>
      </c>
      <c r="B2023" s="26">
        <f>B2022/12</f>
        <v>0</v>
      </c>
      <c r="C2023" s="26">
        <f>C2022/12</f>
        <v>0</v>
      </c>
      <c r="D2023" s="26">
        <f>D2022/12</f>
        <v>0.5</v>
      </c>
      <c r="E2023" s="26">
        <f>E2022/12</f>
        <v>0</v>
      </c>
      <c r="F2023" s="26">
        <f>F2022/12</f>
        <v>0</v>
      </c>
      <c r="G2023" s="31"/>
    </row>
    <row r="2024" spans="1:7">
      <c r="A2024" s="94"/>
      <c r="B2024" s="50"/>
      <c r="C2024" s="50"/>
      <c r="D2024" s="50"/>
      <c r="E2024" s="50"/>
      <c r="F2024" s="50"/>
      <c r="G2024" s="50"/>
    </row>
    <row r="2035" spans="1:8">
      <c r="A2035" s="1" t="s">
        <v>0</v>
      </c>
      <c r="B2035" s="2" t="s">
        <v>1</v>
      </c>
      <c r="C2035" s="2" t="s">
        <v>2</v>
      </c>
      <c r="D2035" s="2" t="s">
        <v>3</v>
      </c>
      <c r="E2035" s="2"/>
    </row>
    <row r="2036" spans="1:8">
      <c r="A2036" s="93" t="s">
        <v>67</v>
      </c>
      <c r="B2036" s="8">
        <v>16582</v>
      </c>
      <c r="C2036" s="8">
        <v>26663</v>
      </c>
      <c r="D2036" s="3" t="s">
        <v>29</v>
      </c>
    </row>
    <row r="2038" spans="1:8">
      <c r="A2038" s="18" t="s">
        <v>4</v>
      </c>
      <c r="B2038" s="19" t="s">
        <v>5</v>
      </c>
      <c r="C2038" s="19" t="s">
        <v>6</v>
      </c>
      <c r="D2038" s="19" t="s">
        <v>7</v>
      </c>
      <c r="E2038" s="19" t="s">
        <v>8</v>
      </c>
      <c r="F2038" s="19" t="s">
        <v>9</v>
      </c>
      <c r="G2038" s="22" t="s">
        <v>138</v>
      </c>
      <c r="H2038" s="19" t="s">
        <v>11</v>
      </c>
    </row>
    <row r="2039" spans="1:8">
      <c r="A2039" s="93">
        <v>43709</v>
      </c>
      <c r="B2039" s="3">
        <v>0</v>
      </c>
      <c r="C2039" s="3">
        <v>1</v>
      </c>
      <c r="D2039" s="3">
        <v>10</v>
      </c>
      <c r="E2039" s="3">
        <v>12</v>
      </c>
      <c r="F2039" s="3">
        <v>4</v>
      </c>
    </row>
    <row r="2040" spans="1:8">
      <c r="A2040" s="93">
        <v>43739</v>
      </c>
      <c r="B2040" s="3">
        <v>3</v>
      </c>
      <c r="C2040" s="3">
        <v>0</v>
      </c>
      <c r="D2040" s="3">
        <v>13</v>
      </c>
      <c r="E2040" s="3">
        <v>11</v>
      </c>
      <c r="F2040" s="3">
        <v>3</v>
      </c>
    </row>
    <row r="2041" spans="1:8">
      <c r="A2041" s="93">
        <v>43770</v>
      </c>
      <c r="B2041" s="3">
        <v>0</v>
      </c>
      <c r="C2041" s="3">
        <v>2</v>
      </c>
      <c r="D2041" s="3">
        <v>2</v>
      </c>
      <c r="E2041" s="3">
        <v>23</v>
      </c>
      <c r="F2041" s="3">
        <v>2</v>
      </c>
    </row>
    <row r="2042" spans="1:8">
      <c r="A2042" s="93">
        <v>43800</v>
      </c>
      <c r="B2042" s="3">
        <v>6</v>
      </c>
      <c r="C2042" s="3">
        <v>0</v>
      </c>
      <c r="D2042" s="3">
        <v>10</v>
      </c>
      <c r="E2042" s="3">
        <v>13</v>
      </c>
      <c r="F2042" s="3">
        <v>4</v>
      </c>
    </row>
    <row r="2043" spans="1:8">
      <c r="A2043" s="93">
        <v>43831</v>
      </c>
      <c r="B2043" s="3">
        <v>28</v>
      </c>
      <c r="C2043" s="3">
        <v>0</v>
      </c>
      <c r="D2043" s="3">
        <v>24</v>
      </c>
      <c r="E2043" s="3">
        <v>30</v>
      </c>
      <c r="F2043" s="3">
        <v>4</v>
      </c>
    </row>
    <row r="2044" spans="1:8">
      <c r="A2044" s="93">
        <v>43862</v>
      </c>
      <c r="B2044" s="3">
        <v>7</v>
      </c>
      <c r="C2044" s="3">
        <v>0</v>
      </c>
      <c r="D2044" s="3">
        <v>9</v>
      </c>
      <c r="E2044" s="3">
        <v>10</v>
      </c>
      <c r="F2044" s="3">
        <v>7</v>
      </c>
    </row>
    <row r="2045" spans="1:8">
      <c r="A2045" s="93">
        <v>43891</v>
      </c>
      <c r="B2045" s="3">
        <v>2</v>
      </c>
      <c r="C2045" s="3">
        <v>0</v>
      </c>
      <c r="D2045" s="3">
        <v>12</v>
      </c>
      <c r="E2045" s="3">
        <v>16</v>
      </c>
      <c r="F2045" s="3">
        <v>15</v>
      </c>
    </row>
    <row r="2046" spans="1:8">
      <c r="A2046" s="93">
        <v>43922</v>
      </c>
      <c r="B2046" s="3">
        <v>0</v>
      </c>
      <c r="C2046" s="3">
        <v>0</v>
      </c>
      <c r="D2046" s="3">
        <v>14</v>
      </c>
      <c r="E2046" s="3">
        <v>13</v>
      </c>
      <c r="F2046" s="3">
        <v>7</v>
      </c>
    </row>
    <row r="2047" spans="1:8">
      <c r="A2047" s="93">
        <v>43952</v>
      </c>
      <c r="B2047" s="3">
        <v>0</v>
      </c>
      <c r="C2047" s="3">
        <v>0</v>
      </c>
      <c r="D2047" s="3">
        <v>12</v>
      </c>
      <c r="E2047" s="3">
        <v>12</v>
      </c>
      <c r="F2047" s="3">
        <v>7</v>
      </c>
    </row>
    <row r="2048" spans="1:8">
      <c r="A2048" s="93">
        <v>43983</v>
      </c>
      <c r="B2048" s="3">
        <v>0</v>
      </c>
      <c r="C2048" s="3">
        <v>6</v>
      </c>
      <c r="D2048" s="3">
        <v>13</v>
      </c>
      <c r="E2048" s="3">
        <v>15</v>
      </c>
      <c r="F2048" s="3">
        <v>6</v>
      </c>
    </row>
    <row r="2049" spans="1:7">
      <c r="A2049" s="93">
        <v>44013</v>
      </c>
      <c r="B2049" s="3">
        <v>0</v>
      </c>
      <c r="C2049" s="3">
        <v>0</v>
      </c>
      <c r="D2049" s="3">
        <v>6</v>
      </c>
      <c r="E2049" s="3">
        <v>7</v>
      </c>
      <c r="F2049" s="3">
        <v>4</v>
      </c>
    </row>
    <row r="2050" spans="1:7">
      <c r="A2050" s="93">
        <v>44044</v>
      </c>
      <c r="B2050" s="3">
        <v>0</v>
      </c>
      <c r="C2050" s="3">
        <v>3</v>
      </c>
      <c r="D2050" s="3">
        <v>10</v>
      </c>
      <c r="E2050" s="3">
        <v>10</v>
      </c>
      <c r="F2050" s="3">
        <v>6</v>
      </c>
    </row>
    <row r="2051" spans="1:7">
      <c r="A2051" s="24" t="s">
        <v>10</v>
      </c>
      <c r="B2051" s="24">
        <f>SUM(B2039:B2050)</f>
        <v>46</v>
      </c>
      <c r="C2051" s="24">
        <f>SUM(C2039:C2050)</f>
        <v>12</v>
      </c>
      <c r="D2051" s="24">
        <f>SUM(D2039:D2050)</f>
        <v>135</v>
      </c>
      <c r="E2051" s="24">
        <f>SUM(E2039:E2050)</f>
        <v>172</v>
      </c>
      <c r="F2051" s="24">
        <f>SUM(F2039:F2050)</f>
        <v>69</v>
      </c>
      <c r="G2051" s="30"/>
    </row>
    <row r="2052" spans="1:7">
      <c r="A2052" s="24" t="s">
        <v>12</v>
      </c>
      <c r="B2052" s="24">
        <f>B2051/12</f>
        <v>3.8333333333333335</v>
      </c>
      <c r="C2052" s="24">
        <f>C2051/12</f>
        <v>1</v>
      </c>
      <c r="D2052" s="24">
        <f>D2051/12</f>
        <v>11.25</v>
      </c>
      <c r="E2052" s="24">
        <f>E2051/12</f>
        <v>14.333333333333334</v>
      </c>
      <c r="F2052" s="24">
        <f>F2051/12</f>
        <v>5.75</v>
      </c>
      <c r="G2052" s="30"/>
    </row>
    <row r="2053" spans="1:7">
      <c r="A2053" s="93">
        <v>44075</v>
      </c>
      <c r="B2053" s="3">
        <v>0</v>
      </c>
      <c r="C2053" s="3">
        <v>3</v>
      </c>
      <c r="D2053" s="3">
        <v>16</v>
      </c>
      <c r="E2053" s="3">
        <v>16</v>
      </c>
      <c r="F2053" s="3">
        <v>5</v>
      </c>
    </row>
    <row r="2054" spans="1:7">
      <c r="A2054" s="93">
        <v>44105</v>
      </c>
      <c r="B2054" s="3">
        <v>0</v>
      </c>
      <c r="C2054" s="3">
        <v>0</v>
      </c>
      <c r="D2054" s="3">
        <v>9</v>
      </c>
      <c r="E2054" s="3">
        <v>9</v>
      </c>
      <c r="F2054" s="3">
        <v>5</v>
      </c>
    </row>
    <row r="2055" spans="1:7">
      <c r="A2055" s="93">
        <v>44136</v>
      </c>
      <c r="B2055" s="3">
        <v>1</v>
      </c>
      <c r="C2055" s="3">
        <v>0</v>
      </c>
      <c r="D2055" s="3">
        <v>9</v>
      </c>
      <c r="E2055" s="3">
        <v>6</v>
      </c>
      <c r="F2055" s="3">
        <v>5</v>
      </c>
    </row>
    <row r="2056" spans="1:7">
      <c r="A2056" s="93">
        <v>44166</v>
      </c>
      <c r="B2056" s="3">
        <v>1</v>
      </c>
      <c r="C2056" s="3">
        <v>0</v>
      </c>
      <c r="D2056" s="3">
        <v>20</v>
      </c>
      <c r="E2056" s="3">
        <v>20</v>
      </c>
      <c r="F2056" s="3">
        <v>6</v>
      </c>
    </row>
    <row r="2057" spans="1:7">
      <c r="A2057" s="93">
        <v>44197</v>
      </c>
      <c r="B2057" s="3">
        <v>0</v>
      </c>
      <c r="C2057" s="3">
        <v>0</v>
      </c>
      <c r="D2057" s="3">
        <v>17</v>
      </c>
      <c r="E2057" s="3">
        <v>16</v>
      </c>
      <c r="F2057" s="3">
        <v>6</v>
      </c>
    </row>
    <row r="2058" spans="1:7">
      <c r="A2058" s="93">
        <v>44228</v>
      </c>
      <c r="B2058" s="3">
        <v>0</v>
      </c>
      <c r="C2058" s="3">
        <v>0</v>
      </c>
      <c r="D2058" s="3">
        <v>11</v>
      </c>
      <c r="E2058" s="3">
        <v>11</v>
      </c>
      <c r="F2058" s="3">
        <v>5</v>
      </c>
    </row>
    <row r="2059" spans="1:7">
      <c r="A2059" s="93">
        <v>44256</v>
      </c>
      <c r="B2059" s="3">
        <v>0</v>
      </c>
      <c r="C2059" s="3">
        <v>0</v>
      </c>
      <c r="D2059" s="3">
        <v>10</v>
      </c>
      <c r="E2059" s="3">
        <v>10</v>
      </c>
      <c r="F2059" s="3">
        <v>3</v>
      </c>
    </row>
    <row r="2060" spans="1:7">
      <c r="A2060" s="93">
        <v>44287</v>
      </c>
      <c r="B2060" s="3">
        <v>4</v>
      </c>
      <c r="C2060" s="3">
        <v>0</v>
      </c>
      <c r="D2060" s="3">
        <v>25</v>
      </c>
      <c r="E2060" s="3">
        <v>22</v>
      </c>
      <c r="F2060" s="3">
        <v>5</v>
      </c>
    </row>
    <row r="2061" spans="1:7">
      <c r="A2061" s="93">
        <v>44317</v>
      </c>
      <c r="B2061" s="3">
        <v>2</v>
      </c>
      <c r="C2061" s="3">
        <v>0</v>
      </c>
      <c r="D2061" s="3">
        <v>19</v>
      </c>
      <c r="E2061" s="3">
        <v>7</v>
      </c>
      <c r="F2061" s="3">
        <v>5</v>
      </c>
    </row>
    <row r="2062" spans="1:7">
      <c r="A2062" s="93">
        <v>44348</v>
      </c>
      <c r="B2062" s="3">
        <v>0</v>
      </c>
      <c r="C2062" s="3">
        <v>0</v>
      </c>
      <c r="D2062" s="3">
        <v>11</v>
      </c>
      <c r="E2062" s="3">
        <v>8</v>
      </c>
      <c r="F2062" s="3">
        <v>4</v>
      </c>
    </row>
    <row r="2063" spans="1:7">
      <c r="A2063" s="93">
        <v>44378</v>
      </c>
      <c r="B2063" s="3">
        <v>0</v>
      </c>
      <c r="C2063" s="3">
        <v>6</v>
      </c>
      <c r="D2063" s="3">
        <v>15</v>
      </c>
      <c r="E2063" s="3">
        <v>10</v>
      </c>
      <c r="F2063" s="3">
        <v>5</v>
      </c>
    </row>
    <row r="2064" spans="1:7">
      <c r="A2064" s="93">
        <v>44409</v>
      </c>
      <c r="B2064" s="3">
        <v>0</v>
      </c>
      <c r="C2064" s="3">
        <v>0</v>
      </c>
      <c r="D2064" s="3">
        <v>13</v>
      </c>
      <c r="E2064" s="3">
        <v>10</v>
      </c>
      <c r="F2064" s="3">
        <v>5</v>
      </c>
    </row>
    <row r="2065" spans="1:7">
      <c r="A2065" s="24" t="s">
        <v>10</v>
      </c>
      <c r="B2065" s="24">
        <f>SUM(B2053:B2064)</f>
        <v>8</v>
      </c>
      <c r="C2065" s="24">
        <f>SUM(C2053:C2064)</f>
        <v>9</v>
      </c>
      <c r="D2065" s="24">
        <f>SUM(D2053:D2064)</f>
        <v>175</v>
      </c>
      <c r="E2065" s="24">
        <f>SUM(E2053:E2064)</f>
        <v>145</v>
      </c>
      <c r="F2065" s="24">
        <f>SUM(F2053:F2064)</f>
        <v>59</v>
      </c>
      <c r="G2065" s="30"/>
    </row>
    <row r="2066" spans="1:7">
      <c r="A2066" s="26" t="s">
        <v>12</v>
      </c>
      <c r="B2066" s="26">
        <f>B2065/12</f>
        <v>0.66666666666666663</v>
      </c>
      <c r="C2066" s="26">
        <f>C2065/12</f>
        <v>0.75</v>
      </c>
      <c r="D2066" s="26">
        <f>D2065/12</f>
        <v>14.583333333333334</v>
      </c>
      <c r="E2066" s="26">
        <f>E2065/12</f>
        <v>12.083333333333334</v>
      </c>
      <c r="F2066" s="26">
        <f>F2065/12</f>
        <v>4.916666666666667</v>
      </c>
      <c r="G2066" s="31"/>
    </row>
    <row r="2067" spans="1:7">
      <c r="A2067" s="93">
        <v>44440</v>
      </c>
      <c r="B2067" s="3">
        <v>2</v>
      </c>
      <c r="C2067" s="3">
        <v>0</v>
      </c>
      <c r="D2067" s="3">
        <v>11</v>
      </c>
      <c r="E2067" s="3">
        <v>10</v>
      </c>
      <c r="F2067" s="3">
        <v>5</v>
      </c>
    </row>
    <row r="2068" spans="1:7">
      <c r="A2068" s="93">
        <v>44470</v>
      </c>
      <c r="B2068" s="3">
        <v>3</v>
      </c>
      <c r="C2068" s="3">
        <v>0</v>
      </c>
      <c r="D2068" s="3">
        <v>21</v>
      </c>
      <c r="E2068" s="3">
        <v>21</v>
      </c>
      <c r="F2068" s="3">
        <v>5</v>
      </c>
    </row>
    <row r="2069" spans="1:7">
      <c r="A2069" s="94">
        <v>44501</v>
      </c>
      <c r="B2069" s="50">
        <v>4</v>
      </c>
      <c r="C2069" s="50">
        <v>0</v>
      </c>
      <c r="D2069" s="50">
        <v>7</v>
      </c>
      <c r="E2069" s="50">
        <v>5</v>
      </c>
      <c r="F2069" s="50">
        <v>2</v>
      </c>
      <c r="G2069" s="50"/>
    </row>
    <row r="2070" spans="1:7">
      <c r="A2070" s="94">
        <v>44531</v>
      </c>
      <c r="B2070" s="50">
        <v>4</v>
      </c>
      <c r="C2070" s="50">
        <v>0</v>
      </c>
      <c r="D2070" s="50">
        <v>6</v>
      </c>
      <c r="E2070" s="50">
        <v>6</v>
      </c>
      <c r="F2070" s="50">
        <v>3</v>
      </c>
      <c r="G2070" s="50"/>
    </row>
    <row r="2071" spans="1:7">
      <c r="A2071" s="93">
        <v>44562</v>
      </c>
    </row>
    <row r="2072" spans="1:7">
      <c r="A2072" s="93">
        <v>44593</v>
      </c>
    </row>
    <row r="2073" spans="1:7">
      <c r="A2073" s="94">
        <v>44621</v>
      </c>
      <c r="B2073" s="50"/>
      <c r="C2073" s="50"/>
      <c r="D2073" s="50"/>
      <c r="E2073" s="50"/>
      <c r="F2073" s="50"/>
      <c r="G2073" s="50"/>
    </row>
    <row r="2074" spans="1:7">
      <c r="A2074" s="94">
        <v>44652</v>
      </c>
      <c r="B2074" s="50"/>
      <c r="C2074" s="50"/>
      <c r="D2074" s="50"/>
      <c r="E2074" s="50"/>
      <c r="F2074" s="50"/>
      <c r="G2074" s="50"/>
    </row>
    <row r="2075" spans="1:7">
      <c r="A2075" s="93">
        <v>44682</v>
      </c>
    </row>
    <row r="2076" spans="1:7">
      <c r="A2076" s="93">
        <v>44713</v>
      </c>
    </row>
    <row r="2077" spans="1:7">
      <c r="A2077" s="94">
        <v>44743</v>
      </c>
      <c r="B2077" s="50"/>
      <c r="C2077" s="50"/>
      <c r="D2077" s="50"/>
      <c r="E2077" s="50"/>
      <c r="F2077" s="50"/>
      <c r="G2077" s="50"/>
    </row>
    <row r="2078" spans="1:7">
      <c r="A2078" s="94">
        <v>44774</v>
      </c>
      <c r="B2078" s="50"/>
      <c r="C2078" s="50"/>
      <c r="D2078" s="50"/>
      <c r="E2078" s="50"/>
      <c r="F2078" s="50"/>
      <c r="G2078" s="50"/>
    </row>
    <row r="2079" spans="1:7">
      <c r="A2079" s="24" t="s">
        <v>10</v>
      </c>
      <c r="B2079" s="24">
        <f>SUM(B2067:B2078)</f>
        <v>13</v>
      </c>
      <c r="C2079" s="24">
        <f>SUM(C2067:C2078)</f>
        <v>0</v>
      </c>
      <c r="D2079" s="24">
        <f>SUM(D2067:D2078)</f>
        <v>45</v>
      </c>
      <c r="E2079" s="24">
        <f>SUM(E2067:E2078)</f>
        <v>42</v>
      </c>
      <c r="F2079" s="24">
        <f>SUM(F2067:F2078)</f>
        <v>15</v>
      </c>
      <c r="G2079" s="30"/>
    </row>
    <row r="2080" spans="1:7">
      <c r="A2080" s="26" t="s">
        <v>12</v>
      </c>
      <c r="B2080" s="26">
        <f>B2079/12</f>
        <v>1.0833333333333333</v>
      </c>
      <c r="C2080" s="26">
        <f>C2079/12</f>
        <v>0</v>
      </c>
      <c r="D2080" s="26">
        <f>D2079/12</f>
        <v>3.75</v>
      </c>
      <c r="E2080" s="26">
        <f>E2079/12</f>
        <v>3.5</v>
      </c>
      <c r="F2080" s="26">
        <f>F2079/12</f>
        <v>1.25</v>
      </c>
      <c r="G2080" s="31"/>
    </row>
    <row r="2081" spans="1:7">
      <c r="A2081" s="94"/>
      <c r="B2081" s="50"/>
      <c r="C2081" s="50"/>
      <c r="D2081" s="50"/>
      <c r="E2081" s="50"/>
      <c r="F2081" s="50"/>
      <c r="G2081" s="50"/>
    </row>
    <row r="2082" spans="1:7">
      <c r="A2082" s="94"/>
      <c r="B2082" s="50"/>
      <c r="C2082" s="50"/>
      <c r="D2082" s="50"/>
      <c r="E2082" s="50"/>
      <c r="F2082" s="50"/>
      <c r="G2082" s="50"/>
    </row>
    <row r="2085" spans="1:7">
      <c r="A2085" s="94"/>
      <c r="B2085" s="50"/>
      <c r="C2085" s="50"/>
      <c r="D2085" s="50"/>
      <c r="E2085" s="50"/>
      <c r="F2085" s="50"/>
      <c r="G2085" s="50"/>
    </row>
    <row r="2091" spans="1:7">
      <c r="A2091" s="25"/>
    </row>
    <row r="2092" spans="1:7">
      <c r="B2092" s="2"/>
      <c r="C2092" s="2"/>
      <c r="D2092" s="2"/>
      <c r="E2092" s="2"/>
      <c r="F2092" s="2"/>
    </row>
    <row r="2094" spans="1:7">
      <c r="A2094" s="1"/>
    </row>
    <row r="2100" spans="1:8" ht="31">
      <c r="A2100" s="88"/>
      <c r="B2100" s="4"/>
      <c r="C2100" s="102" t="s">
        <v>16</v>
      </c>
      <c r="D2100" s="102"/>
      <c r="E2100" s="5"/>
      <c r="F2100" s="4"/>
      <c r="G2100" s="4"/>
    </row>
    <row r="2101" spans="1:8">
      <c r="B2101" s="2"/>
      <c r="C2101" s="2"/>
      <c r="D2101" s="2"/>
    </row>
    <row r="2102" spans="1:8">
      <c r="A2102" s="1" t="s">
        <v>0</v>
      </c>
      <c r="B2102" s="2" t="s">
        <v>1</v>
      </c>
      <c r="C2102" s="2" t="s">
        <v>2</v>
      </c>
      <c r="D2102" s="2" t="s">
        <v>3</v>
      </c>
    </row>
    <row r="2103" spans="1:8">
      <c r="A2103" s="93" t="s">
        <v>33</v>
      </c>
      <c r="B2103" s="8">
        <v>34927</v>
      </c>
      <c r="C2103" s="8">
        <v>39705</v>
      </c>
      <c r="D2103" s="3" t="s">
        <v>29</v>
      </c>
    </row>
    <row r="2105" spans="1:8">
      <c r="A2105" s="18" t="s">
        <v>4</v>
      </c>
      <c r="B2105" s="19" t="s">
        <v>5</v>
      </c>
      <c r="C2105" s="19" t="s">
        <v>6</v>
      </c>
      <c r="D2105" s="19" t="s">
        <v>7</v>
      </c>
      <c r="E2105" s="19" t="s">
        <v>8</v>
      </c>
      <c r="F2105" s="19" t="s">
        <v>9</v>
      </c>
      <c r="G2105" s="22" t="s">
        <v>138</v>
      </c>
      <c r="H2105" s="19" t="s">
        <v>11</v>
      </c>
    </row>
    <row r="2106" spans="1:8">
      <c r="A2106" s="93">
        <v>43709</v>
      </c>
      <c r="B2106" s="3">
        <v>8</v>
      </c>
      <c r="C2106" s="3">
        <v>4</v>
      </c>
      <c r="D2106" s="3">
        <v>16</v>
      </c>
      <c r="E2106" s="3">
        <v>6</v>
      </c>
      <c r="F2106" s="3">
        <v>3</v>
      </c>
    </row>
    <row r="2107" spans="1:8">
      <c r="A2107" s="93">
        <v>43739</v>
      </c>
      <c r="B2107" s="3">
        <v>20</v>
      </c>
      <c r="C2107" s="3">
        <v>4</v>
      </c>
      <c r="D2107" s="3">
        <v>20</v>
      </c>
      <c r="E2107" s="3">
        <v>8</v>
      </c>
      <c r="F2107" s="3">
        <v>2</v>
      </c>
    </row>
    <row r="2108" spans="1:8">
      <c r="A2108" s="93">
        <v>43770</v>
      </c>
      <c r="B2108" s="3">
        <v>6</v>
      </c>
      <c r="C2108" s="3">
        <v>0</v>
      </c>
      <c r="D2108" s="3">
        <v>14</v>
      </c>
      <c r="E2108" s="3">
        <v>6</v>
      </c>
      <c r="F2108" s="3">
        <v>1</v>
      </c>
    </row>
    <row r="2109" spans="1:8">
      <c r="A2109" s="93">
        <v>43800</v>
      </c>
      <c r="B2109" s="3">
        <v>8</v>
      </c>
      <c r="C2109" s="3">
        <v>9</v>
      </c>
      <c r="D2109" s="3">
        <v>17</v>
      </c>
      <c r="E2109" s="3">
        <v>6</v>
      </c>
      <c r="F2109" s="3">
        <v>2</v>
      </c>
    </row>
    <row r="2110" spans="1:8">
      <c r="A2110" s="93">
        <v>43831</v>
      </c>
      <c r="B2110" s="3">
        <v>10</v>
      </c>
      <c r="C2110" s="3">
        <v>8</v>
      </c>
      <c r="D2110" s="3">
        <v>16</v>
      </c>
      <c r="E2110" s="3">
        <v>5</v>
      </c>
      <c r="F2110" s="3">
        <v>1</v>
      </c>
    </row>
    <row r="2111" spans="1:8">
      <c r="A2111" s="93">
        <v>43862</v>
      </c>
      <c r="B2111" s="3">
        <v>9</v>
      </c>
      <c r="C2111" s="3">
        <v>8</v>
      </c>
      <c r="D2111" s="3">
        <v>25</v>
      </c>
      <c r="E2111" s="3">
        <v>8</v>
      </c>
      <c r="F2111" s="3">
        <v>4</v>
      </c>
    </row>
    <row r="2112" spans="1:8">
      <c r="A2112" s="93">
        <v>43891</v>
      </c>
      <c r="B2112" s="3">
        <v>0</v>
      </c>
      <c r="C2112" s="3">
        <v>6</v>
      </c>
      <c r="D2112" s="3">
        <v>10</v>
      </c>
      <c r="E2112" s="3">
        <v>4</v>
      </c>
      <c r="F2112" s="3">
        <v>2</v>
      </c>
    </row>
    <row r="2113" spans="1:7">
      <c r="A2113" s="93">
        <v>43922</v>
      </c>
      <c r="B2113" s="3">
        <v>0</v>
      </c>
      <c r="C2113" s="3">
        <v>0</v>
      </c>
      <c r="D2113" s="3">
        <v>3</v>
      </c>
      <c r="E2113" s="3">
        <v>4</v>
      </c>
      <c r="F2113" s="3">
        <v>1</v>
      </c>
    </row>
    <row r="2114" spans="1:7">
      <c r="A2114" s="93">
        <v>43952</v>
      </c>
      <c r="B2114" s="3">
        <v>3</v>
      </c>
      <c r="C2114" s="3">
        <v>0</v>
      </c>
      <c r="D2114" s="3">
        <v>5</v>
      </c>
      <c r="E2114" s="3">
        <v>6</v>
      </c>
      <c r="F2114" s="3">
        <v>2</v>
      </c>
    </row>
    <row r="2115" spans="1:7">
      <c r="A2115" s="93">
        <v>43983</v>
      </c>
      <c r="B2115" s="3">
        <v>4</v>
      </c>
      <c r="C2115" s="3">
        <v>0</v>
      </c>
      <c r="D2115" s="3">
        <v>12</v>
      </c>
      <c r="E2115" s="3">
        <v>5</v>
      </c>
      <c r="F2115" s="3">
        <v>3</v>
      </c>
    </row>
    <row r="2116" spans="1:7">
      <c r="A2116" s="93">
        <v>44013</v>
      </c>
      <c r="B2116" s="3">
        <v>3</v>
      </c>
      <c r="C2116" s="3">
        <v>0</v>
      </c>
      <c r="D2116" s="3">
        <v>7</v>
      </c>
      <c r="E2116" s="3">
        <v>6</v>
      </c>
      <c r="F2116" s="3">
        <v>4</v>
      </c>
    </row>
    <row r="2117" spans="1:7">
      <c r="A2117" s="93">
        <v>44044</v>
      </c>
      <c r="B2117" s="3">
        <v>5</v>
      </c>
      <c r="C2117" s="3">
        <v>0</v>
      </c>
      <c r="D2117" s="3">
        <v>7</v>
      </c>
      <c r="E2117" s="3">
        <v>8</v>
      </c>
      <c r="F2117" s="3">
        <v>2</v>
      </c>
    </row>
    <row r="2118" spans="1:7">
      <c r="A2118" s="24" t="s">
        <v>10</v>
      </c>
      <c r="B2118" s="24">
        <f>SUM(B2106:B2117)</f>
        <v>76</v>
      </c>
      <c r="C2118" s="24">
        <f>SUM(C2106:C2117)</f>
        <v>39</v>
      </c>
      <c r="D2118" s="24">
        <f>SUM(D2106:D2117)</f>
        <v>152</v>
      </c>
      <c r="E2118" s="24">
        <f>SUM(E2106:E2117)</f>
        <v>72</v>
      </c>
      <c r="F2118" s="24">
        <f>SUM(F2106:F2117)</f>
        <v>27</v>
      </c>
      <c r="G2118" s="30"/>
    </row>
    <row r="2119" spans="1:7">
      <c r="A2119" s="24" t="s">
        <v>12</v>
      </c>
      <c r="B2119" s="24">
        <f>B2118/12</f>
        <v>6.333333333333333</v>
      </c>
      <c r="C2119" s="24">
        <f>C2118/12</f>
        <v>3.25</v>
      </c>
      <c r="D2119" s="24">
        <f>D2118/12</f>
        <v>12.666666666666666</v>
      </c>
      <c r="E2119" s="24">
        <f>E2118/12</f>
        <v>6</v>
      </c>
      <c r="F2119" s="24">
        <f>F2118/12</f>
        <v>2.25</v>
      </c>
      <c r="G2119" s="30"/>
    </row>
    <row r="2120" spans="1:7">
      <c r="A2120" s="93">
        <v>44075</v>
      </c>
      <c r="B2120" s="3">
        <v>3</v>
      </c>
      <c r="C2120" s="3">
        <v>0</v>
      </c>
      <c r="D2120" s="3">
        <v>8</v>
      </c>
      <c r="E2120" s="3">
        <v>6</v>
      </c>
      <c r="F2120" s="3">
        <v>3</v>
      </c>
    </row>
    <row r="2121" spans="1:7">
      <c r="A2121" s="93">
        <v>44105</v>
      </c>
      <c r="B2121" s="3">
        <v>10</v>
      </c>
      <c r="C2121" s="3">
        <v>0</v>
      </c>
      <c r="D2121" s="3">
        <v>11</v>
      </c>
      <c r="E2121" s="3">
        <v>6</v>
      </c>
      <c r="F2121" s="3">
        <v>1</v>
      </c>
    </row>
    <row r="2122" spans="1:7">
      <c r="A2122" s="93">
        <v>44136</v>
      </c>
      <c r="B2122" s="3">
        <v>12</v>
      </c>
      <c r="C2122" s="3">
        <v>0</v>
      </c>
      <c r="D2122" s="3">
        <v>16</v>
      </c>
      <c r="E2122" s="3">
        <v>4</v>
      </c>
      <c r="F2122" s="3">
        <v>2</v>
      </c>
    </row>
    <row r="2123" spans="1:7">
      <c r="A2123" s="93">
        <v>44166</v>
      </c>
      <c r="B2123" s="3">
        <v>8</v>
      </c>
      <c r="C2123" s="3">
        <v>0</v>
      </c>
      <c r="D2123" s="3">
        <v>28</v>
      </c>
      <c r="E2123" s="3">
        <v>14</v>
      </c>
      <c r="F2123" s="3">
        <v>5</v>
      </c>
    </row>
    <row r="2124" spans="1:7">
      <c r="A2124" s="93">
        <v>44197</v>
      </c>
      <c r="B2124" s="3">
        <v>7</v>
      </c>
      <c r="C2124" s="3">
        <v>0</v>
      </c>
      <c r="D2124" s="3">
        <v>16</v>
      </c>
      <c r="E2124" s="3">
        <v>8</v>
      </c>
      <c r="F2124" s="3">
        <v>3</v>
      </c>
    </row>
    <row r="2125" spans="1:7">
      <c r="A2125" s="93">
        <v>44228</v>
      </c>
      <c r="B2125" s="3">
        <v>13</v>
      </c>
      <c r="C2125" s="3">
        <v>0</v>
      </c>
      <c r="D2125" s="3">
        <v>20</v>
      </c>
      <c r="E2125" s="3">
        <v>16</v>
      </c>
      <c r="F2125" s="3">
        <v>4</v>
      </c>
      <c r="G2125" s="2"/>
    </row>
    <row r="2126" spans="1:7">
      <c r="A2126" s="93">
        <v>44256</v>
      </c>
      <c r="B2126" s="3">
        <v>25</v>
      </c>
      <c r="C2126" s="3">
        <v>0</v>
      </c>
      <c r="D2126" s="3">
        <v>18</v>
      </c>
      <c r="E2126" s="3">
        <v>9</v>
      </c>
      <c r="F2126" s="3">
        <v>3</v>
      </c>
    </row>
    <row r="2127" spans="1:7">
      <c r="A2127" s="93">
        <v>44287</v>
      </c>
      <c r="B2127" s="3">
        <v>12</v>
      </c>
      <c r="C2127" s="3">
        <v>0</v>
      </c>
      <c r="D2127" s="3">
        <v>17</v>
      </c>
      <c r="E2127" s="3">
        <v>7</v>
      </c>
      <c r="F2127" s="3">
        <v>3</v>
      </c>
    </row>
    <row r="2128" spans="1:7">
      <c r="A2128" s="93">
        <v>44317</v>
      </c>
      <c r="B2128" s="3">
        <v>10</v>
      </c>
      <c r="C2128" s="3">
        <v>0</v>
      </c>
      <c r="D2128" s="3">
        <v>15</v>
      </c>
      <c r="E2128" s="3">
        <v>4</v>
      </c>
      <c r="F2128" s="3">
        <v>2</v>
      </c>
    </row>
    <row r="2129" spans="1:7">
      <c r="A2129" s="93">
        <v>44348</v>
      </c>
      <c r="B2129" s="3">
        <v>11</v>
      </c>
      <c r="C2129" s="3">
        <v>0</v>
      </c>
      <c r="D2129" s="3">
        <v>17</v>
      </c>
      <c r="E2129" s="3">
        <v>9</v>
      </c>
      <c r="F2129" s="3">
        <v>2</v>
      </c>
    </row>
    <row r="2130" spans="1:7">
      <c r="A2130" s="93">
        <v>44378</v>
      </c>
      <c r="B2130" s="3">
        <v>9</v>
      </c>
      <c r="C2130" s="3">
        <v>0</v>
      </c>
      <c r="D2130" s="3">
        <v>15</v>
      </c>
      <c r="E2130" s="3">
        <v>6</v>
      </c>
      <c r="F2130" s="3">
        <v>2</v>
      </c>
    </row>
    <row r="2131" spans="1:7">
      <c r="A2131" s="93">
        <v>44409</v>
      </c>
      <c r="B2131" s="3">
        <v>7</v>
      </c>
      <c r="C2131" s="3">
        <v>0</v>
      </c>
      <c r="D2131" s="3">
        <v>12</v>
      </c>
      <c r="E2131" s="3">
        <v>8</v>
      </c>
      <c r="F2131" s="3">
        <v>2</v>
      </c>
    </row>
    <row r="2132" spans="1:7">
      <c r="A2132" s="24" t="s">
        <v>10</v>
      </c>
      <c r="B2132" s="24">
        <f>SUM(B2120:B2131)</f>
        <v>127</v>
      </c>
      <c r="C2132" s="24">
        <f>SUM(C2120:C2131)</f>
        <v>0</v>
      </c>
      <c r="D2132" s="24">
        <f>SUM(D2120:D2131)</f>
        <v>193</v>
      </c>
      <c r="E2132" s="24">
        <f>SUM(E2120:E2131)</f>
        <v>97</v>
      </c>
      <c r="F2132" s="24">
        <f>SUM(F2120:F2131)</f>
        <v>32</v>
      </c>
      <c r="G2132" s="30"/>
    </row>
    <row r="2133" spans="1:7">
      <c r="A2133" s="26" t="s">
        <v>12</v>
      </c>
      <c r="B2133" s="26">
        <f>B2132/12</f>
        <v>10.583333333333334</v>
      </c>
      <c r="C2133" s="26">
        <f>C2132/12</f>
        <v>0</v>
      </c>
      <c r="D2133" s="26">
        <f>D2132/12</f>
        <v>16.083333333333332</v>
      </c>
      <c r="E2133" s="26">
        <f>E2132/12</f>
        <v>8.0833333333333339</v>
      </c>
      <c r="F2133" s="26">
        <f>F2132/12</f>
        <v>2.6666666666666665</v>
      </c>
      <c r="G2133" s="30"/>
    </row>
    <row r="2134" spans="1:7">
      <c r="A2134" s="93">
        <v>44440</v>
      </c>
      <c r="B2134" s="3">
        <v>4</v>
      </c>
      <c r="C2134" s="3">
        <v>0</v>
      </c>
      <c r="D2134" s="3">
        <v>12</v>
      </c>
      <c r="E2134" s="3">
        <v>4</v>
      </c>
      <c r="F2134" s="3">
        <v>1</v>
      </c>
    </row>
    <row r="2135" spans="1:7">
      <c r="A2135" s="93">
        <v>44470</v>
      </c>
      <c r="B2135" s="3">
        <v>6</v>
      </c>
      <c r="C2135" s="3">
        <v>0</v>
      </c>
      <c r="D2135" s="3">
        <v>11</v>
      </c>
      <c r="E2135" s="3">
        <v>7</v>
      </c>
      <c r="F2135" s="3">
        <v>3</v>
      </c>
    </row>
    <row r="2136" spans="1:7">
      <c r="A2136" s="94">
        <v>44501</v>
      </c>
      <c r="B2136" s="50">
        <v>9</v>
      </c>
      <c r="C2136" s="50">
        <v>6</v>
      </c>
      <c r="D2136" s="50">
        <v>17</v>
      </c>
      <c r="E2136" s="50">
        <v>6</v>
      </c>
      <c r="F2136" s="50">
        <v>2</v>
      </c>
      <c r="G2136" s="50"/>
    </row>
    <row r="2137" spans="1:7">
      <c r="A2137" s="94">
        <v>44531</v>
      </c>
      <c r="B2137" s="50">
        <v>7</v>
      </c>
      <c r="C2137" s="50">
        <v>9</v>
      </c>
      <c r="D2137" s="50">
        <v>19</v>
      </c>
      <c r="E2137" s="50">
        <v>12</v>
      </c>
      <c r="F2137" s="50">
        <v>4</v>
      </c>
      <c r="G2137" s="50"/>
    </row>
    <row r="2138" spans="1:7">
      <c r="A2138" s="93">
        <v>44562</v>
      </c>
    </row>
    <row r="2139" spans="1:7">
      <c r="A2139" s="93">
        <v>44593</v>
      </c>
    </row>
    <row r="2140" spans="1:7">
      <c r="A2140" s="94">
        <v>44621</v>
      </c>
      <c r="B2140" s="50"/>
      <c r="C2140" s="50"/>
      <c r="D2140" s="50"/>
      <c r="E2140" s="50"/>
      <c r="F2140" s="50"/>
      <c r="G2140" s="50"/>
    </row>
    <row r="2141" spans="1:7">
      <c r="A2141" s="94">
        <v>44652</v>
      </c>
      <c r="B2141" s="50"/>
      <c r="C2141" s="50"/>
      <c r="D2141" s="50"/>
      <c r="E2141" s="50"/>
      <c r="F2141" s="50"/>
      <c r="G2141" s="50"/>
    </row>
    <row r="2142" spans="1:7">
      <c r="A2142" s="93">
        <v>44682</v>
      </c>
    </row>
    <row r="2143" spans="1:7">
      <c r="A2143" s="93">
        <v>44713</v>
      </c>
    </row>
    <row r="2144" spans="1:7">
      <c r="A2144" s="94">
        <v>44743</v>
      </c>
      <c r="B2144" s="50"/>
      <c r="C2144" s="50"/>
      <c r="D2144" s="50"/>
      <c r="E2144" s="50"/>
      <c r="F2144" s="50"/>
      <c r="G2144" s="50"/>
    </row>
    <row r="2145" spans="1:7">
      <c r="A2145" s="94">
        <v>44774</v>
      </c>
      <c r="B2145" s="50"/>
      <c r="C2145" s="50"/>
      <c r="D2145" s="50"/>
      <c r="E2145" s="50"/>
      <c r="F2145" s="50"/>
      <c r="G2145" s="50"/>
    </row>
    <row r="2146" spans="1:7">
      <c r="A2146" s="24" t="s">
        <v>10</v>
      </c>
      <c r="B2146" s="24">
        <f>SUM(B2134:B2145)</f>
        <v>26</v>
      </c>
      <c r="C2146" s="24">
        <f>SUM(C2134:C2145)</f>
        <v>15</v>
      </c>
      <c r="D2146" s="24">
        <f>SUM(D2134:D2145)</f>
        <v>59</v>
      </c>
      <c r="E2146" s="24">
        <f>SUM(E2134:E2145)</f>
        <v>29</v>
      </c>
      <c r="F2146" s="24">
        <f>SUM(F2134:F2145)</f>
        <v>10</v>
      </c>
      <c r="G2146" s="30"/>
    </row>
    <row r="2147" spans="1:7">
      <c r="A2147" s="26" t="s">
        <v>12</v>
      </c>
      <c r="B2147" s="26">
        <f>B2146/12</f>
        <v>2.1666666666666665</v>
      </c>
      <c r="C2147" s="26">
        <f>C2146/12</f>
        <v>1.25</v>
      </c>
      <c r="D2147" s="26">
        <f>D2146/12</f>
        <v>4.916666666666667</v>
      </c>
      <c r="E2147" s="26">
        <f>E2146/12</f>
        <v>2.4166666666666665</v>
      </c>
      <c r="F2147" s="26">
        <f>F2146/12</f>
        <v>0.83333333333333337</v>
      </c>
      <c r="G2147" s="30"/>
    </row>
    <row r="2160" spans="1:7">
      <c r="A2160" s="1" t="s">
        <v>0</v>
      </c>
      <c r="B2160" s="2" t="s">
        <v>1</v>
      </c>
      <c r="C2160" s="2" t="s">
        <v>2</v>
      </c>
      <c r="D2160" s="2" t="s">
        <v>3</v>
      </c>
    </row>
    <row r="2161" spans="1:8">
      <c r="A2161" s="93" t="s">
        <v>34</v>
      </c>
      <c r="B2161" s="8">
        <v>25078</v>
      </c>
      <c r="C2161" s="8" t="s">
        <v>25</v>
      </c>
    </row>
    <row r="2163" spans="1:8">
      <c r="A2163" s="18" t="s">
        <v>4</v>
      </c>
      <c r="B2163" s="19" t="s">
        <v>5</v>
      </c>
      <c r="C2163" s="19" t="s">
        <v>6</v>
      </c>
      <c r="D2163" s="19" t="s">
        <v>7</v>
      </c>
      <c r="E2163" s="19" t="s">
        <v>8</v>
      </c>
      <c r="F2163" s="19" t="s">
        <v>9</v>
      </c>
      <c r="G2163" s="22" t="s">
        <v>138</v>
      </c>
      <c r="H2163" s="19" t="s">
        <v>11</v>
      </c>
    </row>
    <row r="2164" spans="1:8">
      <c r="A2164" s="93">
        <v>43709</v>
      </c>
      <c r="B2164" s="3">
        <v>4</v>
      </c>
      <c r="C2164" s="3">
        <v>0</v>
      </c>
      <c r="D2164" s="3">
        <v>8</v>
      </c>
      <c r="E2164" s="3">
        <v>4</v>
      </c>
      <c r="F2164" s="3">
        <v>1</v>
      </c>
    </row>
    <row r="2165" spans="1:8">
      <c r="A2165" s="93">
        <v>43739</v>
      </c>
      <c r="B2165" s="3">
        <v>3</v>
      </c>
      <c r="C2165" s="3">
        <v>0</v>
      </c>
      <c r="D2165" s="3">
        <v>6</v>
      </c>
      <c r="E2165" s="3">
        <v>4</v>
      </c>
      <c r="F2165" s="3">
        <v>0</v>
      </c>
    </row>
    <row r="2166" spans="1:8">
      <c r="A2166" s="93">
        <v>43770</v>
      </c>
      <c r="B2166" s="3">
        <v>9</v>
      </c>
      <c r="C2166" s="3">
        <v>0</v>
      </c>
      <c r="D2166" s="3">
        <v>11</v>
      </c>
      <c r="E2166" s="3">
        <v>7</v>
      </c>
      <c r="F2166" s="3">
        <v>4</v>
      </c>
    </row>
    <row r="2167" spans="1:8">
      <c r="A2167" s="93">
        <v>43800</v>
      </c>
      <c r="B2167" s="3">
        <v>6</v>
      </c>
      <c r="C2167" s="3">
        <v>0</v>
      </c>
      <c r="D2167" s="3">
        <v>10</v>
      </c>
      <c r="E2167" s="3">
        <v>3</v>
      </c>
      <c r="F2167" s="3">
        <v>0</v>
      </c>
    </row>
    <row r="2168" spans="1:8">
      <c r="A2168" s="93">
        <v>43831</v>
      </c>
      <c r="B2168" s="3">
        <v>6</v>
      </c>
      <c r="C2168" s="3">
        <v>0</v>
      </c>
      <c r="D2168" s="3">
        <v>14</v>
      </c>
      <c r="E2168" s="3">
        <v>8</v>
      </c>
      <c r="F2168" s="3">
        <v>3</v>
      </c>
    </row>
    <row r="2169" spans="1:8">
      <c r="A2169" s="93">
        <v>43862</v>
      </c>
      <c r="B2169" s="3">
        <v>5</v>
      </c>
      <c r="C2169" s="3">
        <v>0</v>
      </c>
      <c r="D2169" s="3">
        <v>11</v>
      </c>
      <c r="E2169" s="3">
        <v>4</v>
      </c>
      <c r="F2169" s="3">
        <v>4</v>
      </c>
    </row>
    <row r="2170" spans="1:8">
      <c r="A2170" s="93">
        <v>43891</v>
      </c>
      <c r="B2170" s="3">
        <v>0</v>
      </c>
      <c r="C2170" s="3">
        <v>0</v>
      </c>
      <c r="D2170" s="3">
        <v>6</v>
      </c>
      <c r="E2170" s="3">
        <v>3</v>
      </c>
      <c r="F2170" s="3">
        <v>2</v>
      </c>
    </row>
    <row r="2171" spans="1:8">
      <c r="A2171" s="93">
        <v>43922</v>
      </c>
      <c r="B2171" s="3">
        <v>0</v>
      </c>
      <c r="C2171" s="3">
        <v>0</v>
      </c>
      <c r="D2171" s="3">
        <v>4</v>
      </c>
      <c r="E2171" s="3">
        <v>4</v>
      </c>
      <c r="F2171" s="3">
        <v>2</v>
      </c>
    </row>
    <row r="2172" spans="1:8">
      <c r="A2172" s="93">
        <v>43952</v>
      </c>
      <c r="B2172" s="3">
        <v>3</v>
      </c>
      <c r="C2172" s="3">
        <v>0</v>
      </c>
      <c r="D2172" s="3">
        <v>3</v>
      </c>
      <c r="E2172" s="3">
        <v>3</v>
      </c>
      <c r="F2172" s="3">
        <v>1</v>
      </c>
    </row>
    <row r="2173" spans="1:8">
      <c r="A2173" s="93">
        <v>43983</v>
      </c>
      <c r="B2173" s="3">
        <v>1</v>
      </c>
      <c r="C2173" s="3">
        <v>0</v>
      </c>
      <c r="D2173" s="3">
        <v>6</v>
      </c>
      <c r="E2173" s="3">
        <v>5</v>
      </c>
      <c r="F2173" s="3">
        <v>1</v>
      </c>
    </row>
    <row r="2174" spans="1:8">
      <c r="A2174" s="93">
        <v>44013</v>
      </c>
      <c r="B2174" s="3">
        <v>0</v>
      </c>
      <c r="C2174" s="3">
        <v>0</v>
      </c>
      <c r="D2174" s="3">
        <v>3</v>
      </c>
      <c r="E2174" s="3">
        <v>4</v>
      </c>
      <c r="F2174" s="3">
        <v>2</v>
      </c>
    </row>
    <row r="2175" spans="1:8">
      <c r="A2175" s="93">
        <v>44044</v>
      </c>
      <c r="B2175" s="3">
        <v>0</v>
      </c>
      <c r="C2175" s="3">
        <v>0</v>
      </c>
      <c r="D2175" s="3">
        <v>1.5</v>
      </c>
      <c r="E2175" s="3">
        <v>1</v>
      </c>
      <c r="F2175" s="3">
        <v>1</v>
      </c>
    </row>
    <row r="2176" spans="1:8">
      <c r="A2176" s="24" t="s">
        <v>10</v>
      </c>
      <c r="B2176" s="24">
        <f>SUM(B2164:B2175)</f>
        <v>37</v>
      </c>
      <c r="C2176" s="24">
        <f>SUM(C2164:C2175)</f>
        <v>0</v>
      </c>
      <c r="D2176" s="24">
        <f>SUM(D2164:D2175)</f>
        <v>83.5</v>
      </c>
      <c r="E2176" s="24">
        <f>SUM(E2164:E2175)</f>
        <v>50</v>
      </c>
      <c r="F2176" s="24">
        <f>SUM(F2164:F2175)</f>
        <v>21</v>
      </c>
      <c r="G2176" s="30"/>
    </row>
    <row r="2177" spans="1:7">
      <c r="A2177" s="24" t="s">
        <v>12</v>
      </c>
      <c r="B2177" s="24">
        <f>B2176/12</f>
        <v>3.0833333333333335</v>
      </c>
      <c r="C2177" s="24">
        <f>C2176/12</f>
        <v>0</v>
      </c>
      <c r="D2177" s="24">
        <f>D2176/12</f>
        <v>6.958333333333333</v>
      </c>
      <c r="E2177" s="24">
        <f>E2176/12</f>
        <v>4.166666666666667</v>
      </c>
      <c r="F2177" s="24">
        <f>F2176/12</f>
        <v>1.75</v>
      </c>
      <c r="G2177" s="30"/>
    </row>
    <row r="2178" spans="1:7">
      <c r="A2178" s="93">
        <v>44075</v>
      </c>
      <c r="B2178" s="3">
        <v>1</v>
      </c>
      <c r="C2178" s="3">
        <v>0</v>
      </c>
      <c r="D2178" s="3">
        <v>4</v>
      </c>
      <c r="E2178" s="3">
        <v>4</v>
      </c>
      <c r="F2178" s="3">
        <v>2</v>
      </c>
    </row>
    <row r="2179" spans="1:7">
      <c r="A2179" s="93">
        <v>44105</v>
      </c>
      <c r="B2179" s="3">
        <v>0</v>
      </c>
      <c r="C2179" s="3">
        <v>0</v>
      </c>
      <c r="D2179" s="3">
        <v>2</v>
      </c>
      <c r="E2179" s="3">
        <v>2</v>
      </c>
      <c r="F2179" s="3">
        <v>2</v>
      </c>
      <c r="G2179" s="2"/>
    </row>
    <row r="2180" spans="1:7">
      <c r="A2180" s="93">
        <v>44136</v>
      </c>
      <c r="B2180" s="3">
        <v>0</v>
      </c>
      <c r="C2180" s="3">
        <v>0</v>
      </c>
      <c r="D2180" s="3">
        <v>3</v>
      </c>
      <c r="E2180" s="3">
        <v>2</v>
      </c>
      <c r="F2180" s="3">
        <v>1</v>
      </c>
    </row>
    <row r="2181" spans="1:7">
      <c r="A2181" s="93">
        <v>44166</v>
      </c>
      <c r="B2181" s="3">
        <v>0</v>
      </c>
      <c r="C2181" s="3">
        <v>0</v>
      </c>
      <c r="D2181" s="3">
        <v>3</v>
      </c>
      <c r="E2181" s="3">
        <v>4</v>
      </c>
      <c r="F2181" s="3">
        <v>2</v>
      </c>
    </row>
    <row r="2182" spans="1:7">
      <c r="A2182" s="93">
        <v>44197</v>
      </c>
      <c r="B2182" s="3">
        <v>1</v>
      </c>
      <c r="C2182" s="3">
        <v>0</v>
      </c>
      <c r="D2182" s="3">
        <v>3</v>
      </c>
      <c r="E2182" s="3">
        <v>4</v>
      </c>
      <c r="F2182" s="3">
        <v>2</v>
      </c>
    </row>
    <row r="2183" spans="1:7">
      <c r="A2183" s="93">
        <v>44228</v>
      </c>
      <c r="B2183" s="3">
        <v>0</v>
      </c>
      <c r="C2183" s="3">
        <v>0</v>
      </c>
      <c r="D2183" s="3">
        <v>3</v>
      </c>
      <c r="E2183" s="3">
        <v>4</v>
      </c>
      <c r="F2183" s="3">
        <v>2</v>
      </c>
    </row>
    <row r="2184" spans="1:7">
      <c r="A2184" s="93">
        <v>44256</v>
      </c>
      <c r="B2184" s="3">
        <v>2</v>
      </c>
      <c r="C2184" s="3">
        <v>0</v>
      </c>
      <c r="D2184" s="3">
        <v>3</v>
      </c>
      <c r="E2184" s="3">
        <v>4</v>
      </c>
      <c r="F2184" s="3">
        <v>2</v>
      </c>
    </row>
    <row r="2185" spans="1:7">
      <c r="A2185" s="93">
        <v>44287</v>
      </c>
      <c r="B2185" s="3">
        <v>0</v>
      </c>
      <c r="C2185" s="3">
        <v>0</v>
      </c>
      <c r="D2185" s="3">
        <v>3</v>
      </c>
      <c r="E2185" s="3">
        <v>4</v>
      </c>
      <c r="F2185" s="3">
        <v>2</v>
      </c>
    </row>
    <row r="2186" spans="1:7">
      <c r="A2186" s="93">
        <v>44317</v>
      </c>
      <c r="B2186" s="3">
        <v>0</v>
      </c>
      <c r="C2186" s="3">
        <v>0</v>
      </c>
      <c r="D2186" s="3">
        <v>8</v>
      </c>
      <c r="E2186" s="3">
        <v>6</v>
      </c>
      <c r="F2186" s="3">
        <v>3</v>
      </c>
    </row>
    <row r="2187" spans="1:7">
      <c r="A2187" s="93">
        <v>44348</v>
      </c>
      <c r="B2187" s="3">
        <v>0</v>
      </c>
      <c r="C2187" s="3">
        <v>0</v>
      </c>
      <c r="D2187" s="3">
        <v>4</v>
      </c>
      <c r="E2187" s="3">
        <v>4</v>
      </c>
      <c r="F2187" s="3">
        <v>3</v>
      </c>
    </row>
    <row r="2188" spans="1:7">
      <c r="A2188" s="93">
        <v>44378</v>
      </c>
      <c r="B2188" s="3">
        <v>0</v>
      </c>
      <c r="C2188" s="3">
        <v>0</v>
      </c>
      <c r="D2188" s="3">
        <v>2</v>
      </c>
      <c r="E2188" s="3">
        <v>2</v>
      </c>
      <c r="F2188" s="3">
        <v>1</v>
      </c>
    </row>
    <row r="2189" spans="1:7">
      <c r="A2189" s="93">
        <v>44409</v>
      </c>
      <c r="B2189" s="3">
        <v>0</v>
      </c>
      <c r="C2189" s="3">
        <v>0</v>
      </c>
      <c r="D2189" s="3">
        <v>6</v>
      </c>
      <c r="E2189" s="3">
        <v>5</v>
      </c>
      <c r="F2189" s="3">
        <v>4</v>
      </c>
    </row>
    <row r="2190" spans="1:7">
      <c r="A2190" s="24" t="s">
        <v>10</v>
      </c>
      <c r="B2190" s="24">
        <f>SUM(B2178:B2189)</f>
        <v>4</v>
      </c>
      <c r="C2190" s="24">
        <f>SUM(C2178:C2189)</f>
        <v>0</v>
      </c>
      <c r="D2190" s="24">
        <f>SUM(D2178:D2189)</f>
        <v>44</v>
      </c>
      <c r="E2190" s="24">
        <f>SUM(E2178:E2189)</f>
        <v>45</v>
      </c>
      <c r="F2190" s="24">
        <f>SUM(F2178:F2189)</f>
        <v>26</v>
      </c>
      <c r="G2190" s="30"/>
    </row>
    <row r="2191" spans="1:7">
      <c r="A2191" s="26" t="s">
        <v>12</v>
      </c>
      <c r="B2191" s="26">
        <f>B2190/12</f>
        <v>0.33333333333333331</v>
      </c>
      <c r="C2191" s="26">
        <f>C2190/12</f>
        <v>0</v>
      </c>
      <c r="D2191" s="26">
        <f>D2190/12</f>
        <v>3.6666666666666665</v>
      </c>
      <c r="E2191" s="26">
        <f>E2190/12</f>
        <v>3.75</v>
      </c>
      <c r="F2191" s="26">
        <f>F2190/12</f>
        <v>2.1666666666666665</v>
      </c>
      <c r="G2191" s="30"/>
    </row>
    <row r="2192" spans="1:7">
      <c r="A2192" s="93">
        <v>44440</v>
      </c>
      <c r="B2192" s="3">
        <v>0</v>
      </c>
      <c r="C2192" s="3">
        <v>0</v>
      </c>
      <c r="D2192" s="3">
        <v>3</v>
      </c>
      <c r="E2192" s="3">
        <v>3</v>
      </c>
      <c r="F2192" s="3">
        <v>2</v>
      </c>
    </row>
    <row r="2193" spans="1:7">
      <c r="A2193" s="93">
        <v>44470</v>
      </c>
      <c r="B2193" s="3">
        <v>0</v>
      </c>
      <c r="C2193" s="3">
        <v>0</v>
      </c>
      <c r="D2193" s="3">
        <v>1.45</v>
      </c>
      <c r="E2193" s="3">
        <v>3</v>
      </c>
      <c r="F2193" s="3">
        <v>2</v>
      </c>
    </row>
    <row r="2194" spans="1:7">
      <c r="A2194" s="94">
        <v>44501</v>
      </c>
      <c r="B2194" s="50">
        <v>1</v>
      </c>
      <c r="C2194" s="50">
        <v>0</v>
      </c>
      <c r="D2194" s="50">
        <v>1</v>
      </c>
      <c r="E2194" s="50">
        <v>4</v>
      </c>
      <c r="F2194" s="50">
        <v>1</v>
      </c>
      <c r="G2194" s="50"/>
    </row>
    <row r="2195" spans="1:7">
      <c r="A2195" s="94">
        <v>44531</v>
      </c>
      <c r="B2195" s="50">
        <v>0</v>
      </c>
      <c r="C2195" s="50">
        <v>0</v>
      </c>
      <c r="D2195" s="50">
        <v>4.0999999999999996</v>
      </c>
      <c r="E2195" s="50">
        <v>5</v>
      </c>
      <c r="F2195" s="50">
        <v>2</v>
      </c>
      <c r="G2195" s="50"/>
    </row>
    <row r="2196" spans="1:7">
      <c r="A2196" s="93">
        <v>44562</v>
      </c>
    </row>
    <row r="2197" spans="1:7">
      <c r="A2197" s="93">
        <v>44593</v>
      </c>
    </row>
    <row r="2198" spans="1:7">
      <c r="A2198" s="94">
        <v>44621</v>
      </c>
      <c r="B2198" s="50"/>
      <c r="C2198" s="50"/>
      <c r="D2198" s="50"/>
      <c r="E2198" s="50"/>
      <c r="F2198" s="50"/>
      <c r="G2198" s="50"/>
    </row>
    <row r="2199" spans="1:7">
      <c r="A2199" s="94">
        <v>44652</v>
      </c>
      <c r="B2199" s="50"/>
      <c r="C2199" s="50"/>
      <c r="D2199" s="50"/>
      <c r="E2199" s="50"/>
      <c r="F2199" s="50"/>
      <c r="G2199" s="50"/>
    </row>
    <row r="2200" spans="1:7">
      <c r="A2200" s="93">
        <v>44682</v>
      </c>
    </row>
    <row r="2201" spans="1:7">
      <c r="A2201" s="93">
        <v>44713</v>
      </c>
    </row>
    <row r="2202" spans="1:7">
      <c r="A2202" s="94">
        <v>44743</v>
      </c>
      <c r="B2202" s="50"/>
      <c r="C2202" s="50"/>
      <c r="D2202" s="50"/>
      <c r="E2202" s="50"/>
      <c r="F2202" s="50"/>
      <c r="G2202" s="50"/>
    </row>
    <row r="2203" spans="1:7">
      <c r="A2203" s="94">
        <v>44774</v>
      </c>
      <c r="B2203" s="50"/>
      <c r="C2203" s="50"/>
      <c r="D2203" s="50"/>
      <c r="E2203" s="50"/>
      <c r="F2203" s="50"/>
      <c r="G2203" s="50"/>
    </row>
    <row r="2204" spans="1:7">
      <c r="A2204" s="24" t="s">
        <v>10</v>
      </c>
      <c r="B2204" s="24">
        <f>SUM(B2192:B2203)</f>
        <v>1</v>
      </c>
      <c r="C2204" s="24">
        <f>SUM(C2192:C2203)</f>
        <v>0</v>
      </c>
      <c r="D2204" s="24">
        <f>SUM(D2192:D2203)</f>
        <v>9.5500000000000007</v>
      </c>
      <c r="E2204" s="24">
        <f>SUM(E2192:E2203)</f>
        <v>15</v>
      </c>
      <c r="F2204" s="24">
        <f>SUM(F2192:F2203)</f>
        <v>7</v>
      </c>
      <c r="G2204" s="30"/>
    </row>
    <row r="2205" spans="1:7">
      <c r="A2205" s="26" t="s">
        <v>12</v>
      </c>
      <c r="B2205" s="26">
        <f>B2204/12</f>
        <v>8.3333333333333329E-2</v>
      </c>
      <c r="C2205" s="26">
        <f>C2204/12</f>
        <v>0</v>
      </c>
      <c r="D2205" s="26">
        <f>D2204/12</f>
        <v>0.79583333333333339</v>
      </c>
      <c r="E2205" s="26">
        <f>E2204/12</f>
        <v>1.25</v>
      </c>
      <c r="F2205" s="26">
        <f>F2204/12</f>
        <v>0.58333333333333337</v>
      </c>
      <c r="G2205" s="30"/>
    </row>
    <row r="2206" spans="1:7">
      <c r="A2206" s="94"/>
      <c r="B2206" s="50"/>
      <c r="C2206" s="50"/>
      <c r="D2206" s="50"/>
      <c r="E2206" s="50"/>
      <c r="F2206" s="50"/>
      <c r="G2206" s="50"/>
    </row>
    <row r="2220" spans="1:8">
      <c r="A2220" s="1" t="s">
        <v>0</v>
      </c>
      <c r="B2220" s="2" t="s">
        <v>1</v>
      </c>
      <c r="C2220" s="2" t="s">
        <v>2</v>
      </c>
      <c r="D2220" s="2" t="s">
        <v>3</v>
      </c>
    </row>
    <row r="2221" spans="1:8">
      <c r="A2221" s="93" t="s">
        <v>35</v>
      </c>
      <c r="B2221" s="8">
        <v>31271</v>
      </c>
      <c r="C2221" s="8">
        <v>38346</v>
      </c>
      <c r="D2221" s="3" t="s">
        <v>18</v>
      </c>
    </row>
    <row r="2223" spans="1:8">
      <c r="A2223" s="18" t="s">
        <v>4</v>
      </c>
      <c r="B2223" s="19" t="s">
        <v>5</v>
      </c>
      <c r="C2223" s="19" t="s">
        <v>6</v>
      </c>
      <c r="D2223" s="19" t="s">
        <v>7</v>
      </c>
      <c r="E2223" s="19" t="s">
        <v>8</v>
      </c>
      <c r="F2223" s="19" t="s">
        <v>9</v>
      </c>
      <c r="G2223" s="22" t="s">
        <v>138</v>
      </c>
      <c r="H2223" s="19" t="s">
        <v>11</v>
      </c>
    </row>
    <row r="2224" spans="1:8">
      <c r="A2224" s="93">
        <v>43709</v>
      </c>
      <c r="B2224" s="3">
        <v>30</v>
      </c>
      <c r="C2224" s="3">
        <v>3</v>
      </c>
      <c r="D2224" s="3">
        <v>70</v>
      </c>
      <c r="E2224" s="3">
        <v>10</v>
      </c>
      <c r="F2224" s="3">
        <v>5</v>
      </c>
    </row>
    <row r="2225" spans="1:7">
      <c r="A2225" s="93">
        <v>43739</v>
      </c>
      <c r="B2225" s="3">
        <v>15</v>
      </c>
      <c r="C2225" s="3">
        <v>0</v>
      </c>
      <c r="D2225" s="3">
        <v>15</v>
      </c>
      <c r="E2225" s="3">
        <v>5</v>
      </c>
      <c r="F2225" s="3">
        <v>2</v>
      </c>
    </row>
    <row r="2226" spans="1:7">
      <c r="A2226" s="93">
        <v>43770</v>
      </c>
      <c r="B2226" s="3">
        <v>14</v>
      </c>
      <c r="C2226" s="3">
        <v>2</v>
      </c>
      <c r="D2226" s="3">
        <v>40</v>
      </c>
      <c r="E2226" s="3">
        <v>4</v>
      </c>
      <c r="F2226" s="3">
        <v>2</v>
      </c>
    </row>
    <row r="2227" spans="1:7">
      <c r="A2227" s="93">
        <v>43800</v>
      </c>
      <c r="B2227" s="3">
        <v>15</v>
      </c>
      <c r="C2227" s="3">
        <v>0</v>
      </c>
      <c r="D2227" s="3">
        <v>25</v>
      </c>
      <c r="E2227" s="3">
        <v>5</v>
      </c>
      <c r="F2227" s="3">
        <v>3</v>
      </c>
    </row>
    <row r="2228" spans="1:7">
      <c r="A2228" s="93">
        <v>43831</v>
      </c>
      <c r="B2228" s="3">
        <v>25</v>
      </c>
      <c r="C2228" s="3">
        <v>3</v>
      </c>
      <c r="D2228" s="3">
        <v>18</v>
      </c>
      <c r="E2228" s="3">
        <v>10</v>
      </c>
      <c r="F2228" s="3">
        <v>3</v>
      </c>
    </row>
    <row r="2229" spans="1:7">
      <c r="A2229" s="93">
        <v>43862</v>
      </c>
      <c r="B2229" s="3">
        <v>25</v>
      </c>
      <c r="C2229" s="3">
        <v>3</v>
      </c>
      <c r="D2229" s="3">
        <v>25</v>
      </c>
      <c r="E2229" s="3">
        <v>3</v>
      </c>
      <c r="F2229" s="3">
        <v>2</v>
      </c>
    </row>
    <row r="2230" spans="1:7">
      <c r="A2230" s="93">
        <v>43891</v>
      </c>
      <c r="B2230" s="3">
        <v>15</v>
      </c>
      <c r="C2230" s="3">
        <v>0</v>
      </c>
      <c r="D2230" s="3">
        <v>5</v>
      </c>
      <c r="E2230" s="3">
        <v>5</v>
      </c>
      <c r="F2230" s="3">
        <v>2</v>
      </c>
    </row>
    <row r="2231" spans="1:7">
      <c r="A2231" s="93">
        <v>43922</v>
      </c>
      <c r="B2231" s="3">
        <v>0</v>
      </c>
      <c r="C2231" s="3">
        <v>0</v>
      </c>
      <c r="D2231" s="3">
        <v>5</v>
      </c>
      <c r="E2231" s="3">
        <v>5</v>
      </c>
      <c r="F2231" s="3">
        <v>1</v>
      </c>
      <c r="G2231" s="2"/>
    </row>
    <row r="2232" spans="1:7">
      <c r="A2232" s="93">
        <v>43952</v>
      </c>
      <c r="B2232" s="3">
        <v>0</v>
      </c>
      <c r="C2232" s="3">
        <v>0</v>
      </c>
      <c r="D2232" s="3">
        <v>5</v>
      </c>
      <c r="E2232" s="3">
        <v>6</v>
      </c>
      <c r="F2232" s="3">
        <v>1</v>
      </c>
    </row>
    <row r="2233" spans="1:7">
      <c r="A2233" s="93">
        <v>43983</v>
      </c>
      <c r="B2233" s="3">
        <v>0</v>
      </c>
      <c r="C2233" s="3">
        <v>0</v>
      </c>
      <c r="D2233" s="3">
        <v>4</v>
      </c>
      <c r="E2233" s="3">
        <v>6</v>
      </c>
      <c r="F2233" s="3">
        <v>1</v>
      </c>
    </row>
    <row r="2234" spans="1:7">
      <c r="A2234" s="93">
        <v>44013</v>
      </c>
      <c r="B2234" s="3">
        <v>0</v>
      </c>
      <c r="C2234" s="3">
        <v>0</v>
      </c>
      <c r="D2234" s="3">
        <v>3</v>
      </c>
      <c r="E2234" s="3">
        <v>2</v>
      </c>
      <c r="F2234" s="3">
        <v>0</v>
      </c>
    </row>
    <row r="2235" spans="1:7">
      <c r="A2235" s="93">
        <v>44044</v>
      </c>
      <c r="B2235" s="3">
        <v>0</v>
      </c>
      <c r="C2235" s="3">
        <v>0</v>
      </c>
      <c r="D2235" s="3">
        <v>2</v>
      </c>
      <c r="E2235" s="3">
        <v>2</v>
      </c>
      <c r="F2235" s="3">
        <v>0</v>
      </c>
    </row>
    <row r="2236" spans="1:7">
      <c r="A2236" s="24" t="s">
        <v>10</v>
      </c>
      <c r="B2236" s="24">
        <f>SUM(B2224:B2235)</f>
        <v>139</v>
      </c>
      <c r="C2236" s="24">
        <f>SUM(C2224:C2235)</f>
        <v>11</v>
      </c>
      <c r="D2236" s="24">
        <f>SUM(D2224:D2235)</f>
        <v>217</v>
      </c>
      <c r="E2236" s="24">
        <f>SUM(E2224:E2235)</f>
        <v>63</v>
      </c>
      <c r="F2236" s="24">
        <f>SUM(F2224:F2235)</f>
        <v>22</v>
      </c>
      <c r="G2236" s="30"/>
    </row>
    <row r="2237" spans="1:7">
      <c r="A2237" s="24" t="s">
        <v>12</v>
      </c>
      <c r="B2237" s="24">
        <f>B2236/12</f>
        <v>11.583333333333334</v>
      </c>
      <c r="C2237" s="24">
        <f>C2236/12</f>
        <v>0.91666666666666663</v>
      </c>
      <c r="D2237" s="24">
        <f>D2236/12</f>
        <v>18.083333333333332</v>
      </c>
      <c r="E2237" s="24">
        <f>E2236/12</f>
        <v>5.25</v>
      </c>
      <c r="F2237" s="24">
        <f>F2236/12</f>
        <v>1.8333333333333333</v>
      </c>
      <c r="G2237" s="30"/>
    </row>
    <row r="2238" spans="1:7">
      <c r="A2238" s="93">
        <v>44075</v>
      </c>
      <c r="B2238" s="3">
        <v>0</v>
      </c>
      <c r="C2238" s="3">
        <v>0</v>
      </c>
      <c r="D2238" s="3">
        <v>5</v>
      </c>
      <c r="E2238" s="3">
        <v>5</v>
      </c>
      <c r="F2238" s="3">
        <v>0</v>
      </c>
    </row>
    <row r="2239" spans="1:7">
      <c r="A2239" s="93">
        <v>44105</v>
      </c>
      <c r="B2239" s="3">
        <v>0</v>
      </c>
      <c r="C2239" s="3">
        <v>0</v>
      </c>
      <c r="D2239" s="3">
        <v>5</v>
      </c>
      <c r="E2239" s="3">
        <v>4</v>
      </c>
      <c r="F2239" s="3">
        <v>1</v>
      </c>
    </row>
    <row r="2240" spans="1:7">
      <c r="A2240" s="93">
        <v>44136</v>
      </c>
      <c r="B2240" s="3">
        <v>0</v>
      </c>
      <c r="C2240" s="3">
        <v>0</v>
      </c>
      <c r="D2240" s="3">
        <v>7</v>
      </c>
      <c r="E2240" s="3">
        <v>8</v>
      </c>
      <c r="F2240" s="3">
        <v>5</v>
      </c>
    </row>
    <row r="2241" spans="1:7">
      <c r="A2241" s="93">
        <v>44166</v>
      </c>
      <c r="B2241" s="3">
        <v>0</v>
      </c>
      <c r="C2241" s="3">
        <v>0</v>
      </c>
      <c r="D2241" s="3">
        <v>4</v>
      </c>
      <c r="E2241" s="3">
        <v>6</v>
      </c>
      <c r="F2241" s="3">
        <v>2</v>
      </c>
    </row>
    <row r="2242" spans="1:7">
      <c r="A2242" s="93">
        <v>44197</v>
      </c>
      <c r="B2242" s="3">
        <v>0</v>
      </c>
      <c r="C2242" s="3">
        <v>0</v>
      </c>
      <c r="D2242" s="3">
        <v>5</v>
      </c>
      <c r="E2242" s="3">
        <v>5</v>
      </c>
      <c r="F2242" s="3">
        <v>1</v>
      </c>
    </row>
    <row r="2243" spans="1:7">
      <c r="A2243" s="93">
        <v>44228</v>
      </c>
      <c r="B2243" s="3">
        <v>0</v>
      </c>
      <c r="C2243" s="3">
        <v>0</v>
      </c>
      <c r="D2243" s="3">
        <v>5</v>
      </c>
      <c r="E2243" s="3">
        <v>6</v>
      </c>
      <c r="F2243" s="3">
        <v>0</v>
      </c>
    </row>
    <row r="2244" spans="1:7">
      <c r="A2244" s="93">
        <v>44256</v>
      </c>
      <c r="B2244" s="3">
        <v>0</v>
      </c>
      <c r="C2244" s="3">
        <v>0</v>
      </c>
      <c r="D2244" s="3">
        <v>6</v>
      </c>
      <c r="E2244" s="3">
        <v>7</v>
      </c>
      <c r="F2244" s="3">
        <v>0</v>
      </c>
    </row>
    <row r="2245" spans="1:7">
      <c r="A2245" s="93">
        <v>44287</v>
      </c>
      <c r="B2245" s="3">
        <v>0</v>
      </c>
      <c r="C2245" s="3">
        <v>0</v>
      </c>
      <c r="D2245" s="3">
        <v>6</v>
      </c>
      <c r="E2245" s="3">
        <v>5</v>
      </c>
      <c r="F2245" s="3">
        <v>1</v>
      </c>
    </row>
    <row r="2246" spans="1:7">
      <c r="A2246" s="93">
        <v>44317</v>
      </c>
      <c r="B2246" s="3">
        <v>0</v>
      </c>
      <c r="C2246" s="3">
        <v>0</v>
      </c>
      <c r="D2246" s="3">
        <v>5</v>
      </c>
      <c r="E2246" s="3">
        <v>5</v>
      </c>
      <c r="F2246" s="3">
        <v>1</v>
      </c>
    </row>
    <row r="2247" spans="1:7">
      <c r="A2247" s="93">
        <v>44348</v>
      </c>
      <c r="B2247" s="3">
        <v>0</v>
      </c>
      <c r="C2247" s="3">
        <v>0</v>
      </c>
      <c r="D2247" s="3">
        <v>4</v>
      </c>
      <c r="E2247" s="3">
        <v>4</v>
      </c>
      <c r="F2247" s="3">
        <v>1</v>
      </c>
    </row>
    <row r="2248" spans="1:7">
      <c r="A2248" s="93">
        <v>44378</v>
      </c>
      <c r="B2248" s="3">
        <v>0</v>
      </c>
      <c r="C2248" s="3">
        <v>0</v>
      </c>
      <c r="D2248" s="3">
        <v>4</v>
      </c>
      <c r="E2248" s="3">
        <v>4</v>
      </c>
      <c r="F2248" s="3">
        <v>1</v>
      </c>
    </row>
    <row r="2249" spans="1:7">
      <c r="A2249" s="93">
        <v>44409</v>
      </c>
      <c r="B2249" s="3">
        <v>0</v>
      </c>
      <c r="C2249" s="3">
        <v>0</v>
      </c>
      <c r="D2249" s="3">
        <v>6</v>
      </c>
      <c r="E2249" s="3">
        <v>4</v>
      </c>
      <c r="F2249" s="3">
        <v>1</v>
      </c>
    </row>
    <row r="2250" spans="1:7">
      <c r="A2250" s="24" t="s">
        <v>10</v>
      </c>
      <c r="B2250" s="24">
        <f>SUM(B2238:B2249)</f>
        <v>0</v>
      </c>
      <c r="C2250" s="24">
        <f>SUM(C2238:C2249)</f>
        <v>0</v>
      </c>
      <c r="D2250" s="24">
        <f>SUM(D2238:D2249)</f>
        <v>62</v>
      </c>
      <c r="E2250" s="24">
        <f>SUM(E2238:E2249)</f>
        <v>63</v>
      </c>
      <c r="F2250" s="24">
        <f>SUM(F2238:F2249)</f>
        <v>14</v>
      </c>
      <c r="G2250" s="30"/>
    </row>
    <row r="2251" spans="1:7">
      <c r="A2251" s="26" t="s">
        <v>12</v>
      </c>
      <c r="B2251" s="26">
        <f>B2250/12</f>
        <v>0</v>
      </c>
      <c r="C2251" s="26">
        <f>C2250/12</f>
        <v>0</v>
      </c>
      <c r="D2251" s="26">
        <f>D2250/12</f>
        <v>5.166666666666667</v>
      </c>
      <c r="E2251" s="26">
        <f>E2250/12</f>
        <v>5.25</v>
      </c>
      <c r="F2251" s="26">
        <f>F2250/12</f>
        <v>1.1666666666666667</v>
      </c>
      <c r="G2251" s="30"/>
    </row>
    <row r="2252" spans="1:7">
      <c r="A2252" s="93">
        <v>44440</v>
      </c>
      <c r="B2252" s="3">
        <v>0</v>
      </c>
      <c r="C2252" s="3">
        <v>0</v>
      </c>
      <c r="D2252" s="3">
        <v>5</v>
      </c>
      <c r="E2252" s="3">
        <v>6</v>
      </c>
      <c r="F2252" s="3">
        <v>0</v>
      </c>
    </row>
    <row r="2253" spans="1:7">
      <c r="A2253" s="93">
        <v>44470</v>
      </c>
      <c r="B2253" s="3">
        <v>0</v>
      </c>
      <c r="C2253" s="3">
        <v>0</v>
      </c>
      <c r="D2253" s="3">
        <v>2</v>
      </c>
      <c r="E2253" s="3">
        <v>6</v>
      </c>
      <c r="F2253" s="3">
        <v>0</v>
      </c>
    </row>
    <row r="2254" spans="1:7">
      <c r="A2254" s="94">
        <v>44501</v>
      </c>
      <c r="B2254" s="50">
        <v>0</v>
      </c>
      <c r="C2254" s="50">
        <v>0</v>
      </c>
      <c r="D2254" s="50">
        <v>5</v>
      </c>
      <c r="E2254" s="50">
        <v>5</v>
      </c>
      <c r="F2254" s="50">
        <v>1</v>
      </c>
      <c r="G2254" s="50"/>
    </row>
    <row r="2255" spans="1:7">
      <c r="A2255" s="94">
        <v>44531</v>
      </c>
      <c r="B2255" s="50">
        <v>0</v>
      </c>
      <c r="C2255" s="50">
        <v>0</v>
      </c>
      <c r="D2255" s="50">
        <v>5</v>
      </c>
      <c r="E2255" s="50">
        <v>4</v>
      </c>
      <c r="F2255" s="50">
        <v>2</v>
      </c>
      <c r="G2255" s="50"/>
    </row>
    <row r="2256" spans="1:7">
      <c r="A2256" s="93">
        <v>44562</v>
      </c>
    </row>
    <row r="2257" spans="1:7">
      <c r="A2257" s="93">
        <v>44593</v>
      </c>
    </row>
    <row r="2258" spans="1:7">
      <c r="A2258" s="94">
        <v>44621</v>
      </c>
      <c r="B2258" s="50"/>
      <c r="C2258" s="50"/>
      <c r="D2258" s="50"/>
      <c r="E2258" s="50"/>
      <c r="F2258" s="50"/>
      <c r="G2258" s="50"/>
    </row>
    <row r="2259" spans="1:7">
      <c r="A2259" s="94">
        <v>44652</v>
      </c>
      <c r="B2259" s="50"/>
      <c r="C2259" s="50"/>
      <c r="D2259" s="50"/>
      <c r="E2259" s="50"/>
      <c r="F2259" s="50"/>
      <c r="G2259" s="50"/>
    </row>
    <row r="2260" spans="1:7">
      <c r="A2260" s="93">
        <v>44682</v>
      </c>
    </row>
    <row r="2261" spans="1:7">
      <c r="A2261" s="93">
        <v>44713</v>
      </c>
    </row>
    <row r="2262" spans="1:7">
      <c r="A2262" s="94">
        <v>44743</v>
      </c>
      <c r="B2262" s="50"/>
      <c r="C2262" s="50"/>
      <c r="D2262" s="50"/>
      <c r="E2262" s="50"/>
      <c r="F2262" s="50"/>
      <c r="G2262" s="50"/>
    </row>
    <row r="2263" spans="1:7">
      <c r="A2263" s="94">
        <v>44774</v>
      </c>
      <c r="B2263" s="50"/>
      <c r="C2263" s="50"/>
      <c r="D2263" s="50"/>
      <c r="E2263" s="50"/>
      <c r="F2263" s="50"/>
      <c r="G2263" s="50"/>
    </row>
    <row r="2264" spans="1:7">
      <c r="A2264" s="24" t="s">
        <v>10</v>
      </c>
      <c r="B2264" s="24">
        <f>SUM(B2252:B2263)</f>
        <v>0</v>
      </c>
      <c r="C2264" s="24">
        <f>SUM(C2252:C2263)</f>
        <v>0</v>
      </c>
      <c r="D2264" s="24">
        <f>SUM(D2252:D2263)</f>
        <v>17</v>
      </c>
      <c r="E2264" s="24">
        <f>SUM(E2252:E2263)</f>
        <v>21</v>
      </c>
      <c r="F2264" s="24">
        <f>SUM(F2252:F2263)</f>
        <v>3</v>
      </c>
      <c r="G2264" s="30"/>
    </row>
    <row r="2265" spans="1:7">
      <c r="A2265" s="26" t="s">
        <v>12</v>
      </c>
      <c r="B2265" s="26">
        <f>B2264/12</f>
        <v>0</v>
      </c>
      <c r="C2265" s="26">
        <f>C2264/12</f>
        <v>0</v>
      </c>
      <c r="D2265" s="26">
        <f>D2264/12</f>
        <v>1.4166666666666667</v>
      </c>
      <c r="E2265" s="26">
        <f>E2264/12</f>
        <v>1.75</v>
      </c>
      <c r="F2265" s="26">
        <f>F2264/12</f>
        <v>0.25</v>
      </c>
      <c r="G2265" s="30"/>
    </row>
    <row r="2266" spans="1:7">
      <c r="A2266" s="94"/>
      <c r="B2266" s="50"/>
      <c r="C2266" s="50"/>
      <c r="D2266" s="50"/>
      <c r="E2266" s="50"/>
      <c r="F2266" s="50"/>
      <c r="G2266" s="50"/>
    </row>
    <row r="2278" spans="1:8">
      <c r="A2278" s="1" t="s">
        <v>0</v>
      </c>
      <c r="B2278" s="2" t="s">
        <v>1</v>
      </c>
      <c r="C2278" s="2" t="s">
        <v>2</v>
      </c>
      <c r="D2278" s="2" t="s">
        <v>3</v>
      </c>
      <c r="E2278" s="2"/>
    </row>
    <row r="2279" spans="1:8">
      <c r="A2279" s="93" t="s">
        <v>36</v>
      </c>
      <c r="B2279" s="8">
        <v>21447</v>
      </c>
      <c r="C2279" s="8">
        <v>34013</v>
      </c>
      <c r="D2279" s="3" t="s">
        <v>29</v>
      </c>
      <c r="G2279" s="2"/>
    </row>
    <row r="2281" spans="1:8">
      <c r="A2281" s="18" t="s">
        <v>4</v>
      </c>
      <c r="B2281" s="19" t="s">
        <v>5</v>
      </c>
      <c r="C2281" s="19" t="s">
        <v>6</v>
      </c>
      <c r="D2281" s="19" t="s">
        <v>7</v>
      </c>
      <c r="E2281" s="19" t="s">
        <v>8</v>
      </c>
      <c r="F2281" s="19" t="s">
        <v>9</v>
      </c>
      <c r="G2281" s="22" t="s">
        <v>138</v>
      </c>
      <c r="H2281" s="19" t="s">
        <v>11</v>
      </c>
    </row>
    <row r="2282" spans="1:8">
      <c r="A2282" s="93">
        <v>43709</v>
      </c>
      <c r="B2282" s="3">
        <v>15</v>
      </c>
      <c r="C2282" s="3">
        <v>0</v>
      </c>
      <c r="D2282" s="3">
        <v>10</v>
      </c>
      <c r="E2282" s="3">
        <v>5</v>
      </c>
      <c r="F2282" s="3">
        <v>2</v>
      </c>
    </row>
    <row r="2283" spans="1:8">
      <c r="A2283" s="93">
        <v>43739</v>
      </c>
      <c r="B2283" s="3">
        <v>12</v>
      </c>
      <c r="C2283" s="3">
        <v>1</v>
      </c>
      <c r="D2283" s="3">
        <v>10</v>
      </c>
      <c r="E2283" s="3">
        <v>5</v>
      </c>
      <c r="F2283" s="3">
        <v>1</v>
      </c>
    </row>
    <row r="2284" spans="1:8">
      <c r="A2284" s="93">
        <v>43770</v>
      </c>
      <c r="B2284" s="3">
        <v>15</v>
      </c>
      <c r="C2284" s="3">
        <v>0</v>
      </c>
      <c r="D2284" s="3">
        <v>13</v>
      </c>
      <c r="E2284" s="3">
        <v>4</v>
      </c>
      <c r="F2284" s="3">
        <v>1</v>
      </c>
    </row>
    <row r="2285" spans="1:8">
      <c r="A2285" s="93">
        <v>43800</v>
      </c>
      <c r="B2285" s="3">
        <v>15</v>
      </c>
      <c r="C2285" s="3">
        <v>0</v>
      </c>
      <c r="D2285" s="3">
        <v>8</v>
      </c>
      <c r="E2285" s="3">
        <v>4</v>
      </c>
      <c r="F2285" s="3">
        <v>2</v>
      </c>
    </row>
    <row r="2286" spans="1:8">
      <c r="A2286" s="93">
        <v>43831</v>
      </c>
      <c r="B2286" s="3">
        <v>14</v>
      </c>
      <c r="C2286" s="3">
        <v>0</v>
      </c>
      <c r="D2286" s="3">
        <v>10</v>
      </c>
      <c r="E2286" s="3">
        <v>6</v>
      </c>
      <c r="F2286" s="3">
        <v>2</v>
      </c>
    </row>
    <row r="2287" spans="1:8">
      <c r="A2287" s="93">
        <v>43862</v>
      </c>
      <c r="B2287" s="3">
        <v>15</v>
      </c>
      <c r="C2287" s="3">
        <v>0</v>
      </c>
      <c r="D2287" s="3">
        <v>17</v>
      </c>
      <c r="E2287" s="3">
        <v>5</v>
      </c>
      <c r="F2287" s="3">
        <v>2</v>
      </c>
    </row>
    <row r="2288" spans="1:8">
      <c r="A2288" s="93">
        <v>43891</v>
      </c>
      <c r="B2288" s="3">
        <v>10</v>
      </c>
      <c r="C2288" s="3">
        <v>0</v>
      </c>
      <c r="D2288" s="3">
        <v>6</v>
      </c>
      <c r="E2288" s="3">
        <v>3</v>
      </c>
      <c r="F2288" s="3">
        <v>2</v>
      </c>
    </row>
    <row r="2289" spans="1:7">
      <c r="A2289" s="93">
        <v>43922</v>
      </c>
      <c r="B2289" s="3">
        <v>0</v>
      </c>
      <c r="C2289" s="3">
        <v>0</v>
      </c>
      <c r="D2289" s="3">
        <v>5</v>
      </c>
      <c r="E2289" s="3">
        <v>8</v>
      </c>
      <c r="F2289" s="3">
        <v>2</v>
      </c>
    </row>
    <row r="2290" spans="1:7">
      <c r="A2290" s="93">
        <v>43952</v>
      </c>
      <c r="B2290" s="3">
        <v>1</v>
      </c>
      <c r="C2290" s="3">
        <v>0</v>
      </c>
      <c r="D2290" s="3">
        <v>8</v>
      </c>
      <c r="E2290" s="3">
        <v>6</v>
      </c>
      <c r="F2290" s="3">
        <v>2</v>
      </c>
    </row>
    <row r="2291" spans="1:7">
      <c r="A2291" s="93">
        <v>43983</v>
      </c>
      <c r="B2291" s="3">
        <v>0</v>
      </c>
      <c r="C2291" s="3">
        <v>0</v>
      </c>
      <c r="D2291" s="3">
        <v>15</v>
      </c>
      <c r="E2291" s="3">
        <v>5</v>
      </c>
      <c r="F2291" s="3">
        <v>2</v>
      </c>
    </row>
    <row r="2292" spans="1:7">
      <c r="A2292" s="93">
        <v>44013</v>
      </c>
      <c r="B2292" s="3">
        <v>0</v>
      </c>
      <c r="C2292" s="3">
        <v>0</v>
      </c>
      <c r="D2292" s="3">
        <v>15</v>
      </c>
      <c r="E2292" s="3">
        <v>4</v>
      </c>
      <c r="F2292" s="3">
        <v>2</v>
      </c>
    </row>
    <row r="2293" spans="1:7">
      <c r="A2293" s="93">
        <v>44044</v>
      </c>
      <c r="B2293" s="3">
        <v>0</v>
      </c>
      <c r="C2293" s="3">
        <v>0</v>
      </c>
      <c r="D2293" s="3">
        <v>10</v>
      </c>
      <c r="E2293" s="3">
        <v>5</v>
      </c>
      <c r="F2293" s="3">
        <v>2</v>
      </c>
    </row>
    <row r="2294" spans="1:7">
      <c r="A2294" s="24" t="s">
        <v>10</v>
      </c>
      <c r="B2294" s="24">
        <f>SUM(B2282:B2293)</f>
        <v>97</v>
      </c>
      <c r="C2294" s="24">
        <f>SUM(C2282:C2293)</f>
        <v>1</v>
      </c>
      <c r="D2294" s="24">
        <f>SUM(D2282:D2293)</f>
        <v>127</v>
      </c>
      <c r="E2294" s="24">
        <f>SUM(E2282:E2293)</f>
        <v>60</v>
      </c>
      <c r="F2294" s="24">
        <f>SUM(F2282:F2293)</f>
        <v>22</v>
      </c>
      <c r="G2294" s="30"/>
    </row>
    <row r="2295" spans="1:7">
      <c r="A2295" s="24" t="s">
        <v>12</v>
      </c>
      <c r="B2295" s="24">
        <f>B2294/12</f>
        <v>8.0833333333333339</v>
      </c>
      <c r="C2295" s="24">
        <f>C2294/12</f>
        <v>8.3333333333333329E-2</v>
      </c>
      <c r="D2295" s="24">
        <f>D2294/12</f>
        <v>10.583333333333334</v>
      </c>
      <c r="E2295" s="24">
        <f>E2294/12</f>
        <v>5</v>
      </c>
      <c r="F2295" s="24">
        <f>F2294/12</f>
        <v>1.8333333333333333</v>
      </c>
      <c r="G2295" s="30"/>
    </row>
    <row r="2296" spans="1:7">
      <c r="A2296" s="93">
        <v>44075</v>
      </c>
      <c r="B2296" s="3">
        <v>10</v>
      </c>
      <c r="C2296" s="3">
        <v>0</v>
      </c>
      <c r="D2296" s="3">
        <v>8</v>
      </c>
      <c r="E2296" s="3">
        <v>5</v>
      </c>
      <c r="F2296" s="3">
        <v>2</v>
      </c>
    </row>
    <row r="2297" spans="1:7">
      <c r="A2297" s="93">
        <v>44105</v>
      </c>
      <c r="B2297" s="3">
        <v>0</v>
      </c>
      <c r="C2297" s="3">
        <v>10</v>
      </c>
      <c r="D2297" s="3">
        <v>5</v>
      </c>
      <c r="E2297" s="3">
        <v>4</v>
      </c>
      <c r="F2297" s="3">
        <v>2</v>
      </c>
    </row>
    <row r="2298" spans="1:7">
      <c r="A2298" s="93">
        <v>44136</v>
      </c>
      <c r="B2298" s="3">
        <v>4</v>
      </c>
      <c r="C2298" s="3">
        <v>0</v>
      </c>
      <c r="D2298" s="3">
        <v>7</v>
      </c>
      <c r="E2298" s="3">
        <v>3</v>
      </c>
      <c r="F2298" s="3">
        <v>1</v>
      </c>
    </row>
    <row r="2299" spans="1:7">
      <c r="A2299" s="93">
        <v>44166</v>
      </c>
      <c r="B2299" s="3">
        <v>0</v>
      </c>
      <c r="C2299" s="3">
        <v>0</v>
      </c>
      <c r="D2299" s="3">
        <v>8</v>
      </c>
      <c r="E2299" s="3">
        <v>4</v>
      </c>
      <c r="F2299" s="3">
        <v>2</v>
      </c>
    </row>
    <row r="2300" spans="1:7">
      <c r="A2300" s="93">
        <v>44197</v>
      </c>
      <c r="B2300" s="3">
        <v>8</v>
      </c>
      <c r="C2300" s="3">
        <v>0</v>
      </c>
      <c r="D2300" s="3">
        <v>8</v>
      </c>
      <c r="E2300" s="3">
        <v>5</v>
      </c>
      <c r="F2300" s="3">
        <v>2</v>
      </c>
    </row>
    <row r="2301" spans="1:7">
      <c r="A2301" s="93">
        <v>44228</v>
      </c>
      <c r="B2301" s="3">
        <v>5</v>
      </c>
      <c r="C2301" s="3">
        <v>2</v>
      </c>
      <c r="D2301" s="3">
        <v>8</v>
      </c>
      <c r="E2301" s="3">
        <v>4</v>
      </c>
      <c r="F2301" s="3">
        <v>2</v>
      </c>
    </row>
    <row r="2302" spans="1:7">
      <c r="A2302" s="93">
        <v>44256</v>
      </c>
      <c r="B2302" s="3">
        <v>3</v>
      </c>
      <c r="C2302" s="3">
        <v>0</v>
      </c>
      <c r="D2302" s="3">
        <v>8</v>
      </c>
      <c r="E2302" s="3">
        <v>3</v>
      </c>
      <c r="F2302" s="3">
        <v>1</v>
      </c>
    </row>
    <row r="2303" spans="1:7">
      <c r="A2303" s="93">
        <v>44287</v>
      </c>
      <c r="B2303" s="3">
        <v>2</v>
      </c>
      <c r="C2303" s="3">
        <v>0</v>
      </c>
      <c r="D2303" s="3">
        <v>10</v>
      </c>
      <c r="E2303" s="3">
        <v>5</v>
      </c>
      <c r="F2303" s="3">
        <v>1</v>
      </c>
    </row>
    <row r="2304" spans="1:7">
      <c r="A2304" s="93">
        <v>44317</v>
      </c>
      <c r="B2304" s="3">
        <v>0</v>
      </c>
      <c r="C2304" s="3">
        <v>0</v>
      </c>
      <c r="D2304" s="3">
        <v>8</v>
      </c>
      <c r="E2304" s="3">
        <v>3</v>
      </c>
      <c r="F2304" s="3">
        <v>1</v>
      </c>
    </row>
    <row r="2305" spans="1:8">
      <c r="A2305" s="93">
        <v>44348</v>
      </c>
      <c r="B2305" s="3">
        <v>0</v>
      </c>
      <c r="C2305" s="3">
        <v>0</v>
      </c>
      <c r="D2305" s="3">
        <v>7</v>
      </c>
      <c r="E2305" s="3">
        <v>4</v>
      </c>
      <c r="F2305" s="3">
        <v>1</v>
      </c>
    </row>
    <row r="2306" spans="1:8">
      <c r="A2306" s="93">
        <v>44378</v>
      </c>
      <c r="B2306" s="3">
        <v>0</v>
      </c>
      <c r="C2306" s="3">
        <v>0</v>
      </c>
      <c r="D2306" s="3">
        <v>6</v>
      </c>
      <c r="E2306" s="3">
        <v>3</v>
      </c>
      <c r="F2306" s="3">
        <v>1</v>
      </c>
    </row>
    <row r="2307" spans="1:8">
      <c r="A2307" s="93">
        <v>44409</v>
      </c>
      <c r="B2307" s="3">
        <v>0</v>
      </c>
      <c r="C2307" s="3">
        <v>0</v>
      </c>
      <c r="D2307" s="3">
        <v>10</v>
      </c>
      <c r="E2307" s="3">
        <v>4</v>
      </c>
      <c r="F2307" s="3">
        <v>1</v>
      </c>
    </row>
    <row r="2308" spans="1:8">
      <c r="A2308" s="24" t="s">
        <v>10</v>
      </c>
      <c r="B2308" s="24">
        <f>SUM(B2296:B2307)</f>
        <v>32</v>
      </c>
      <c r="C2308" s="24">
        <f>SUM(C2296:C2307)</f>
        <v>12</v>
      </c>
      <c r="D2308" s="24">
        <f>SUM(D2296:D2307)</f>
        <v>93</v>
      </c>
      <c r="E2308" s="24">
        <f>SUM(E2296:E2307)</f>
        <v>47</v>
      </c>
      <c r="F2308" s="24">
        <f>SUM(F2296:F2307)</f>
        <v>17</v>
      </c>
      <c r="G2308" s="30"/>
    </row>
    <row r="2309" spans="1:8">
      <c r="A2309" s="26" t="s">
        <v>12</v>
      </c>
      <c r="B2309" s="26">
        <f>B2308/12</f>
        <v>2.6666666666666665</v>
      </c>
      <c r="C2309" s="26">
        <f>C2308/12</f>
        <v>1</v>
      </c>
      <c r="D2309" s="26">
        <f>D2308/12</f>
        <v>7.75</v>
      </c>
      <c r="E2309" s="26">
        <f>E2308/12</f>
        <v>3.9166666666666665</v>
      </c>
      <c r="F2309" s="26">
        <f>F2308/12</f>
        <v>1.4166666666666667</v>
      </c>
      <c r="G2309" s="30"/>
    </row>
    <row r="2310" spans="1:8">
      <c r="A2310" s="93">
        <v>44440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 t="s">
        <v>54</v>
      </c>
    </row>
    <row r="2311" spans="1:8">
      <c r="A2311" s="93">
        <v>44470</v>
      </c>
      <c r="B2311" s="3">
        <v>2</v>
      </c>
      <c r="C2311" s="3">
        <v>0</v>
      </c>
      <c r="D2311" s="3">
        <v>12</v>
      </c>
      <c r="E2311" s="3">
        <v>5</v>
      </c>
      <c r="F2311" s="3">
        <v>2</v>
      </c>
    </row>
    <row r="2312" spans="1:8">
      <c r="A2312" s="94">
        <v>44501</v>
      </c>
      <c r="B2312" s="50">
        <v>5</v>
      </c>
      <c r="C2312" s="50">
        <v>0</v>
      </c>
      <c r="D2312" s="50">
        <v>10</v>
      </c>
      <c r="E2312" s="50">
        <v>5</v>
      </c>
      <c r="F2312" s="50">
        <v>2</v>
      </c>
      <c r="G2312" s="50"/>
      <c r="H2312" s="3" t="s">
        <v>137</v>
      </c>
    </row>
    <row r="2313" spans="1:8">
      <c r="A2313" s="94">
        <v>44531</v>
      </c>
      <c r="B2313" s="50">
        <v>0</v>
      </c>
      <c r="C2313" s="50">
        <v>0</v>
      </c>
      <c r="D2313" s="50">
        <v>8</v>
      </c>
      <c r="E2313" s="50">
        <v>10</v>
      </c>
      <c r="F2313" s="50">
        <v>2</v>
      </c>
      <c r="G2313" s="82"/>
    </row>
    <row r="2314" spans="1:8">
      <c r="A2314" s="93">
        <v>44562</v>
      </c>
    </row>
    <row r="2315" spans="1:8">
      <c r="A2315" s="93">
        <v>44593</v>
      </c>
    </row>
    <row r="2316" spans="1:8">
      <c r="A2316" s="94">
        <v>44621</v>
      </c>
      <c r="B2316" s="50"/>
      <c r="C2316" s="50"/>
      <c r="D2316" s="50"/>
      <c r="E2316" s="50"/>
      <c r="F2316" s="50"/>
      <c r="G2316" s="50"/>
    </row>
    <row r="2317" spans="1:8">
      <c r="A2317" s="94">
        <v>44652</v>
      </c>
      <c r="B2317" s="50"/>
      <c r="C2317" s="50"/>
      <c r="D2317" s="50"/>
      <c r="E2317" s="50"/>
      <c r="F2317" s="50"/>
      <c r="G2317" s="82"/>
    </row>
    <row r="2318" spans="1:8">
      <c r="A2318" s="93">
        <v>44682</v>
      </c>
    </row>
    <row r="2319" spans="1:8">
      <c r="A2319" s="93">
        <v>44713</v>
      </c>
    </row>
    <row r="2320" spans="1:8">
      <c r="A2320" s="94">
        <v>44743</v>
      </c>
      <c r="B2320" s="50"/>
      <c r="C2320" s="50"/>
      <c r="D2320" s="50"/>
      <c r="E2320" s="50"/>
      <c r="F2320" s="50"/>
      <c r="G2320" s="50"/>
    </row>
    <row r="2321" spans="1:7">
      <c r="A2321" s="94">
        <v>44774</v>
      </c>
      <c r="B2321" s="50"/>
      <c r="C2321" s="50"/>
      <c r="D2321" s="50"/>
      <c r="E2321" s="50"/>
      <c r="F2321" s="50"/>
      <c r="G2321" s="82"/>
    </row>
    <row r="2322" spans="1:7">
      <c r="A2322" s="24" t="s">
        <v>10</v>
      </c>
      <c r="B2322" s="24">
        <f>SUM(B2310:B2321)</f>
        <v>7</v>
      </c>
      <c r="C2322" s="24">
        <f>SUM(C2310:C2321)</f>
        <v>0</v>
      </c>
      <c r="D2322" s="24">
        <f>SUM(D2310:D2321)</f>
        <v>30</v>
      </c>
      <c r="E2322" s="24">
        <f>SUM(E2310:E2321)</f>
        <v>20</v>
      </c>
      <c r="F2322" s="24">
        <f>SUM(F2310:F2321)</f>
        <v>6</v>
      </c>
      <c r="G2322" s="30"/>
    </row>
    <row r="2323" spans="1:7">
      <c r="A2323" s="26" t="s">
        <v>12</v>
      </c>
      <c r="B2323" s="26">
        <f>B2322/12</f>
        <v>0.58333333333333337</v>
      </c>
      <c r="C2323" s="26">
        <f>C2322/12</f>
        <v>0</v>
      </c>
      <c r="D2323" s="26">
        <f>D2322/12</f>
        <v>2.5</v>
      </c>
      <c r="E2323" s="26">
        <f>E2322/12</f>
        <v>1.6666666666666667</v>
      </c>
      <c r="F2323" s="26">
        <f>F2322/12</f>
        <v>0.5</v>
      </c>
      <c r="G2323" s="30"/>
    </row>
    <row r="2324" spans="1:7">
      <c r="A2324" s="94"/>
      <c r="B2324" s="50"/>
      <c r="C2324" s="50"/>
      <c r="D2324" s="50"/>
      <c r="E2324" s="50"/>
      <c r="F2324" s="50"/>
      <c r="G2324" s="50"/>
    </row>
    <row r="2337" spans="1:8">
      <c r="A2337" s="1" t="s">
        <v>0</v>
      </c>
      <c r="B2337" s="2" t="s">
        <v>1</v>
      </c>
      <c r="C2337" s="2" t="s">
        <v>2</v>
      </c>
      <c r="D2337" s="2" t="s">
        <v>3</v>
      </c>
    </row>
    <row r="2338" spans="1:8">
      <c r="A2338" s="93" t="s">
        <v>37</v>
      </c>
      <c r="B2338" s="8">
        <v>32273</v>
      </c>
      <c r="C2338" s="8">
        <v>37968</v>
      </c>
      <c r="D2338" s="3" t="s">
        <v>18</v>
      </c>
    </row>
    <row r="2340" spans="1:8">
      <c r="A2340" s="18" t="s">
        <v>4</v>
      </c>
      <c r="B2340" s="19" t="s">
        <v>5</v>
      </c>
      <c r="C2340" s="19" t="s">
        <v>6</v>
      </c>
      <c r="D2340" s="19" t="s">
        <v>7</v>
      </c>
      <c r="E2340" s="19" t="s">
        <v>8</v>
      </c>
      <c r="F2340" s="19" t="s">
        <v>9</v>
      </c>
      <c r="G2340" s="22" t="s">
        <v>138</v>
      </c>
      <c r="H2340" s="19" t="s">
        <v>11</v>
      </c>
    </row>
    <row r="2341" spans="1:8">
      <c r="A2341" s="93">
        <v>43709</v>
      </c>
      <c r="B2341" s="3">
        <v>30</v>
      </c>
      <c r="C2341" s="3">
        <v>10</v>
      </c>
      <c r="D2341" s="3">
        <v>16</v>
      </c>
      <c r="E2341" s="3">
        <v>12</v>
      </c>
      <c r="F2341" s="3">
        <v>4</v>
      </c>
    </row>
    <row r="2342" spans="1:8">
      <c r="A2342" s="93">
        <v>43739</v>
      </c>
      <c r="B2342" s="3">
        <v>20</v>
      </c>
      <c r="C2342" s="3">
        <v>10</v>
      </c>
      <c r="D2342" s="3">
        <v>20</v>
      </c>
      <c r="E2342" s="3">
        <v>10</v>
      </c>
      <c r="F2342" s="3">
        <v>4</v>
      </c>
    </row>
    <row r="2343" spans="1:8">
      <c r="A2343" s="93">
        <v>43770</v>
      </c>
      <c r="B2343" s="3">
        <v>20</v>
      </c>
      <c r="C2343" s="3">
        <v>10</v>
      </c>
      <c r="D2343" s="3">
        <v>25</v>
      </c>
      <c r="E2343" s="3">
        <v>16</v>
      </c>
      <c r="F2343" s="3">
        <v>5</v>
      </c>
    </row>
    <row r="2344" spans="1:8">
      <c r="A2344" s="93">
        <v>43800</v>
      </c>
      <c r="B2344" s="3">
        <v>10</v>
      </c>
      <c r="C2344" s="3">
        <v>5</v>
      </c>
      <c r="D2344" s="3">
        <v>19</v>
      </c>
      <c r="E2344" s="3">
        <v>12</v>
      </c>
      <c r="F2344" s="3">
        <v>4</v>
      </c>
    </row>
    <row r="2345" spans="1:8">
      <c r="A2345" s="93">
        <v>43831</v>
      </c>
      <c r="B2345" s="3">
        <v>30</v>
      </c>
      <c r="C2345" s="3">
        <v>15</v>
      </c>
      <c r="D2345" s="3">
        <v>30</v>
      </c>
      <c r="E2345" s="3">
        <v>12</v>
      </c>
      <c r="F2345" s="3">
        <v>4</v>
      </c>
    </row>
    <row r="2346" spans="1:8">
      <c r="A2346" s="93">
        <v>43862</v>
      </c>
      <c r="B2346" s="3">
        <v>50</v>
      </c>
      <c r="C2346" s="3">
        <v>10</v>
      </c>
      <c r="D2346" s="3">
        <v>28</v>
      </c>
      <c r="E2346" s="3">
        <v>12</v>
      </c>
      <c r="F2346" s="3">
        <v>4</v>
      </c>
    </row>
    <row r="2347" spans="1:8">
      <c r="A2347" s="93">
        <v>43891</v>
      </c>
      <c r="B2347" s="3">
        <v>12</v>
      </c>
      <c r="C2347" s="3">
        <v>2</v>
      </c>
      <c r="D2347" s="3">
        <v>12</v>
      </c>
      <c r="E2347" s="3">
        <v>3</v>
      </c>
      <c r="F2347" s="3">
        <v>3</v>
      </c>
    </row>
    <row r="2348" spans="1:8">
      <c r="A2348" s="93">
        <v>43922</v>
      </c>
      <c r="B2348" s="3">
        <v>10</v>
      </c>
      <c r="C2348" s="3">
        <v>2</v>
      </c>
      <c r="D2348" s="3">
        <v>25</v>
      </c>
      <c r="E2348" s="3">
        <v>0</v>
      </c>
      <c r="F2348" s="3">
        <v>0</v>
      </c>
    </row>
    <row r="2349" spans="1:8">
      <c r="A2349" s="93">
        <v>43952</v>
      </c>
      <c r="B2349" s="3">
        <v>5</v>
      </c>
      <c r="C2349" s="3">
        <v>4</v>
      </c>
      <c r="D2349" s="3">
        <v>15</v>
      </c>
      <c r="E2349" s="3">
        <v>3</v>
      </c>
      <c r="F2349" s="3">
        <v>3</v>
      </c>
    </row>
    <row r="2350" spans="1:8">
      <c r="A2350" s="93">
        <v>43983</v>
      </c>
      <c r="B2350" s="3">
        <v>0</v>
      </c>
      <c r="C2350" s="3">
        <v>0</v>
      </c>
      <c r="D2350" s="3">
        <v>20</v>
      </c>
      <c r="E2350" s="3">
        <v>6</v>
      </c>
      <c r="F2350" s="3">
        <v>3</v>
      </c>
    </row>
    <row r="2351" spans="1:8">
      <c r="A2351" s="93">
        <v>44013</v>
      </c>
      <c r="B2351" s="3">
        <v>0</v>
      </c>
      <c r="C2351" s="3">
        <v>0</v>
      </c>
      <c r="D2351" s="3">
        <v>20</v>
      </c>
      <c r="E2351" s="3">
        <v>3</v>
      </c>
      <c r="F2351" s="3">
        <v>3</v>
      </c>
    </row>
    <row r="2352" spans="1:8">
      <c r="A2352" s="93">
        <v>44044</v>
      </c>
      <c r="B2352" s="3">
        <v>0</v>
      </c>
      <c r="C2352" s="3">
        <v>0</v>
      </c>
      <c r="D2352" s="3">
        <v>10</v>
      </c>
      <c r="E2352" s="3">
        <v>3</v>
      </c>
      <c r="F2352" s="3">
        <v>3</v>
      </c>
    </row>
    <row r="2353" spans="1:7">
      <c r="A2353" s="24" t="s">
        <v>10</v>
      </c>
      <c r="B2353" s="24">
        <f>SUM(B2341:B2352)</f>
        <v>187</v>
      </c>
      <c r="C2353" s="24">
        <f>SUM(C2341:C2352)</f>
        <v>68</v>
      </c>
      <c r="D2353" s="24">
        <f>SUM(D2341:D2352)</f>
        <v>240</v>
      </c>
      <c r="E2353" s="24">
        <f>SUM(E2341:E2352)</f>
        <v>92</v>
      </c>
      <c r="F2353" s="24">
        <f>SUM(F2341:F2352)</f>
        <v>40</v>
      </c>
      <c r="G2353" s="30"/>
    </row>
    <row r="2354" spans="1:7">
      <c r="A2354" s="24" t="s">
        <v>12</v>
      </c>
      <c r="B2354" s="24">
        <f>B2353/12</f>
        <v>15.583333333333334</v>
      </c>
      <c r="C2354" s="24">
        <f>C2353/12</f>
        <v>5.666666666666667</v>
      </c>
      <c r="D2354" s="24">
        <f>D2353/12</f>
        <v>20</v>
      </c>
      <c r="E2354" s="24">
        <f>E2353/12</f>
        <v>7.666666666666667</v>
      </c>
      <c r="F2354" s="24">
        <f>F2353/12</f>
        <v>3.3333333333333335</v>
      </c>
      <c r="G2354" s="30"/>
    </row>
    <row r="2355" spans="1:7">
      <c r="A2355" s="93">
        <v>44075</v>
      </c>
      <c r="B2355" s="3">
        <v>8</v>
      </c>
      <c r="C2355" s="3">
        <v>0</v>
      </c>
      <c r="D2355" s="3">
        <v>10</v>
      </c>
      <c r="E2355" s="3">
        <v>5</v>
      </c>
      <c r="F2355" s="3">
        <v>3</v>
      </c>
    </row>
    <row r="2356" spans="1:7">
      <c r="A2356" s="93">
        <v>44105</v>
      </c>
      <c r="B2356" s="3">
        <v>10</v>
      </c>
      <c r="C2356" s="3">
        <v>0</v>
      </c>
      <c r="D2356" s="3">
        <v>10</v>
      </c>
      <c r="E2356" s="3">
        <v>3</v>
      </c>
      <c r="F2356" s="3">
        <v>3</v>
      </c>
      <c r="G2356" s="2"/>
    </row>
    <row r="2357" spans="1:7">
      <c r="A2357" s="93">
        <v>44136</v>
      </c>
      <c r="B2357" s="3">
        <v>12</v>
      </c>
      <c r="C2357" s="3">
        <v>0</v>
      </c>
      <c r="D2357" s="3">
        <v>10</v>
      </c>
      <c r="E2357" s="3">
        <v>6</v>
      </c>
      <c r="F2357" s="3">
        <v>3</v>
      </c>
    </row>
    <row r="2358" spans="1:7">
      <c r="A2358" s="93">
        <v>44166</v>
      </c>
      <c r="B2358" s="3">
        <v>10</v>
      </c>
      <c r="C2358" s="3">
        <v>0</v>
      </c>
      <c r="D2358" s="3">
        <v>15</v>
      </c>
      <c r="E2358" s="3">
        <v>6</v>
      </c>
      <c r="F2358" s="3">
        <v>3</v>
      </c>
    </row>
    <row r="2359" spans="1:7">
      <c r="A2359" s="93">
        <v>44197</v>
      </c>
      <c r="B2359" s="3">
        <v>10</v>
      </c>
      <c r="C2359" s="3">
        <v>0</v>
      </c>
      <c r="D2359" s="3">
        <v>12</v>
      </c>
      <c r="E2359" s="3">
        <v>6</v>
      </c>
      <c r="F2359" s="3">
        <v>3</v>
      </c>
    </row>
    <row r="2360" spans="1:7">
      <c r="A2360" s="93">
        <v>44228</v>
      </c>
      <c r="B2360" s="3">
        <v>10</v>
      </c>
      <c r="C2360" s="3">
        <v>2</v>
      </c>
      <c r="D2360" s="3">
        <v>15</v>
      </c>
      <c r="E2360" s="3">
        <v>6</v>
      </c>
      <c r="F2360" s="3">
        <v>3</v>
      </c>
    </row>
    <row r="2361" spans="1:7">
      <c r="A2361" s="93">
        <v>44256</v>
      </c>
      <c r="B2361" s="3">
        <v>50</v>
      </c>
      <c r="C2361" s="3">
        <v>0</v>
      </c>
      <c r="D2361" s="3">
        <v>15</v>
      </c>
      <c r="E2361" s="3">
        <v>6</v>
      </c>
      <c r="F2361" s="3">
        <v>3</v>
      </c>
    </row>
    <row r="2362" spans="1:7">
      <c r="A2362" s="93">
        <v>44287</v>
      </c>
      <c r="B2362" s="3">
        <v>10</v>
      </c>
      <c r="C2362" s="3">
        <v>0</v>
      </c>
      <c r="D2362" s="3">
        <v>20</v>
      </c>
      <c r="E2362" s="3">
        <v>0</v>
      </c>
      <c r="F2362" s="3">
        <v>0</v>
      </c>
    </row>
    <row r="2363" spans="1:7">
      <c r="A2363" s="93">
        <v>44317</v>
      </c>
      <c r="B2363" s="3">
        <v>5</v>
      </c>
      <c r="C2363" s="3">
        <v>0</v>
      </c>
      <c r="D2363" s="3">
        <v>20</v>
      </c>
      <c r="E2363" s="3">
        <v>2</v>
      </c>
      <c r="F2363" s="3">
        <v>1</v>
      </c>
    </row>
    <row r="2364" spans="1:7">
      <c r="A2364" s="93">
        <v>44348</v>
      </c>
      <c r="B2364" s="3">
        <v>3</v>
      </c>
      <c r="C2364" s="3">
        <v>0</v>
      </c>
      <c r="D2364" s="3">
        <v>10</v>
      </c>
      <c r="E2364" s="3">
        <v>1</v>
      </c>
      <c r="F2364" s="3">
        <v>1</v>
      </c>
    </row>
    <row r="2365" spans="1:7">
      <c r="A2365" s="93">
        <v>44378</v>
      </c>
      <c r="B2365" s="3">
        <v>5</v>
      </c>
      <c r="C2365" s="3">
        <v>0</v>
      </c>
      <c r="D2365" s="3">
        <v>10</v>
      </c>
      <c r="E2365" s="3">
        <v>4</v>
      </c>
      <c r="F2365" s="3">
        <v>2</v>
      </c>
    </row>
    <row r="2366" spans="1:7">
      <c r="A2366" s="93">
        <v>44409</v>
      </c>
      <c r="B2366" s="3">
        <v>5</v>
      </c>
      <c r="C2366" s="3">
        <v>0</v>
      </c>
      <c r="D2366" s="3">
        <v>10</v>
      </c>
      <c r="E2366" s="3">
        <v>3</v>
      </c>
      <c r="F2366" s="3">
        <v>1</v>
      </c>
    </row>
    <row r="2367" spans="1:7">
      <c r="A2367" s="24" t="s">
        <v>10</v>
      </c>
      <c r="B2367" s="24">
        <f>SUM(B2355:B2366)</f>
        <v>138</v>
      </c>
      <c r="C2367" s="24">
        <f>SUM(C2355:C2366)</f>
        <v>2</v>
      </c>
      <c r="D2367" s="24">
        <f>SUM(D2355:D2366)</f>
        <v>157</v>
      </c>
      <c r="E2367" s="24">
        <f>SUM(E2355:E2366)</f>
        <v>48</v>
      </c>
      <c r="F2367" s="24">
        <f>SUM(F2355:F2366)</f>
        <v>26</v>
      </c>
      <c r="G2367" s="30"/>
    </row>
    <row r="2368" spans="1:7">
      <c r="A2368" s="26" t="s">
        <v>12</v>
      </c>
      <c r="B2368" s="26">
        <f>B2367/12</f>
        <v>11.5</v>
      </c>
      <c r="C2368" s="26">
        <f>C2367/12</f>
        <v>0.16666666666666666</v>
      </c>
      <c r="D2368" s="26">
        <f>D2367/12</f>
        <v>13.083333333333334</v>
      </c>
      <c r="E2368" s="26">
        <f>E2367/12</f>
        <v>4</v>
      </c>
      <c r="F2368" s="26">
        <f>F2367/12</f>
        <v>2.1666666666666665</v>
      </c>
      <c r="G2368" s="30"/>
    </row>
    <row r="2369" spans="1:7">
      <c r="A2369" s="93">
        <v>44440</v>
      </c>
      <c r="B2369" s="3">
        <v>5</v>
      </c>
      <c r="C2369" s="3">
        <v>0</v>
      </c>
      <c r="D2369" s="3">
        <v>10</v>
      </c>
      <c r="E2369" s="3">
        <v>3</v>
      </c>
      <c r="F2369" s="3">
        <v>1</v>
      </c>
    </row>
    <row r="2370" spans="1:7">
      <c r="A2370" s="93">
        <v>44470</v>
      </c>
      <c r="B2370" s="3">
        <v>5</v>
      </c>
      <c r="C2370" s="3">
        <v>0</v>
      </c>
      <c r="D2370" s="3">
        <v>3</v>
      </c>
      <c r="E2370" s="3">
        <v>2</v>
      </c>
      <c r="F2370" s="3">
        <v>1</v>
      </c>
    </row>
    <row r="2371" spans="1:7">
      <c r="A2371" s="94">
        <v>44501</v>
      </c>
      <c r="B2371" s="50">
        <v>11</v>
      </c>
      <c r="C2371" s="50">
        <v>0</v>
      </c>
      <c r="D2371" s="50">
        <v>10</v>
      </c>
      <c r="E2371" s="50">
        <v>1</v>
      </c>
      <c r="F2371" s="50">
        <v>1</v>
      </c>
      <c r="G2371" s="50"/>
    </row>
    <row r="2372" spans="1:7">
      <c r="A2372" s="94">
        <v>44531</v>
      </c>
      <c r="B2372" s="50">
        <v>5</v>
      </c>
      <c r="C2372" s="50">
        <v>0</v>
      </c>
      <c r="D2372" s="50">
        <v>10</v>
      </c>
      <c r="E2372" s="50">
        <v>0</v>
      </c>
      <c r="F2372" s="50">
        <v>0</v>
      </c>
      <c r="G2372" s="50"/>
    </row>
    <row r="2373" spans="1:7">
      <c r="A2373" s="93">
        <v>44562</v>
      </c>
    </row>
    <row r="2374" spans="1:7">
      <c r="A2374" s="93">
        <v>44593</v>
      </c>
    </row>
    <row r="2375" spans="1:7">
      <c r="A2375" s="94">
        <v>44621</v>
      </c>
      <c r="B2375" s="50"/>
      <c r="C2375" s="50"/>
      <c r="D2375" s="50"/>
      <c r="E2375" s="50"/>
      <c r="F2375" s="50"/>
      <c r="G2375" s="50"/>
    </row>
    <row r="2376" spans="1:7">
      <c r="A2376" s="94">
        <v>44652</v>
      </c>
      <c r="B2376" s="50"/>
      <c r="C2376" s="50"/>
      <c r="D2376" s="50"/>
      <c r="E2376" s="50"/>
      <c r="F2376" s="50"/>
      <c r="G2376" s="50"/>
    </row>
    <row r="2377" spans="1:7">
      <c r="A2377" s="93">
        <v>44682</v>
      </c>
    </row>
    <row r="2378" spans="1:7">
      <c r="A2378" s="93">
        <v>44713</v>
      </c>
    </row>
    <row r="2379" spans="1:7">
      <c r="A2379" s="94">
        <v>44743</v>
      </c>
      <c r="B2379" s="50"/>
      <c r="C2379" s="50"/>
      <c r="D2379" s="50"/>
      <c r="E2379" s="50"/>
      <c r="F2379" s="50"/>
      <c r="G2379" s="50"/>
    </row>
    <row r="2380" spans="1:7">
      <c r="A2380" s="94">
        <v>44774</v>
      </c>
      <c r="B2380" s="50"/>
      <c r="C2380" s="50"/>
      <c r="D2380" s="50"/>
      <c r="E2380" s="50"/>
      <c r="F2380" s="50"/>
      <c r="G2380" s="50"/>
    </row>
    <row r="2381" spans="1:7">
      <c r="A2381" s="24" t="s">
        <v>10</v>
      </c>
      <c r="B2381" s="24">
        <f>SUM(B2369:B2380)</f>
        <v>26</v>
      </c>
      <c r="C2381" s="24">
        <f>SUM(C2369:C2380)</f>
        <v>0</v>
      </c>
      <c r="D2381" s="24">
        <f>SUM(D2369:D2380)</f>
        <v>33</v>
      </c>
      <c r="E2381" s="24">
        <f>SUM(E2369:E2380)</f>
        <v>6</v>
      </c>
      <c r="F2381" s="24">
        <f>SUM(F2369:F2380)</f>
        <v>3</v>
      </c>
      <c r="G2381" s="30"/>
    </row>
    <row r="2382" spans="1:7">
      <c r="A2382" s="26" t="s">
        <v>12</v>
      </c>
      <c r="B2382" s="26">
        <f>B2381/12</f>
        <v>2.1666666666666665</v>
      </c>
      <c r="C2382" s="26">
        <f>C2381/12</f>
        <v>0</v>
      </c>
      <c r="D2382" s="26">
        <f>D2381/12</f>
        <v>2.75</v>
      </c>
      <c r="E2382" s="26">
        <f>E2381/12</f>
        <v>0.5</v>
      </c>
      <c r="F2382" s="26">
        <f>F2381/12</f>
        <v>0.25</v>
      </c>
      <c r="G2382" s="30"/>
    </row>
    <row r="2394" spans="1:8">
      <c r="A2394" s="1" t="s">
        <v>0</v>
      </c>
      <c r="B2394" s="2" t="s">
        <v>1</v>
      </c>
      <c r="C2394" s="2" t="s">
        <v>2</v>
      </c>
      <c r="D2394" s="2" t="s">
        <v>3</v>
      </c>
    </row>
    <row r="2395" spans="1:8">
      <c r="A2395" s="93" t="s">
        <v>38</v>
      </c>
      <c r="B2395" s="8">
        <v>25323</v>
      </c>
      <c r="C2395" s="8">
        <v>32228</v>
      </c>
      <c r="D2395" s="3" t="s">
        <v>18</v>
      </c>
    </row>
    <row r="2397" spans="1:8">
      <c r="A2397" s="18" t="s">
        <v>4</v>
      </c>
      <c r="B2397" s="19" t="s">
        <v>5</v>
      </c>
      <c r="C2397" s="19" t="s">
        <v>6</v>
      </c>
      <c r="D2397" s="19" t="s">
        <v>7</v>
      </c>
      <c r="E2397" s="19" t="s">
        <v>8</v>
      </c>
      <c r="F2397" s="19" t="s">
        <v>9</v>
      </c>
      <c r="G2397" s="22" t="s">
        <v>138</v>
      </c>
      <c r="H2397" s="19" t="s">
        <v>11</v>
      </c>
    </row>
    <row r="2398" spans="1:8">
      <c r="A2398" s="93">
        <v>43709</v>
      </c>
      <c r="B2398" s="3">
        <v>30</v>
      </c>
      <c r="C2398" s="3">
        <v>0</v>
      </c>
      <c r="D2398" s="3">
        <v>16</v>
      </c>
      <c r="E2398" s="3">
        <v>5</v>
      </c>
      <c r="F2398" s="3">
        <v>2</v>
      </c>
    </row>
    <row r="2399" spans="1:8">
      <c r="A2399" s="93">
        <v>43739</v>
      </c>
      <c r="B2399" s="3">
        <v>20</v>
      </c>
      <c r="C2399" s="3">
        <v>0</v>
      </c>
      <c r="D2399" s="3">
        <v>15</v>
      </c>
      <c r="E2399" s="3">
        <v>5</v>
      </c>
      <c r="F2399" s="3">
        <v>2</v>
      </c>
    </row>
    <row r="2400" spans="1:8">
      <c r="A2400" s="93">
        <v>43770</v>
      </c>
      <c r="B2400" s="3">
        <v>20</v>
      </c>
      <c r="C2400" s="3">
        <v>0</v>
      </c>
      <c r="D2400" s="3">
        <v>15</v>
      </c>
      <c r="E2400" s="3">
        <v>5</v>
      </c>
      <c r="F2400" s="3">
        <v>2</v>
      </c>
    </row>
    <row r="2401" spans="1:7">
      <c r="A2401" s="93">
        <v>43800</v>
      </c>
      <c r="B2401" s="3">
        <v>20</v>
      </c>
      <c r="C2401" s="3">
        <v>0</v>
      </c>
      <c r="D2401" s="3">
        <v>15</v>
      </c>
      <c r="E2401" s="3">
        <v>6</v>
      </c>
      <c r="F2401" s="3">
        <v>3</v>
      </c>
    </row>
    <row r="2402" spans="1:7">
      <c r="A2402" s="93">
        <v>43831</v>
      </c>
      <c r="B2402" s="3">
        <v>15</v>
      </c>
      <c r="C2402" s="3">
        <v>0</v>
      </c>
      <c r="D2402" s="3">
        <v>15</v>
      </c>
      <c r="E2402" s="3">
        <v>5</v>
      </c>
      <c r="F2402" s="3">
        <v>2</v>
      </c>
    </row>
    <row r="2403" spans="1:7">
      <c r="A2403" s="93">
        <v>43862</v>
      </c>
      <c r="B2403" s="3">
        <v>20</v>
      </c>
      <c r="C2403" s="3">
        <v>0</v>
      </c>
      <c r="D2403" s="3">
        <v>15</v>
      </c>
      <c r="E2403" s="3">
        <v>4</v>
      </c>
      <c r="F2403" s="3">
        <v>2</v>
      </c>
    </row>
    <row r="2404" spans="1:7">
      <c r="A2404" s="93">
        <v>43891</v>
      </c>
      <c r="B2404" s="3">
        <v>10</v>
      </c>
      <c r="C2404" s="3">
        <v>0</v>
      </c>
      <c r="D2404" s="3">
        <v>10</v>
      </c>
      <c r="E2404" s="3">
        <v>6</v>
      </c>
      <c r="F2404" s="3">
        <v>3</v>
      </c>
    </row>
    <row r="2405" spans="1:7">
      <c r="A2405" s="93">
        <v>43922</v>
      </c>
      <c r="B2405" s="3">
        <v>6</v>
      </c>
      <c r="C2405" s="3">
        <v>0</v>
      </c>
      <c r="D2405" s="3">
        <v>10</v>
      </c>
      <c r="E2405" s="3">
        <v>6</v>
      </c>
      <c r="F2405" s="3">
        <v>3</v>
      </c>
    </row>
    <row r="2406" spans="1:7">
      <c r="A2406" s="93">
        <v>43952</v>
      </c>
      <c r="B2406" s="3">
        <v>0</v>
      </c>
      <c r="C2406" s="3">
        <v>0</v>
      </c>
      <c r="D2406" s="3">
        <v>10</v>
      </c>
      <c r="E2406" s="3">
        <v>6</v>
      </c>
      <c r="F2406" s="3">
        <v>3</v>
      </c>
      <c r="G2406" s="2"/>
    </row>
    <row r="2407" spans="1:7">
      <c r="A2407" s="93">
        <v>43983</v>
      </c>
      <c r="B2407" s="3">
        <v>0</v>
      </c>
      <c r="C2407" s="3">
        <v>0</v>
      </c>
      <c r="D2407" s="3">
        <v>15</v>
      </c>
      <c r="E2407" s="3">
        <v>6</v>
      </c>
      <c r="F2407" s="3">
        <v>3</v>
      </c>
    </row>
    <row r="2408" spans="1:7">
      <c r="A2408" s="93">
        <v>44013</v>
      </c>
      <c r="B2408" s="3">
        <v>0</v>
      </c>
      <c r="C2408" s="3">
        <v>0</v>
      </c>
      <c r="D2408" s="3">
        <v>15</v>
      </c>
      <c r="E2408" s="3">
        <v>6</v>
      </c>
      <c r="F2408" s="3">
        <v>2</v>
      </c>
    </row>
    <row r="2409" spans="1:7">
      <c r="A2409" s="93">
        <v>44044</v>
      </c>
      <c r="B2409" s="3">
        <v>0</v>
      </c>
      <c r="C2409" s="3">
        <v>0</v>
      </c>
      <c r="D2409" s="3">
        <v>12</v>
      </c>
      <c r="E2409" s="3">
        <v>6</v>
      </c>
      <c r="F2409" s="3">
        <v>3</v>
      </c>
    </row>
    <row r="2410" spans="1:7">
      <c r="A2410" s="24" t="s">
        <v>10</v>
      </c>
      <c r="B2410" s="24">
        <f>SUM(B2398:B2409)</f>
        <v>141</v>
      </c>
      <c r="C2410" s="24">
        <f>SUM(C2398:C2409)</f>
        <v>0</v>
      </c>
      <c r="D2410" s="24">
        <f>SUM(D2398:D2409)</f>
        <v>163</v>
      </c>
      <c r="E2410" s="24">
        <f>SUM(E2398:E2409)</f>
        <v>66</v>
      </c>
      <c r="F2410" s="24">
        <f>SUM(F2398:F2409)</f>
        <v>30</v>
      </c>
      <c r="G2410" s="30"/>
    </row>
    <row r="2411" spans="1:7">
      <c r="A2411" s="24" t="s">
        <v>12</v>
      </c>
      <c r="B2411" s="24">
        <f>B2410/12</f>
        <v>11.75</v>
      </c>
      <c r="C2411" s="24">
        <f>C2410/12</f>
        <v>0</v>
      </c>
      <c r="D2411" s="24">
        <f>D2410/12</f>
        <v>13.583333333333334</v>
      </c>
      <c r="E2411" s="24">
        <f>E2410/12</f>
        <v>5.5</v>
      </c>
      <c r="F2411" s="24">
        <f>F2410/12</f>
        <v>2.5</v>
      </c>
      <c r="G2411" s="30"/>
    </row>
    <row r="2412" spans="1:7">
      <c r="A2412" s="93">
        <v>44075</v>
      </c>
      <c r="B2412" s="3">
        <v>0</v>
      </c>
      <c r="C2412" s="3">
        <v>0</v>
      </c>
      <c r="D2412" s="3">
        <v>15</v>
      </c>
      <c r="E2412" s="3">
        <v>6</v>
      </c>
      <c r="F2412" s="3">
        <v>3</v>
      </c>
    </row>
    <row r="2413" spans="1:7">
      <c r="A2413" s="93">
        <v>44105</v>
      </c>
      <c r="B2413" s="3">
        <v>0</v>
      </c>
      <c r="C2413" s="3">
        <v>0</v>
      </c>
      <c r="D2413" s="3">
        <v>13</v>
      </c>
      <c r="E2413" s="3">
        <v>6</v>
      </c>
      <c r="F2413" s="3">
        <v>3</v>
      </c>
    </row>
    <row r="2414" spans="1:7">
      <c r="A2414" s="93">
        <v>44136</v>
      </c>
      <c r="B2414" s="3">
        <v>0</v>
      </c>
      <c r="C2414" s="3">
        <v>0</v>
      </c>
      <c r="D2414" s="3">
        <v>15</v>
      </c>
      <c r="E2414" s="3">
        <v>6</v>
      </c>
      <c r="F2414" s="3">
        <v>3</v>
      </c>
    </row>
    <row r="2415" spans="1:7">
      <c r="A2415" s="93">
        <v>44166</v>
      </c>
      <c r="B2415" s="3">
        <v>0</v>
      </c>
      <c r="C2415" s="3">
        <v>0</v>
      </c>
      <c r="D2415" s="3">
        <v>12</v>
      </c>
      <c r="E2415" s="3">
        <v>4</v>
      </c>
      <c r="F2415" s="3">
        <v>2</v>
      </c>
    </row>
    <row r="2416" spans="1:7">
      <c r="A2416" s="93">
        <v>44197</v>
      </c>
      <c r="B2416" s="3">
        <v>8</v>
      </c>
      <c r="C2416" s="3">
        <v>0</v>
      </c>
      <c r="D2416" s="3">
        <v>15</v>
      </c>
      <c r="E2416" s="3">
        <v>5</v>
      </c>
      <c r="F2416" s="3">
        <v>0</v>
      </c>
    </row>
    <row r="2417" spans="1:7">
      <c r="A2417" s="93">
        <v>44228</v>
      </c>
      <c r="B2417" s="3">
        <v>0</v>
      </c>
      <c r="C2417" s="3">
        <v>0</v>
      </c>
      <c r="D2417" s="3">
        <v>15</v>
      </c>
      <c r="E2417" s="3">
        <v>8</v>
      </c>
      <c r="F2417" s="3">
        <v>3</v>
      </c>
    </row>
    <row r="2418" spans="1:7">
      <c r="A2418" s="93">
        <v>44256</v>
      </c>
      <c r="B2418" s="3">
        <v>30</v>
      </c>
      <c r="C2418" s="3">
        <v>0</v>
      </c>
      <c r="D2418" s="3">
        <v>31</v>
      </c>
      <c r="E2418" s="3">
        <v>10</v>
      </c>
      <c r="F2418" s="3">
        <v>3</v>
      </c>
    </row>
    <row r="2419" spans="1:7">
      <c r="A2419" s="93">
        <v>44287</v>
      </c>
      <c r="B2419" s="3">
        <v>15</v>
      </c>
      <c r="C2419" s="3">
        <v>0</v>
      </c>
      <c r="D2419" s="3">
        <v>32</v>
      </c>
      <c r="E2419" s="3">
        <v>10</v>
      </c>
      <c r="F2419" s="3">
        <v>3</v>
      </c>
    </row>
    <row r="2420" spans="1:7">
      <c r="A2420" s="93">
        <v>44317</v>
      </c>
      <c r="B2420" s="3">
        <v>5</v>
      </c>
      <c r="C2420" s="3">
        <v>0</v>
      </c>
      <c r="D2420" s="3">
        <v>12</v>
      </c>
      <c r="E2420" s="3">
        <v>6</v>
      </c>
      <c r="F2420" s="3">
        <v>3</v>
      </c>
    </row>
    <row r="2421" spans="1:7">
      <c r="A2421" s="93">
        <v>44348</v>
      </c>
      <c r="B2421" s="3">
        <v>1</v>
      </c>
      <c r="C2421" s="3">
        <v>0</v>
      </c>
      <c r="D2421" s="3">
        <v>15</v>
      </c>
      <c r="E2421" s="3">
        <v>6</v>
      </c>
      <c r="F2421" s="3">
        <v>2</v>
      </c>
    </row>
    <row r="2422" spans="1:7">
      <c r="A2422" s="93">
        <v>44378</v>
      </c>
      <c r="B2422" s="3">
        <v>0</v>
      </c>
      <c r="C2422" s="3">
        <v>0</v>
      </c>
      <c r="D2422" s="3">
        <v>15</v>
      </c>
      <c r="E2422" s="3">
        <v>6</v>
      </c>
      <c r="F2422" s="3">
        <v>2</v>
      </c>
    </row>
    <row r="2423" spans="1:7">
      <c r="A2423" s="93">
        <v>44409</v>
      </c>
      <c r="B2423" s="3">
        <v>0</v>
      </c>
      <c r="C2423" s="3">
        <v>0</v>
      </c>
      <c r="D2423" s="3">
        <v>18</v>
      </c>
      <c r="E2423" s="3">
        <v>6</v>
      </c>
      <c r="F2423" s="3">
        <v>3</v>
      </c>
    </row>
    <row r="2424" spans="1:7">
      <c r="A2424" s="24" t="s">
        <v>10</v>
      </c>
      <c r="B2424" s="24">
        <f>SUM(B2412:B2423)</f>
        <v>59</v>
      </c>
      <c r="C2424" s="24">
        <f>SUM(C2412:C2423)</f>
        <v>0</v>
      </c>
      <c r="D2424" s="24">
        <f>SUM(D2412:D2423)</f>
        <v>208</v>
      </c>
      <c r="E2424" s="24">
        <f>SUM(E2412:E2423)</f>
        <v>79</v>
      </c>
      <c r="F2424" s="24">
        <f>SUM(F2412:F2423)</f>
        <v>30</v>
      </c>
      <c r="G2424" s="30"/>
    </row>
    <row r="2425" spans="1:7">
      <c r="A2425" s="26" t="s">
        <v>12</v>
      </c>
      <c r="B2425" s="26">
        <f>B2424/12</f>
        <v>4.916666666666667</v>
      </c>
      <c r="C2425" s="26">
        <f>C2424/12</f>
        <v>0</v>
      </c>
      <c r="D2425" s="26">
        <f>D2424/12</f>
        <v>17.333333333333332</v>
      </c>
      <c r="E2425" s="26">
        <f>E2424/12</f>
        <v>6.583333333333333</v>
      </c>
      <c r="F2425" s="26">
        <f>F2424/12</f>
        <v>2.5</v>
      </c>
      <c r="G2425" s="30"/>
    </row>
    <row r="2426" spans="1:7">
      <c r="A2426" s="93">
        <v>44440</v>
      </c>
      <c r="B2426" s="3">
        <v>0</v>
      </c>
      <c r="C2426" s="3">
        <v>0</v>
      </c>
      <c r="D2426" s="3">
        <v>12</v>
      </c>
      <c r="E2426" s="3">
        <v>6</v>
      </c>
      <c r="F2426" s="3">
        <v>3</v>
      </c>
    </row>
    <row r="2427" spans="1:7">
      <c r="A2427" s="93">
        <v>44470</v>
      </c>
      <c r="B2427" s="3">
        <v>5</v>
      </c>
      <c r="C2427" s="3">
        <v>0</v>
      </c>
      <c r="D2427" s="3">
        <v>15</v>
      </c>
      <c r="E2427" s="3">
        <v>6</v>
      </c>
      <c r="F2427" s="3">
        <v>3</v>
      </c>
    </row>
    <row r="2428" spans="1:7">
      <c r="A2428" s="94">
        <v>44501</v>
      </c>
      <c r="B2428" s="50">
        <v>15</v>
      </c>
      <c r="C2428" s="50">
        <v>0</v>
      </c>
      <c r="D2428" s="50">
        <v>31</v>
      </c>
      <c r="E2428" s="50">
        <v>10</v>
      </c>
      <c r="F2428" s="50">
        <v>3</v>
      </c>
      <c r="G2428" s="50"/>
    </row>
    <row r="2429" spans="1:7">
      <c r="A2429" s="94">
        <v>44531</v>
      </c>
      <c r="B2429" s="50">
        <v>0</v>
      </c>
      <c r="C2429" s="50">
        <v>6</v>
      </c>
      <c r="D2429" s="50">
        <v>3</v>
      </c>
      <c r="E2429" s="50">
        <v>10</v>
      </c>
      <c r="F2429" s="50">
        <v>3</v>
      </c>
      <c r="G2429" s="50"/>
    </row>
    <row r="2430" spans="1:7">
      <c r="A2430" s="93">
        <v>44562</v>
      </c>
    </row>
    <row r="2431" spans="1:7">
      <c r="A2431" s="93">
        <v>44593</v>
      </c>
    </row>
    <row r="2432" spans="1:7">
      <c r="A2432" s="94">
        <v>44621</v>
      </c>
      <c r="B2432" s="50"/>
      <c r="C2432" s="50"/>
      <c r="D2432" s="50"/>
      <c r="E2432" s="50"/>
      <c r="F2432" s="50"/>
      <c r="G2432" s="50"/>
    </row>
    <row r="2433" spans="1:7">
      <c r="A2433" s="94">
        <v>44652</v>
      </c>
      <c r="B2433" s="50"/>
      <c r="C2433" s="50"/>
      <c r="D2433" s="50"/>
      <c r="E2433" s="50"/>
      <c r="F2433" s="50"/>
      <c r="G2433" s="50"/>
    </row>
    <row r="2434" spans="1:7">
      <c r="A2434" s="93">
        <v>44682</v>
      </c>
    </row>
    <row r="2435" spans="1:7">
      <c r="A2435" s="93">
        <v>44713</v>
      </c>
    </row>
    <row r="2436" spans="1:7">
      <c r="A2436" s="94">
        <v>44743</v>
      </c>
      <c r="B2436" s="50"/>
      <c r="C2436" s="50"/>
      <c r="D2436" s="50"/>
      <c r="E2436" s="50"/>
      <c r="F2436" s="50"/>
      <c r="G2436" s="50"/>
    </row>
    <row r="2437" spans="1:7">
      <c r="A2437" s="94">
        <v>44774</v>
      </c>
      <c r="B2437" s="50"/>
      <c r="C2437" s="50"/>
      <c r="D2437" s="50"/>
      <c r="E2437" s="50"/>
      <c r="F2437" s="50"/>
      <c r="G2437" s="50"/>
    </row>
    <row r="2438" spans="1:7">
      <c r="A2438" s="24" t="s">
        <v>10</v>
      </c>
      <c r="B2438" s="24">
        <f>SUM(B2426:B2437)</f>
        <v>20</v>
      </c>
      <c r="C2438" s="24">
        <f>SUM(C2426:C2437)</f>
        <v>6</v>
      </c>
      <c r="D2438" s="24">
        <f>SUM(D2426:D2437)</f>
        <v>61</v>
      </c>
      <c r="E2438" s="24">
        <f>SUM(E2426:E2437)</f>
        <v>32</v>
      </c>
      <c r="F2438" s="24">
        <f>SUM(F2426:F2437)</f>
        <v>12</v>
      </c>
      <c r="G2438" s="30"/>
    </row>
    <row r="2439" spans="1:7">
      <c r="A2439" s="26" t="s">
        <v>12</v>
      </c>
      <c r="B2439" s="26">
        <f>B2438/12</f>
        <v>1.6666666666666667</v>
      </c>
      <c r="C2439" s="26">
        <f>C2438/12</f>
        <v>0.5</v>
      </c>
      <c r="D2439" s="26">
        <f>D2438/12</f>
        <v>5.083333333333333</v>
      </c>
      <c r="E2439" s="26">
        <f>E2438/12</f>
        <v>2.6666666666666665</v>
      </c>
      <c r="F2439" s="26">
        <f>F2438/12</f>
        <v>1</v>
      </c>
      <c r="G2439" s="30"/>
    </row>
    <row r="2451" spans="1:8">
      <c r="A2451" s="1" t="s">
        <v>0</v>
      </c>
      <c r="B2451" s="2" t="s">
        <v>1</v>
      </c>
      <c r="C2451" s="2" t="s">
        <v>2</v>
      </c>
      <c r="D2451" s="2" t="s">
        <v>3</v>
      </c>
      <c r="E2451" s="2"/>
    </row>
    <row r="2452" spans="1:8">
      <c r="A2452" s="93" t="s">
        <v>39</v>
      </c>
      <c r="B2452" s="8">
        <v>33104</v>
      </c>
      <c r="C2452" s="8">
        <v>44514</v>
      </c>
      <c r="D2452" s="3" t="s">
        <v>18</v>
      </c>
    </row>
    <row r="2454" spans="1:8">
      <c r="A2454" s="18" t="s">
        <v>4</v>
      </c>
      <c r="B2454" s="19" t="s">
        <v>5</v>
      </c>
      <c r="C2454" s="19" t="s">
        <v>6</v>
      </c>
      <c r="D2454" s="19" t="s">
        <v>7</v>
      </c>
      <c r="E2454" s="19" t="s">
        <v>8</v>
      </c>
      <c r="F2454" s="19" t="s">
        <v>9</v>
      </c>
      <c r="G2454" s="22" t="s">
        <v>138</v>
      </c>
      <c r="H2454" s="19" t="s">
        <v>11</v>
      </c>
    </row>
    <row r="2455" spans="1:8">
      <c r="A2455" s="93">
        <v>43709</v>
      </c>
      <c r="B2455" s="3">
        <v>10</v>
      </c>
      <c r="C2455" s="3">
        <v>4</v>
      </c>
      <c r="D2455" s="3">
        <v>12</v>
      </c>
      <c r="E2455" s="3">
        <v>6</v>
      </c>
      <c r="F2455" s="3">
        <v>2</v>
      </c>
    </row>
    <row r="2456" spans="1:8">
      <c r="A2456" s="93">
        <v>43739</v>
      </c>
      <c r="B2456" s="3">
        <v>20</v>
      </c>
      <c r="C2456" s="3">
        <v>0</v>
      </c>
      <c r="D2456" s="3">
        <v>21</v>
      </c>
      <c r="E2456" s="3">
        <v>5</v>
      </c>
      <c r="F2456" s="3">
        <v>3</v>
      </c>
    </row>
    <row r="2457" spans="1:8">
      <c r="A2457" s="93">
        <v>43770</v>
      </c>
      <c r="B2457" s="3">
        <v>20</v>
      </c>
      <c r="C2457" s="3">
        <v>10</v>
      </c>
      <c r="D2457" s="3">
        <v>18</v>
      </c>
      <c r="E2457" s="3">
        <v>6</v>
      </c>
      <c r="F2457" s="3">
        <v>4</v>
      </c>
    </row>
    <row r="2458" spans="1:8">
      <c r="A2458" s="93">
        <v>43800</v>
      </c>
      <c r="B2458" s="3">
        <v>10</v>
      </c>
      <c r="C2458" s="3">
        <v>3</v>
      </c>
      <c r="D2458" s="3">
        <v>12</v>
      </c>
      <c r="E2458" s="3">
        <v>5</v>
      </c>
      <c r="F2458" s="3">
        <v>2</v>
      </c>
    </row>
    <row r="2459" spans="1:8">
      <c r="A2459" s="93">
        <v>43831</v>
      </c>
      <c r="B2459" s="3">
        <v>12</v>
      </c>
      <c r="C2459" s="3">
        <v>6</v>
      </c>
      <c r="D2459" s="3">
        <v>14</v>
      </c>
      <c r="E2459" s="3">
        <v>6</v>
      </c>
      <c r="F2459" s="3">
        <v>3</v>
      </c>
      <c r="G2459" s="2"/>
    </row>
    <row r="2460" spans="1:8">
      <c r="A2460" s="93">
        <v>43862</v>
      </c>
      <c r="B2460" s="3">
        <v>12</v>
      </c>
      <c r="C2460" s="3">
        <v>6</v>
      </c>
      <c r="D2460" s="3">
        <v>13</v>
      </c>
      <c r="E2460" s="3">
        <v>6</v>
      </c>
      <c r="F2460" s="3">
        <v>3</v>
      </c>
    </row>
    <row r="2461" spans="1:8">
      <c r="A2461" s="93">
        <v>43891</v>
      </c>
      <c r="B2461" s="3">
        <v>2</v>
      </c>
      <c r="C2461" s="3">
        <v>6</v>
      </c>
      <c r="D2461" s="3">
        <v>8</v>
      </c>
      <c r="E2461" s="3">
        <v>2</v>
      </c>
      <c r="F2461" s="3">
        <v>1</v>
      </c>
    </row>
    <row r="2462" spans="1:8">
      <c r="A2462" s="93">
        <v>43922</v>
      </c>
      <c r="B2462" s="3">
        <v>0</v>
      </c>
      <c r="C2462" s="3">
        <v>8</v>
      </c>
      <c r="D2462" s="3">
        <v>8</v>
      </c>
      <c r="E2462" s="3">
        <v>10</v>
      </c>
      <c r="F2462" s="3">
        <v>5</v>
      </c>
    </row>
    <row r="2463" spans="1:8">
      <c r="A2463" s="93">
        <v>43952</v>
      </c>
      <c r="B2463" s="3">
        <v>6</v>
      </c>
      <c r="C2463" s="3">
        <v>8</v>
      </c>
      <c r="D2463" s="3">
        <v>12</v>
      </c>
      <c r="E2463" s="3">
        <v>5</v>
      </c>
      <c r="F2463" s="3">
        <v>2</v>
      </c>
    </row>
    <row r="2464" spans="1:8">
      <c r="A2464" s="93">
        <v>43983</v>
      </c>
      <c r="B2464" s="3">
        <v>0</v>
      </c>
      <c r="C2464" s="3">
        <v>8</v>
      </c>
      <c r="D2464" s="3">
        <v>10</v>
      </c>
      <c r="E2464" s="3">
        <v>5</v>
      </c>
      <c r="F2464" s="3">
        <v>3</v>
      </c>
    </row>
    <row r="2465" spans="1:7">
      <c r="A2465" s="93">
        <v>44013</v>
      </c>
      <c r="B2465" s="3">
        <v>0</v>
      </c>
      <c r="C2465" s="3">
        <v>0</v>
      </c>
      <c r="D2465" s="3">
        <v>4</v>
      </c>
      <c r="E2465" s="3">
        <v>3</v>
      </c>
      <c r="F2465" s="3">
        <v>2</v>
      </c>
    </row>
    <row r="2466" spans="1:7">
      <c r="A2466" s="93">
        <v>44044</v>
      </c>
      <c r="B2466" s="3">
        <v>0</v>
      </c>
      <c r="C2466" s="3">
        <v>3</v>
      </c>
      <c r="D2466" s="3">
        <v>8</v>
      </c>
      <c r="E2466" s="3">
        <v>5</v>
      </c>
      <c r="F2466" s="3">
        <v>2</v>
      </c>
    </row>
    <row r="2467" spans="1:7">
      <c r="A2467" s="24" t="s">
        <v>10</v>
      </c>
      <c r="B2467" s="24">
        <f>SUM(B2455:B2466)</f>
        <v>92</v>
      </c>
      <c r="C2467" s="24">
        <f>SUM(C2455:C2466)</f>
        <v>62</v>
      </c>
      <c r="D2467" s="24">
        <f>SUM(D2455:D2466)</f>
        <v>140</v>
      </c>
      <c r="E2467" s="24">
        <f>SUM(E2455:E2466)</f>
        <v>64</v>
      </c>
      <c r="F2467" s="24">
        <f>SUM(F2455:F2466)</f>
        <v>32</v>
      </c>
      <c r="G2467" s="30"/>
    </row>
    <row r="2468" spans="1:7">
      <c r="A2468" s="24" t="s">
        <v>12</v>
      </c>
      <c r="B2468" s="24">
        <f>B2467/12</f>
        <v>7.666666666666667</v>
      </c>
      <c r="C2468" s="24">
        <f>C2467/12</f>
        <v>5.166666666666667</v>
      </c>
      <c r="D2468" s="24">
        <f>D2467/12</f>
        <v>11.666666666666666</v>
      </c>
      <c r="E2468" s="24">
        <f>E2467/12</f>
        <v>5.333333333333333</v>
      </c>
      <c r="F2468" s="24">
        <f>F2467/12</f>
        <v>2.6666666666666665</v>
      </c>
      <c r="G2468" s="30"/>
    </row>
    <row r="2469" spans="1:7">
      <c r="A2469" s="93">
        <v>44075</v>
      </c>
      <c r="B2469" s="3">
        <v>0</v>
      </c>
      <c r="C2469" s="3">
        <v>3</v>
      </c>
      <c r="D2469" s="3">
        <v>8</v>
      </c>
      <c r="E2469" s="3">
        <v>5</v>
      </c>
      <c r="F2469" s="3">
        <v>2</v>
      </c>
    </row>
    <row r="2470" spans="1:7">
      <c r="A2470" s="93">
        <v>44105</v>
      </c>
      <c r="B2470" s="3">
        <v>0</v>
      </c>
      <c r="C2470" s="3">
        <v>0</v>
      </c>
      <c r="D2470" s="3">
        <v>13</v>
      </c>
      <c r="E2470" s="3">
        <v>4</v>
      </c>
      <c r="F2470" s="3">
        <v>3</v>
      </c>
    </row>
    <row r="2471" spans="1:7">
      <c r="A2471" s="93">
        <v>44136</v>
      </c>
      <c r="B2471" s="3">
        <v>0</v>
      </c>
      <c r="C2471" s="3">
        <v>0</v>
      </c>
      <c r="D2471" s="3">
        <v>5</v>
      </c>
      <c r="E2471" s="3">
        <v>4</v>
      </c>
      <c r="F2471" s="3">
        <v>2</v>
      </c>
    </row>
    <row r="2472" spans="1:7">
      <c r="A2472" s="93">
        <v>44166</v>
      </c>
      <c r="B2472" s="3">
        <v>0</v>
      </c>
      <c r="C2472" s="3">
        <v>0</v>
      </c>
      <c r="D2472" s="3">
        <v>10</v>
      </c>
      <c r="E2472" s="3">
        <v>5</v>
      </c>
      <c r="F2472" s="3">
        <v>4</v>
      </c>
    </row>
    <row r="2473" spans="1:7">
      <c r="A2473" s="93">
        <v>44197</v>
      </c>
      <c r="B2473" s="3">
        <v>0</v>
      </c>
      <c r="C2473" s="3">
        <v>8</v>
      </c>
      <c r="D2473" s="3">
        <v>6</v>
      </c>
      <c r="E2473" s="3">
        <v>4</v>
      </c>
      <c r="F2473" s="3">
        <v>2</v>
      </c>
    </row>
    <row r="2474" spans="1:7">
      <c r="A2474" s="93">
        <v>44228</v>
      </c>
      <c r="B2474" s="3">
        <v>0</v>
      </c>
      <c r="C2474" s="3">
        <v>10</v>
      </c>
      <c r="D2474" s="3">
        <v>6</v>
      </c>
      <c r="E2474" s="3">
        <v>4</v>
      </c>
      <c r="F2474" s="3">
        <v>2</v>
      </c>
    </row>
    <row r="2475" spans="1:7">
      <c r="A2475" s="93">
        <v>44256</v>
      </c>
      <c r="B2475" s="3">
        <v>30</v>
      </c>
      <c r="C2475" s="3">
        <v>8</v>
      </c>
      <c r="D2475" s="3">
        <v>13</v>
      </c>
      <c r="E2475" s="3">
        <v>4</v>
      </c>
      <c r="F2475" s="3">
        <v>3</v>
      </c>
    </row>
    <row r="2476" spans="1:7">
      <c r="A2476" s="93">
        <v>44287</v>
      </c>
      <c r="B2476" s="3">
        <v>5</v>
      </c>
      <c r="C2476" s="3">
        <v>3</v>
      </c>
      <c r="D2476" s="3">
        <v>5</v>
      </c>
      <c r="E2476" s="3">
        <v>3</v>
      </c>
      <c r="F2476" s="3">
        <v>2</v>
      </c>
    </row>
    <row r="2477" spans="1:7">
      <c r="A2477" s="93">
        <v>44317</v>
      </c>
      <c r="B2477" s="3">
        <v>15</v>
      </c>
      <c r="C2477" s="3">
        <v>0</v>
      </c>
      <c r="D2477" s="3">
        <v>10</v>
      </c>
      <c r="E2477" s="3">
        <v>6</v>
      </c>
      <c r="F2477" s="3">
        <v>3</v>
      </c>
    </row>
    <row r="2478" spans="1:7">
      <c r="A2478" s="93">
        <v>44348</v>
      </c>
      <c r="B2478" s="3">
        <v>8</v>
      </c>
      <c r="C2478" s="3">
        <v>6</v>
      </c>
      <c r="D2478" s="3">
        <v>8</v>
      </c>
      <c r="E2478" s="3">
        <v>4</v>
      </c>
      <c r="F2478" s="3">
        <v>3</v>
      </c>
    </row>
    <row r="2479" spans="1:7">
      <c r="A2479" s="93">
        <v>44378</v>
      </c>
      <c r="B2479" s="3">
        <v>0</v>
      </c>
      <c r="C2479" s="3">
        <v>4</v>
      </c>
      <c r="D2479" s="3">
        <v>6</v>
      </c>
      <c r="E2479" s="3">
        <v>3</v>
      </c>
      <c r="F2479" s="3">
        <v>2</v>
      </c>
    </row>
    <row r="2480" spans="1:7">
      <c r="A2480" s="93">
        <v>44409</v>
      </c>
      <c r="B2480" s="3">
        <v>0</v>
      </c>
      <c r="C2480" s="3">
        <v>8</v>
      </c>
      <c r="D2480" s="3">
        <v>4</v>
      </c>
      <c r="E2480" s="3">
        <v>4</v>
      </c>
      <c r="F2480" s="3">
        <v>2</v>
      </c>
    </row>
    <row r="2481" spans="1:7">
      <c r="A2481" s="24" t="s">
        <v>10</v>
      </c>
      <c r="B2481" s="24">
        <f>SUM(B2469:B2480)</f>
        <v>58</v>
      </c>
      <c r="C2481" s="24">
        <f>SUM(C2469:C2480)</f>
        <v>50</v>
      </c>
      <c r="D2481" s="24">
        <f>SUM(D2469:D2480)</f>
        <v>94</v>
      </c>
      <c r="E2481" s="24">
        <f>SUM(E2469:E2480)</f>
        <v>50</v>
      </c>
      <c r="F2481" s="24">
        <f>SUM(F2469:F2480)</f>
        <v>30</v>
      </c>
      <c r="G2481" s="30"/>
    </row>
    <row r="2482" spans="1:7">
      <c r="A2482" s="26" t="s">
        <v>12</v>
      </c>
      <c r="B2482" s="26">
        <f>B2481/12</f>
        <v>4.833333333333333</v>
      </c>
      <c r="C2482" s="26">
        <f>C2481/12</f>
        <v>4.166666666666667</v>
      </c>
      <c r="D2482" s="26">
        <f>D2481/12</f>
        <v>7.833333333333333</v>
      </c>
      <c r="E2482" s="26">
        <f>E2481/12</f>
        <v>4.166666666666667</v>
      </c>
      <c r="F2482" s="26">
        <f>F2481/12</f>
        <v>2.5</v>
      </c>
      <c r="G2482" s="30"/>
    </row>
    <row r="2483" spans="1:7">
      <c r="A2483" s="93">
        <v>44440</v>
      </c>
      <c r="B2483" s="3">
        <v>0</v>
      </c>
      <c r="C2483" s="3">
        <v>6</v>
      </c>
      <c r="D2483" s="3">
        <v>5</v>
      </c>
      <c r="E2483" s="3">
        <v>5</v>
      </c>
      <c r="F2483" s="3">
        <v>3</v>
      </c>
    </row>
    <row r="2484" spans="1:7">
      <c r="A2484" s="93">
        <v>44470</v>
      </c>
      <c r="B2484" s="3">
        <v>30</v>
      </c>
      <c r="C2484" s="3">
        <v>0</v>
      </c>
      <c r="D2484" s="3">
        <v>6</v>
      </c>
      <c r="E2484" s="3">
        <v>6</v>
      </c>
      <c r="F2484" s="3">
        <v>2</v>
      </c>
    </row>
    <row r="2485" spans="1:7">
      <c r="A2485" s="94">
        <v>44501</v>
      </c>
      <c r="B2485" s="50">
        <v>28</v>
      </c>
      <c r="C2485" s="50">
        <v>0</v>
      </c>
      <c r="D2485" s="50">
        <v>8</v>
      </c>
      <c r="E2485" s="50">
        <v>8</v>
      </c>
      <c r="F2485" s="50">
        <v>3</v>
      </c>
      <c r="G2485" s="50"/>
    </row>
    <row r="2486" spans="1:7">
      <c r="A2486" s="94">
        <v>44531</v>
      </c>
      <c r="B2486" s="50">
        <v>20</v>
      </c>
      <c r="C2486" s="50">
        <v>0</v>
      </c>
      <c r="D2486" s="50">
        <v>7</v>
      </c>
      <c r="E2486" s="50">
        <v>9</v>
      </c>
      <c r="F2486" s="50">
        <v>4</v>
      </c>
      <c r="G2486" s="50"/>
    </row>
    <row r="2487" spans="1:7">
      <c r="A2487" s="93">
        <v>44562</v>
      </c>
    </row>
    <row r="2488" spans="1:7">
      <c r="A2488" s="93">
        <v>44593</v>
      </c>
    </row>
    <row r="2489" spans="1:7">
      <c r="A2489" s="94">
        <v>44621</v>
      </c>
      <c r="B2489" s="50"/>
      <c r="C2489" s="50"/>
      <c r="D2489" s="50"/>
      <c r="E2489" s="50"/>
      <c r="F2489" s="50"/>
      <c r="G2489" s="50"/>
    </row>
    <row r="2490" spans="1:7">
      <c r="A2490" s="94">
        <v>44652</v>
      </c>
      <c r="B2490" s="50"/>
      <c r="C2490" s="50"/>
      <c r="D2490" s="50"/>
      <c r="E2490" s="50"/>
      <c r="F2490" s="50"/>
      <c r="G2490" s="50"/>
    </row>
    <row r="2491" spans="1:7">
      <c r="A2491" s="93">
        <v>44682</v>
      </c>
    </row>
    <row r="2492" spans="1:7">
      <c r="A2492" s="93">
        <v>44713</v>
      </c>
    </row>
    <row r="2493" spans="1:7">
      <c r="A2493" s="94">
        <v>44743</v>
      </c>
      <c r="B2493" s="50"/>
      <c r="C2493" s="50"/>
      <c r="D2493" s="50"/>
      <c r="E2493" s="50"/>
      <c r="F2493" s="50"/>
      <c r="G2493" s="50"/>
    </row>
    <row r="2494" spans="1:7">
      <c r="A2494" s="94">
        <v>44774</v>
      </c>
      <c r="B2494" s="50"/>
      <c r="C2494" s="50"/>
      <c r="D2494" s="50"/>
      <c r="E2494" s="50"/>
      <c r="F2494" s="50"/>
      <c r="G2494" s="50"/>
    </row>
    <row r="2495" spans="1:7">
      <c r="A2495" s="24" t="s">
        <v>10</v>
      </c>
      <c r="B2495" s="24">
        <f>SUM(B2483:B2494)</f>
        <v>78</v>
      </c>
      <c r="C2495" s="24">
        <f>SUM(C2483:C2494)</f>
        <v>6</v>
      </c>
      <c r="D2495" s="24">
        <f>SUM(D2483:D2494)</f>
        <v>26</v>
      </c>
      <c r="E2495" s="24">
        <f>SUM(E2483:E2494)</f>
        <v>28</v>
      </c>
      <c r="F2495" s="24">
        <f>SUM(F2483:F2494)</f>
        <v>12</v>
      </c>
      <c r="G2495" s="30"/>
    </row>
    <row r="2496" spans="1:7">
      <c r="A2496" s="26" t="s">
        <v>12</v>
      </c>
      <c r="B2496" s="26">
        <f>B2495/12</f>
        <v>6.5</v>
      </c>
      <c r="C2496" s="26">
        <f>C2495/12</f>
        <v>0.5</v>
      </c>
      <c r="D2496" s="26">
        <f>D2495/12</f>
        <v>2.1666666666666665</v>
      </c>
      <c r="E2496" s="26">
        <f>E2495/12</f>
        <v>2.3333333333333335</v>
      </c>
      <c r="F2496" s="26">
        <f>F2495/12</f>
        <v>1</v>
      </c>
      <c r="G2496" s="30"/>
    </row>
    <row r="2508" spans="1:8">
      <c r="A2508" s="25"/>
    </row>
    <row r="2509" spans="1:8">
      <c r="A2509" s="1" t="s">
        <v>0</v>
      </c>
      <c r="B2509" s="2" t="s">
        <v>1</v>
      </c>
      <c r="C2509" s="2" t="s">
        <v>2</v>
      </c>
      <c r="D2509" s="2" t="s">
        <v>3</v>
      </c>
    </row>
    <row r="2510" spans="1:8">
      <c r="A2510" s="93" t="s">
        <v>42</v>
      </c>
      <c r="B2510" s="8">
        <v>28369</v>
      </c>
      <c r="C2510" s="8">
        <v>36505</v>
      </c>
      <c r="D2510" s="3" t="s">
        <v>18</v>
      </c>
    </row>
    <row r="2512" spans="1:8">
      <c r="A2512" s="18" t="s">
        <v>4</v>
      </c>
      <c r="B2512" s="19" t="s">
        <v>5</v>
      </c>
      <c r="C2512" s="19" t="s">
        <v>6</v>
      </c>
      <c r="D2512" s="19" t="s">
        <v>7</v>
      </c>
      <c r="E2512" s="19" t="s">
        <v>8</v>
      </c>
      <c r="F2512" s="19" t="s">
        <v>9</v>
      </c>
      <c r="G2512" s="19" t="s">
        <v>138</v>
      </c>
      <c r="H2512" s="19" t="s">
        <v>11</v>
      </c>
    </row>
    <row r="2513" spans="1:7">
      <c r="A2513" s="93">
        <v>43709</v>
      </c>
      <c r="B2513" s="3">
        <v>6</v>
      </c>
      <c r="C2513" s="3">
        <v>32</v>
      </c>
      <c r="D2513" s="3">
        <v>19</v>
      </c>
      <c r="E2513" s="3">
        <v>11</v>
      </c>
      <c r="F2513" s="3">
        <v>7</v>
      </c>
    </row>
    <row r="2514" spans="1:7">
      <c r="A2514" s="93">
        <v>43739</v>
      </c>
      <c r="B2514" s="3">
        <v>4</v>
      </c>
      <c r="C2514" s="3">
        <v>17</v>
      </c>
      <c r="D2514" s="3">
        <v>16</v>
      </c>
      <c r="E2514" s="3">
        <v>9</v>
      </c>
      <c r="F2514" s="3">
        <v>6</v>
      </c>
    </row>
    <row r="2515" spans="1:7">
      <c r="A2515" s="93">
        <v>43770</v>
      </c>
      <c r="B2515" s="3">
        <v>5</v>
      </c>
      <c r="C2515" s="3">
        <v>16</v>
      </c>
      <c r="D2515" s="3">
        <v>16</v>
      </c>
      <c r="E2515" s="3">
        <v>7</v>
      </c>
      <c r="F2515" s="3">
        <v>4</v>
      </c>
    </row>
    <row r="2516" spans="1:7">
      <c r="A2516" s="93">
        <v>43800</v>
      </c>
      <c r="B2516" s="3">
        <v>3</v>
      </c>
      <c r="C2516" s="3">
        <v>12</v>
      </c>
      <c r="D2516" s="3">
        <v>16</v>
      </c>
      <c r="E2516" s="3">
        <v>7</v>
      </c>
      <c r="F2516" s="3">
        <v>5</v>
      </c>
    </row>
    <row r="2517" spans="1:7">
      <c r="A2517" s="93">
        <v>43831</v>
      </c>
      <c r="B2517" s="3">
        <v>4</v>
      </c>
      <c r="C2517" s="3">
        <v>20</v>
      </c>
      <c r="D2517" s="3">
        <v>17</v>
      </c>
      <c r="E2517" s="3">
        <v>6</v>
      </c>
      <c r="F2517" s="3">
        <v>3</v>
      </c>
    </row>
    <row r="2518" spans="1:7">
      <c r="A2518" s="93">
        <v>43862</v>
      </c>
      <c r="B2518" s="3">
        <v>6</v>
      </c>
      <c r="C2518" s="3">
        <v>28</v>
      </c>
      <c r="D2518" s="3">
        <v>12</v>
      </c>
      <c r="E2518" s="3">
        <v>10</v>
      </c>
      <c r="F2518" s="3">
        <v>6</v>
      </c>
    </row>
    <row r="2519" spans="1:7">
      <c r="A2519" s="93">
        <v>43891</v>
      </c>
      <c r="B2519" s="3">
        <v>2</v>
      </c>
      <c r="C2519" s="3">
        <v>8</v>
      </c>
      <c r="D2519" s="3">
        <v>5</v>
      </c>
      <c r="E2519" s="3">
        <v>7</v>
      </c>
      <c r="F2519" s="3">
        <v>4</v>
      </c>
    </row>
    <row r="2520" spans="1:7">
      <c r="A2520" s="93">
        <v>43922</v>
      </c>
      <c r="B2520" s="3">
        <v>1</v>
      </c>
      <c r="C2520" s="3">
        <v>9</v>
      </c>
      <c r="D2520" s="3">
        <v>4</v>
      </c>
      <c r="E2520" s="3">
        <v>5</v>
      </c>
      <c r="F2520" s="3">
        <v>3</v>
      </c>
    </row>
    <row r="2521" spans="1:7">
      <c r="A2521" s="93">
        <v>43952</v>
      </c>
      <c r="B2521" s="3">
        <v>0</v>
      </c>
      <c r="C2521" s="3">
        <v>11</v>
      </c>
      <c r="D2521" s="3">
        <v>7</v>
      </c>
      <c r="E2521" s="3">
        <v>6</v>
      </c>
      <c r="F2521" s="3">
        <v>3</v>
      </c>
    </row>
    <row r="2522" spans="1:7">
      <c r="A2522" s="93">
        <v>43983</v>
      </c>
      <c r="B2522" s="3">
        <v>0</v>
      </c>
      <c r="C2522" s="3">
        <v>18</v>
      </c>
      <c r="D2522" s="3">
        <v>8</v>
      </c>
      <c r="E2522" s="3">
        <v>9</v>
      </c>
      <c r="F2522" s="3">
        <v>4</v>
      </c>
    </row>
    <row r="2523" spans="1:7">
      <c r="A2523" s="93">
        <v>44013</v>
      </c>
      <c r="B2523" s="3">
        <v>0</v>
      </c>
      <c r="C2523" s="3">
        <v>20</v>
      </c>
      <c r="D2523" s="3">
        <v>7</v>
      </c>
      <c r="E2523" s="3">
        <v>5</v>
      </c>
      <c r="F2523" s="3">
        <v>3</v>
      </c>
    </row>
    <row r="2524" spans="1:7">
      <c r="A2524" s="93">
        <v>44044</v>
      </c>
      <c r="B2524" s="3">
        <v>0</v>
      </c>
      <c r="C2524" s="3">
        <v>12</v>
      </c>
      <c r="D2524" s="3">
        <v>7</v>
      </c>
      <c r="E2524" s="3">
        <v>9</v>
      </c>
      <c r="F2524" s="3">
        <v>6</v>
      </c>
    </row>
    <row r="2525" spans="1:7">
      <c r="A2525" s="24" t="s">
        <v>10</v>
      </c>
      <c r="B2525" s="24">
        <f>SUM(B2513:B2524)</f>
        <v>31</v>
      </c>
      <c r="C2525" s="24">
        <f>SUM(C2513:C2524)</f>
        <v>203</v>
      </c>
      <c r="D2525" s="24">
        <f>SUM(D2513:D2524)</f>
        <v>134</v>
      </c>
      <c r="E2525" s="24">
        <f>SUM(E2513:E2524)</f>
        <v>91</v>
      </c>
      <c r="F2525" s="24">
        <f>SUM(F2513:F2524)</f>
        <v>54</v>
      </c>
      <c r="G2525" s="30"/>
    </row>
    <row r="2526" spans="1:7">
      <c r="A2526" s="24" t="s">
        <v>12</v>
      </c>
      <c r="B2526" s="24">
        <f>B2525/12</f>
        <v>2.5833333333333335</v>
      </c>
      <c r="C2526" s="24">
        <f>C2525/12</f>
        <v>16.916666666666668</v>
      </c>
      <c r="D2526" s="24">
        <f>D2525/12</f>
        <v>11.166666666666666</v>
      </c>
      <c r="E2526" s="24">
        <f>E2525/12</f>
        <v>7.583333333333333</v>
      </c>
      <c r="F2526" s="24">
        <f>F2525/12</f>
        <v>4.5</v>
      </c>
      <c r="G2526" s="30"/>
    </row>
    <row r="2527" spans="1:7">
      <c r="A2527" s="93">
        <v>44075</v>
      </c>
      <c r="B2527" s="3">
        <v>0</v>
      </c>
      <c r="C2527" s="3">
        <v>13</v>
      </c>
      <c r="D2527" s="3">
        <v>9</v>
      </c>
      <c r="E2527" s="3">
        <v>7</v>
      </c>
      <c r="F2527" s="3">
        <v>5</v>
      </c>
    </row>
    <row r="2528" spans="1:7">
      <c r="A2528" s="93">
        <v>44105</v>
      </c>
      <c r="B2528" s="3">
        <v>0</v>
      </c>
      <c r="C2528" s="3">
        <v>17</v>
      </c>
      <c r="D2528" s="3">
        <v>6</v>
      </c>
      <c r="E2528" s="3">
        <v>5</v>
      </c>
      <c r="F2528" s="3">
        <v>3</v>
      </c>
    </row>
    <row r="2529" spans="1:7">
      <c r="A2529" s="93">
        <v>44136</v>
      </c>
      <c r="B2529" s="3">
        <v>0</v>
      </c>
      <c r="C2529" s="3">
        <v>16</v>
      </c>
      <c r="D2529" s="3">
        <v>9</v>
      </c>
      <c r="E2529" s="3">
        <v>5</v>
      </c>
      <c r="F2529" s="3">
        <v>3</v>
      </c>
    </row>
    <row r="2530" spans="1:7">
      <c r="A2530" s="93">
        <v>44166</v>
      </c>
      <c r="B2530" s="3">
        <v>0</v>
      </c>
      <c r="C2530" s="3">
        <v>10</v>
      </c>
      <c r="D2530" s="3">
        <v>8</v>
      </c>
      <c r="E2530" s="3">
        <v>5</v>
      </c>
      <c r="F2530" s="3">
        <v>3</v>
      </c>
    </row>
    <row r="2531" spans="1:7">
      <c r="A2531" s="93">
        <v>44197</v>
      </c>
      <c r="B2531" s="3">
        <v>0</v>
      </c>
      <c r="C2531" s="3">
        <v>11</v>
      </c>
      <c r="D2531" s="3">
        <v>6</v>
      </c>
      <c r="E2531" s="3">
        <v>5</v>
      </c>
      <c r="F2531" s="3">
        <v>3</v>
      </c>
    </row>
    <row r="2532" spans="1:7">
      <c r="A2532" s="93">
        <v>44228</v>
      </c>
      <c r="B2532" s="3">
        <v>0</v>
      </c>
      <c r="C2532" s="3">
        <v>0</v>
      </c>
      <c r="D2532" s="3">
        <v>9</v>
      </c>
      <c r="E2532" s="3">
        <v>6</v>
      </c>
      <c r="F2532" s="3">
        <v>3</v>
      </c>
    </row>
    <row r="2533" spans="1:7">
      <c r="A2533" s="93">
        <v>44256</v>
      </c>
      <c r="B2533" s="3">
        <v>2</v>
      </c>
      <c r="C2533" s="3">
        <v>19</v>
      </c>
      <c r="D2533" s="3">
        <v>6</v>
      </c>
      <c r="E2533" s="3">
        <v>5</v>
      </c>
      <c r="F2533" s="3">
        <v>3</v>
      </c>
    </row>
    <row r="2534" spans="1:7">
      <c r="A2534" s="93">
        <v>44287</v>
      </c>
      <c r="B2534" s="3">
        <v>12</v>
      </c>
      <c r="C2534" s="3">
        <v>0</v>
      </c>
      <c r="D2534" s="3">
        <v>8</v>
      </c>
      <c r="E2534" s="3">
        <v>6</v>
      </c>
      <c r="F2534" s="3">
        <v>3</v>
      </c>
    </row>
    <row r="2535" spans="1:7">
      <c r="A2535" s="93">
        <v>44317</v>
      </c>
      <c r="B2535" s="3">
        <v>0</v>
      </c>
      <c r="C2535" s="3">
        <v>16</v>
      </c>
      <c r="D2535" s="3">
        <v>10</v>
      </c>
      <c r="E2535" s="3">
        <v>5</v>
      </c>
      <c r="F2535" s="3">
        <v>3</v>
      </c>
    </row>
    <row r="2536" spans="1:7">
      <c r="A2536" s="93">
        <v>44348</v>
      </c>
      <c r="B2536" s="3">
        <v>0</v>
      </c>
      <c r="C2536" s="3">
        <v>13</v>
      </c>
      <c r="D2536" s="3">
        <v>7</v>
      </c>
      <c r="E2536" s="3">
        <v>4</v>
      </c>
      <c r="F2536" s="3">
        <v>3</v>
      </c>
    </row>
    <row r="2537" spans="1:7">
      <c r="A2537" s="93">
        <v>44378</v>
      </c>
      <c r="B2537" s="3">
        <v>0</v>
      </c>
      <c r="C2537" s="3">
        <v>21</v>
      </c>
      <c r="D2537" s="3">
        <v>9</v>
      </c>
      <c r="E2537" s="3">
        <v>6</v>
      </c>
      <c r="F2537" s="3">
        <v>4</v>
      </c>
    </row>
    <row r="2538" spans="1:7">
      <c r="A2538" s="93">
        <v>44409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 t="s">
        <v>54</v>
      </c>
    </row>
    <row r="2539" spans="1:7">
      <c r="A2539" s="24" t="s">
        <v>10</v>
      </c>
      <c r="B2539" s="24">
        <f>SUM(B2527:B2538)</f>
        <v>14</v>
      </c>
      <c r="C2539" s="24">
        <f>SUM(C2527:C2538)</f>
        <v>136</v>
      </c>
      <c r="D2539" s="24">
        <f>SUM(D2527:D2538)</f>
        <v>87</v>
      </c>
      <c r="E2539" s="24">
        <f>SUM(E2527:E2538)</f>
        <v>59</v>
      </c>
      <c r="F2539" s="24">
        <f>SUM(F2527:F2538)</f>
        <v>36</v>
      </c>
      <c r="G2539" s="30"/>
    </row>
    <row r="2540" spans="1:7">
      <c r="A2540" s="26" t="s">
        <v>12</v>
      </c>
      <c r="B2540" s="26">
        <f>B2539/12</f>
        <v>1.1666666666666667</v>
      </c>
      <c r="C2540" s="26">
        <f>C2539/12</f>
        <v>11.333333333333334</v>
      </c>
      <c r="D2540" s="26">
        <f>D2539/12</f>
        <v>7.25</v>
      </c>
      <c r="E2540" s="26">
        <f>E2539/12</f>
        <v>4.916666666666667</v>
      </c>
      <c r="F2540" s="26">
        <f>F2539/12</f>
        <v>3</v>
      </c>
      <c r="G2540" s="30"/>
    </row>
    <row r="2541" spans="1:7">
      <c r="A2541" s="93">
        <v>44440</v>
      </c>
      <c r="B2541" s="3">
        <v>0</v>
      </c>
      <c r="C2541" s="3">
        <v>17</v>
      </c>
      <c r="D2541" s="3">
        <v>13</v>
      </c>
      <c r="E2541" s="3">
        <v>5</v>
      </c>
      <c r="F2541" s="3">
        <v>3</v>
      </c>
    </row>
    <row r="2542" spans="1:7">
      <c r="A2542" s="93">
        <v>44470</v>
      </c>
      <c r="B2542" s="3">
        <v>4</v>
      </c>
      <c r="C2542" s="3">
        <v>16</v>
      </c>
      <c r="D2542" s="3">
        <v>11</v>
      </c>
      <c r="E2542" s="3">
        <v>9</v>
      </c>
      <c r="F2542" s="3">
        <v>5</v>
      </c>
    </row>
    <row r="2543" spans="1:7">
      <c r="A2543" s="94">
        <v>44501</v>
      </c>
      <c r="B2543" s="50">
        <v>2</v>
      </c>
      <c r="C2543" s="50">
        <v>20</v>
      </c>
      <c r="D2543" s="50">
        <v>9</v>
      </c>
      <c r="E2543" s="50">
        <v>7</v>
      </c>
      <c r="F2543" s="50">
        <v>4</v>
      </c>
      <c r="G2543" s="50"/>
    </row>
    <row r="2544" spans="1:7">
      <c r="A2544" s="94">
        <v>44531</v>
      </c>
      <c r="B2544" s="50">
        <v>3</v>
      </c>
      <c r="C2544" s="50">
        <v>16</v>
      </c>
      <c r="D2544" s="50">
        <v>11</v>
      </c>
      <c r="E2544" s="50">
        <v>6</v>
      </c>
      <c r="F2544" s="50">
        <v>3</v>
      </c>
      <c r="G2544" s="50"/>
    </row>
    <row r="2545" spans="1:7">
      <c r="A2545" s="93">
        <v>44562</v>
      </c>
    </row>
    <row r="2546" spans="1:7">
      <c r="A2546" s="93">
        <v>44593</v>
      </c>
    </row>
    <row r="2547" spans="1:7">
      <c r="A2547" s="94">
        <v>44621</v>
      </c>
      <c r="B2547" s="50"/>
      <c r="C2547" s="50"/>
      <c r="D2547" s="50"/>
      <c r="E2547" s="50"/>
      <c r="F2547" s="50"/>
      <c r="G2547" s="50"/>
    </row>
    <row r="2548" spans="1:7">
      <c r="A2548" s="94">
        <v>44652</v>
      </c>
      <c r="B2548" s="50"/>
      <c r="C2548" s="50"/>
      <c r="D2548" s="50"/>
      <c r="E2548" s="50"/>
      <c r="F2548" s="50"/>
      <c r="G2548" s="50"/>
    </row>
    <row r="2549" spans="1:7">
      <c r="A2549" s="93">
        <v>44682</v>
      </c>
    </row>
    <row r="2550" spans="1:7">
      <c r="A2550" s="93">
        <v>44713</v>
      </c>
    </row>
    <row r="2551" spans="1:7">
      <c r="A2551" s="94">
        <v>44743</v>
      </c>
      <c r="B2551" s="50"/>
      <c r="C2551" s="50"/>
      <c r="D2551" s="50"/>
      <c r="E2551" s="50"/>
      <c r="F2551" s="50"/>
      <c r="G2551" s="50"/>
    </row>
    <row r="2552" spans="1:7">
      <c r="A2552" s="94">
        <v>44774</v>
      </c>
      <c r="B2552" s="50"/>
      <c r="C2552" s="50"/>
      <c r="D2552" s="50"/>
      <c r="E2552" s="50"/>
      <c r="F2552" s="50"/>
      <c r="G2552" s="50"/>
    </row>
    <row r="2553" spans="1:7">
      <c r="A2553" s="24" t="s">
        <v>10</v>
      </c>
      <c r="B2553" s="24">
        <f>SUM(B2541:B2552)</f>
        <v>9</v>
      </c>
      <c r="C2553" s="24">
        <f>SUM(C2541:C2552)</f>
        <v>69</v>
      </c>
      <c r="D2553" s="24">
        <f>SUM(D2541:D2552)</f>
        <v>44</v>
      </c>
      <c r="E2553" s="24">
        <f>SUM(E2541:E2552)</f>
        <v>27</v>
      </c>
      <c r="F2553" s="24">
        <f>SUM(F2541:F2552)</f>
        <v>15</v>
      </c>
      <c r="G2553" s="30"/>
    </row>
    <row r="2554" spans="1:7">
      <c r="A2554" s="26" t="s">
        <v>12</v>
      </c>
      <c r="B2554" s="26">
        <f>B2553/12</f>
        <v>0.75</v>
      </c>
      <c r="C2554" s="26">
        <f>C2553/12</f>
        <v>5.75</v>
      </c>
      <c r="D2554" s="26">
        <f>D2553/12</f>
        <v>3.6666666666666665</v>
      </c>
      <c r="E2554" s="26">
        <f>E2553/12</f>
        <v>2.25</v>
      </c>
      <c r="F2554" s="26">
        <f>F2553/12</f>
        <v>1.25</v>
      </c>
      <c r="G2554" s="30"/>
    </row>
    <row r="2566" spans="1:8">
      <c r="A2566" s="1" t="s">
        <v>0</v>
      </c>
      <c r="B2566" s="2" t="s">
        <v>1</v>
      </c>
      <c r="C2566" s="2" t="s">
        <v>2</v>
      </c>
      <c r="D2566" s="2" t="s">
        <v>3</v>
      </c>
    </row>
    <row r="2567" spans="1:8">
      <c r="A2567" s="93" t="s">
        <v>43</v>
      </c>
      <c r="B2567" s="8">
        <v>30390</v>
      </c>
      <c r="C2567" s="8">
        <v>42938</v>
      </c>
      <c r="D2567" s="3" t="s">
        <v>18</v>
      </c>
    </row>
    <row r="2569" spans="1:8">
      <c r="A2569" s="18" t="s">
        <v>4</v>
      </c>
      <c r="B2569" s="19" t="s">
        <v>5</v>
      </c>
      <c r="C2569" s="19" t="s">
        <v>6</v>
      </c>
      <c r="D2569" s="19" t="s">
        <v>7</v>
      </c>
      <c r="E2569" s="19" t="s">
        <v>8</v>
      </c>
      <c r="F2569" s="19" t="s">
        <v>9</v>
      </c>
      <c r="G2569" s="22" t="s">
        <v>138</v>
      </c>
      <c r="H2569" s="19" t="s">
        <v>11</v>
      </c>
    </row>
    <row r="2570" spans="1:8">
      <c r="A2570" s="93">
        <v>43709</v>
      </c>
      <c r="B2570" s="3">
        <v>5</v>
      </c>
      <c r="C2570" s="3">
        <v>16</v>
      </c>
      <c r="D2570" s="3">
        <v>16</v>
      </c>
      <c r="E2570" s="3">
        <v>13</v>
      </c>
      <c r="F2570" s="3">
        <v>9</v>
      </c>
    </row>
    <row r="2571" spans="1:8">
      <c r="A2571" s="93">
        <v>43739</v>
      </c>
      <c r="B2571" s="3">
        <v>8</v>
      </c>
      <c r="C2571" s="3">
        <v>26</v>
      </c>
      <c r="D2571" s="3">
        <v>18</v>
      </c>
      <c r="E2571" s="3">
        <v>11</v>
      </c>
      <c r="F2571" s="3">
        <v>8</v>
      </c>
    </row>
    <row r="2572" spans="1:8">
      <c r="A2572" s="93">
        <v>43770</v>
      </c>
      <c r="B2572" s="3">
        <v>7</v>
      </c>
      <c r="C2572" s="3">
        <v>11</v>
      </c>
      <c r="D2572" s="3">
        <v>18</v>
      </c>
      <c r="E2572" s="3">
        <v>9</v>
      </c>
      <c r="F2572" s="3">
        <v>6</v>
      </c>
    </row>
    <row r="2573" spans="1:8">
      <c r="A2573" s="93">
        <v>43800</v>
      </c>
      <c r="B2573" s="3">
        <v>6</v>
      </c>
      <c r="C2573" s="3">
        <v>28</v>
      </c>
      <c r="D2573" s="3">
        <v>22</v>
      </c>
      <c r="E2573" s="3">
        <v>12</v>
      </c>
      <c r="F2573" s="3">
        <v>9</v>
      </c>
    </row>
    <row r="2574" spans="1:8">
      <c r="A2574" s="93">
        <v>43831</v>
      </c>
      <c r="B2574" s="3">
        <v>6</v>
      </c>
      <c r="C2574" s="3">
        <v>27</v>
      </c>
      <c r="D2574" s="3">
        <v>21</v>
      </c>
      <c r="E2574" s="3">
        <v>11</v>
      </c>
      <c r="F2574" s="3">
        <v>7</v>
      </c>
    </row>
    <row r="2575" spans="1:8">
      <c r="A2575" s="93">
        <v>43862</v>
      </c>
      <c r="B2575" s="3">
        <v>6</v>
      </c>
      <c r="C2575" s="3">
        <v>21</v>
      </c>
      <c r="D2575" s="3">
        <v>23</v>
      </c>
      <c r="E2575" s="3">
        <v>7</v>
      </c>
      <c r="F2575" s="3">
        <v>4</v>
      </c>
    </row>
    <row r="2576" spans="1:8">
      <c r="A2576" s="93">
        <v>43891</v>
      </c>
      <c r="B2576" s="3">
        <v>3</v>
      </c>
      <c r="C2576" s="3">
        <v>17</v>
      </c>
      <c r="D2576" s="3">
        <v>15</v>
      </c>
      <c r="E2576" s="3">
        <v>9</v>
      </c>
      <c r="F2576" s="3">
        <v>6</v>
      </c>
    </row>
    <row r="2577" spans="1:7">
      <c r="A2577" s="93">
        <v>43922</v>
      </c>
      <c r="B2577" s="3">
        <v>13</v>
      </c>
      <c r="C2577" s="3">
        <v>0</v>
      </c>
      <c r="D2577" s="3">
        <v>5</v>
      </c>
      <c r="E2577" s="3">
        <v>5</v>
      </c>
      <c r="F2577" s="3">
        <v>2</v>
      </c>
    </row>
    <row r="2578" spans="1:7">
      <c r="A2578" s="93">
        <v>43952</v>
      </c>
      <c r="B2578" s="3">
        <v>0</v>
      </c>
      <c r="C2578" s="3">
        <v>19</v>
      </c>
      <c r="D2578" s="3">
        <v>5</v>
      </c>
      <c r="E2578" s="3">
        <v>8</v>
      </c>
      <c r="F2578" s="3">
        <v>5</v>
      </c>
    </row>
    <row r="2579" spans="1:7">
      <c r="A2579" s="93">
        <v>43983</v>
      </c>
      <c r="B2579" s="3">
        <v>0</v>
      </c>
      <c r="C2579" s="3">
        <v>26</v>
      </c>
      <c r="D2579" s="3">
        <v>7</v>
      </c>
      <c r="E2579" s="3">
        <v>9</v>
      </c>
      <c r="F2579" s="3">
        <v>4</v>
      </c>
    </row>
    <row r="2580" spans="1:7">
      <c r="A2580" s="93">
        <v>44013</v>
      </c>
      <c r="B2580" s="3">
        <v>0</v>
      </c>
      <c r="C2580" s="3">
        <v>23</v>
      </c>
      <c r="D2580" s="3">
        <v>8</v>
      </c>
      <c r="E2580" s="3">
        <v>6</v>
      </c>
      <c r="F2580" s="3">
        <v>4</v>
      </c>
    </row>
    <row r="2581" spans="1:7">
      <c r="A2581" s="93">
        <v>44044</v>
      </c>
      <c r="B2581" s="3">
        <v>0</v>
      </c>
      <c r="C2581" s="3">
        <v>18</v>
      </c>
      <c r="D2581" s="3">
        <v>8</v>
      </c>
      <c r="E2581" s="3">
        <v>7</v>
      </c>
      <c r="F2581" s="3">
        <v>4</v>
      </c>
    </row>
    <row r="2582" spans="1:7">
      <c r="A2582" s="24" t="s">
        <v>10</v>
      </c>
      <c r="B2582" s="24">
        <f>SUM(B2570:B2581)</f>
        <v>54</v>
      </c>
      <c r="C2582" s="24">
        <f>SUM(C2570:C2581)</f>
        <v>232</v>
      </c>
      <c r="D2582" s="24">
        <f>SUM(D2570:D2581)</f>
        <v>166</v>
      </c>
      <c r="E2582" s="24">
        <f>SUM(E2570:E2581)</f>
        <v>107</v>
      </c>
      <c r="F2582" s="24">
        <f>SUM(F2570:F2581)</f>
        <v>68</v>
      </c>
      <c r="G2582" s="30"/>
    </row>
    <row r="2583" spans="1:7">
      <c r="A2583" s="24" t="s">
        <v>12</v>
      </c>
      <c r="B2583" s="24">
        <f>B2582/12</f>
        <v>4.5</v>
      </c>
      <c r="C2583" s="24">
        <f>C2582/12</f>
        <v>19.333333333333332</v>
      </c>
      <c r="D2583" s="24">
        <f>D2582/12</f>
        <v>13.833333333333334</v>
      </c>
      <c r="E2583" s="24">
        <f>E2582/12</f>
        <v>8.9166666666666661</v>
      </c>
      <c r="F2583" s="24">
        <f>F2582/12</f>
        <v>5.666666666666667</v>
      </c>
      <c r="G2583" s="30"/>
    </row>
    <row r="2584" spans="1:7">
      <c r="A2584" s="93">
        <v>44075</v>
      </c>
      <c r="B2584" s="3">
        <v>0</v>
      </c>
      <c r="C2584" s="3">
        <v>25</v>
      </c>
      <c r="D2584" s="3">
        <v>10</v>
      </c>
      <c r="E2584" s="3">
        <v>11</v>
      </c>
      <c r="F2584" s="3">
        <v>7</v>
      </c>
    </row>
    <row r="2585" spans="1:7">
      <c r="A2585" s="93">
        <v>44105</v>
      </c>
      <c r="B2585" s="3">
        <v>0</v>
      </c>
      <c r="C2585" s="3">
        <v>15</v>
      </c>
      <c r="D2585" s="3">
        <v>6</v>
      </c>
      <c r="E2585" s="3">
        <v>6</v>
      </c>
      <c r="F2585" s="3">
        <v>3</v>
      </c>
    </row>
    <row r="2586" spans="1:7">
      <c r="A2586" s="93">
        <v>44136</v>
      </c>
      <c r="B2586" s="3">
        <v>0</v>
      </c>
      <c r="C2586" s="3">
        <v>23</v>
      </c>
      <c r="D2586" s="3">
        <v>10</v>
      </c>
      <c r="E2586" s="3">
        <v>7</v>
      </c>
      <c r="F2586" s="3">
        <v>4</v>
      </c>
    </row>
    <row r="2587" spans="1:7">
      <c r="A2587" s="93">
        <v>44166</v>
      </c>
      <c r="B2587" s="3">
        <v>17</v>
      </c>
      <c r="C2587" s="3">
        <v>0</v>
      </c>
      <c r="D2587" s="3">
        <v>10</v>
      </c>
      <c r="E2587" s="3">
        <v>7</v>
      </c>
      <c r="F2587" s="3">
        <v>5</v>
      </c>
    </row>
    <row r="2588" spans="1:7">
      <c r="A2588" s="93">
        <v>44197</v>
      </c>
      <c r="B2588" s="3">
        <v>0</v>
      </c>
      <c r="C2588" s="3">
        <v>16</v>
      </c>
      <c r="D2588" s="3">
        <v>5</v>
      </c>
      <c r="E2588" s="3">
        <v>4</v>
      </c>
      <c r="F2588" s="3">
        <v>2</v>
      </c>
    </row>
    <row r="2589" spans="1:7">
      <c r="A2589" s="93">
        <v>44228</v>
      </c>
      <c r="B2589" s="3">
        <v>23</v>
      </c>
      <c r="C2589" s="3">
        <v>0</v>
      </c>
      <c r="D2589" s="3">
        <v>9</v>
      </c>
      <c r="E2589" s="3">
        <v>6</v>
      </c>
      <c r="F2589" s="3">
        <v>4</v>
      </c>
    </row>
    <row r="2590" spans="1:7">
      <c r="A2590" s="93">
        <v>44256</v>
      </c>
      <c r="B2590" s="3">
        <v>0</v>
      </c>
      <c r="C2590" s="3">
        <v>19</v>
      </c>
      <c r="D2590" s="3">
        <v>6</v>
      </c>
      <c r="E2590" s="3">
        <v>5</v>
      </c>
      <c r="F2590" s="3">
        <v>3</v>
      </c>
    </row>
    <row r="2591" spans="1:7">
      <c r="A2591" s="93">
        <v>44287</v>
      </c>
      <c r="B2591" s="3">
        <v>0</v>
      </c>
      <c r="C2591" s="3">
        <v>22</v>
      </c>
      <c r="D2591" s="3">
        <v>6</v>
      </c>
      <c r="E2591" s="3">
        <v>5</v>
      </c>
      <c r="F2591" s="3">
        <v>2</v>
      </c>
    </row>
    <row r="2592" spans="1:7">
      <c r="A2592" s="93">
        <v>44317</v>
      </c>
      <c r="B2592" s="3">
        <v>0</v>
      </c>
      <c r="C2592" s="3">
        <v>16</v>
      </c>
      <c r="D2592" s="3">
        <v>10</v>
      </c>
      <c r="E2592" s="3">
        <v>5</v>
      </c>
      <c r="F2592" s="3">
        <v>3</v>
      </c>
    </row>
    <row r="2593" spans="1:7">
      <c r="A2593" s="93">
        <v>44348</v>
      </c>
      <c r="B2593" s="3">
        <v>0</v>
      </c>
      <c r="C2593" s="3">
        <v>21</v>
      </c>
      <c r="D2593" s="3">
        <v>8</v>
      </c>
      <c r="E2593" s="3">
        <v>6</v>
      </c>
      <c r="F2593" s="3">
        <v>4</v>
      </c>
      <c r="G2593" s="2"/>
    </row>
    <row r="2594" spans="1:7">
      <c r="A2594" s="93">
        <v>44378</v>
      </c>
      <c r="B2594" s="3">
        <v>0</v>
      </c>
      <c r="C2594" s="3">
        <v>21</v>
      </c>
      <c r="D2594" s="3">
        <v>9</v>
      </c>
      <c r="E2594" s="3">
        <v>6</v>
      </c>
      <c r="F2594" s="3">
        <v>4</v>
      </c>
    </row>
    <row r="2595" spans="1:7">
      <c r="A2595" s="93">
        <v>44409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 t="s">
        <v>54</v>
      </c>
    </row>
    <row r="2596" spans="1:7">
      <c r="A2596" s="24" t="s">
        <v>10</v>
      </c>
      <c r="B2596" s="24">
        <f>SUM(B2584:B2595)</f>
        <v>40</v>
      </c>
      <c r="C2596" s="24">
        <f>SUM(C2584:C2595)</f>
        <v>178</v>
      </c>
      <c r="D2596" s="24">
        <f>SUM(D2584:D2595)</f>
        <v>89</v>
      </c>
      <c r="E2596" s="24">
        <f>SUM(E2584:E2595)</f>
        <v>68</v>
      </c>
      <c r="F2596" s="24">
        <f>SUM(F2584:F2595)</f>
        <v>41</v>
      </c>
      <c r="G2596" s="30"/>
    </row>
    <row r="2597" spans="1:7">
      <c r="A2597" s="26" t="s">
        <v>12</v>
      </c>
      <c r="B2597" s="26">
        <f>B2596/12</f>
        <v>3.3333333333333335</v>
      </c>
      <c r="C2597" s="26">
        <f>C2596/12</f>
        <v>14.833333333333334</v>
      </c>
      <c r="D2597" s="26">
        <f>D2596/12</f>
        <v>7.416666666666667</v>
      </c>
      <c r="E2597" s="26">
        <f>E2596/12</f>
        <v>5.666666666666667</v>
      </c>
      <c r="F2597" s="26">
        <f>F2596/12</f>
        <v>3.4166666666666665</v>
      </c>
      <c r="G2597" s="30"/>
    </row>
    <row r="2598" spans="1:7">
      <c r="A2598" s="93">
        <v>44440</v>
      </c>
      <c r="B2598" s="3">
        <v>0</v>
      </c>
      <c r="C2598" s="3">
        <v>22</v>
      </c>
      <c r="D2598" s="3">
        <v>9</v>
      </c>
      <c r="E2598" s="3">
        <v>8</v>
      </c>
      <c r="F2598" s="3">
        <v>5</v>
      </c>
    </row>
    <row r="2599" spans="1:7">
      <c r="A2599" s="93">
        <v>44470</v>
      </c>
      <c r="B2599" s="3">
        <v>3</v>
      </c>
      <c r="C2599" s="3">
        <v>19</v>
      </c>
      <c r="D2599" s="3">
        <v>8</v>
      </c>
      <c r="E2599" s="3">
        <v>6</v>
      </c>
      <c r="F2599" s="3">
        <v>3</v>
      </c>
    </row>
    <row r="2600" spans="1:7">
      <c r="A2600" s="94">
        <v>44501</v>
      </c>
      <c r="B2600" s="50">
        <v>0</v>
      </c>
      <c r="C2600" s="50">
        <v>23</v>
      </c>
      <c r="D2600" s="50">
        <v>7</v>
      </c>
      <c r="E2600" s="50">
        <v>9</v>
      </c>
      <c r="F2600" s="50">
        <v>6</v>
      </c>
      <c r="G2600" s="50"/>
    </row>
    <row r="2601" spans="1:7">
      <c r="A2601" s="94">
        <v>44531</v>
      </c>
      <c r="B2601" s="50">
        <v>1</v>
      </c>
      <c r="C2601" s="50">
        <v>26</v>
      </c>
      <c r="D2601" s="50">
        <v>8</v>
      </c>
      <c r="E2601" s="50">
        <v>7</v>
      </c>
      <c r="F2601" s="50">
        <v>5</v>
      </c>
      <c r="G2601" s="50"/>
    </row>
    <row r="2602" spans="1:7">
      <c r="A2602" s="93">
        <v>44562</v>
      </c>
    </row>
    <row r="2603" spans="1:7">
      <c r="A2603" s="93">
        <v>44593</v>
      </c>
    </row>
    <row r="2604" spans="1:7">
      <c r="A2604" s="94">
        <v>44621</v>
      </c>
      <c r="B2604" s="50"/>
      <c r="C2604" s="50"/>
      <c r="D2604" s="50"/>
      <c r="E2604" s="50"/>
      <c r="F2604" s="50"/>
      <c r="G2604" s="50"/>
    </row>
    <row r="2605" spans="1:7">
      <c r="A2605" s="94">
        <v>44652</v>
      </c>
      <c r="B2605" s="50"/>
      <c r="C2605" s="50"/>
      <c r="D2605" s="50"/>
      <c r="E2605" s="50"/>
      <c r="F2605" s="50"/>
      <c r="G2605" s="50"/>
    </row>
    <row r="2606" spans="1:7">
      <c r="A2606" s="93">
        <v>44682</v>
      </c>
    </row>
    <row r="2607" spans="1:7">
      <c r="A2607" s="93">
        <v>44713</v>
      </c>
    </row>
    <row r="2608" spans="1:7">
      <c r="A2608" s="94">
        <v>44743</v>
      </c>
      <c r="B2608" s="50"/>
      <c r="C2608" s="50"/>
      <c r="D2608" s="50"/>
      <c r="E2608" s="50"/>
      <c r="F2608" s="50"/>
      <c r="G2608" s="50"/>
    </row>
    <row r="2609" spans="1:7">
      <c r="A2609" s="94">
        <v>44774</v>
      </c>
      <c r="B2609" s="50"/>
      <c r="C2609" s="50"/>
      <c r="D2609" s="50"/>
      <c r="E2609" s="50"/>
      <c r="F2609" s="50"/>
      <c r="G2609" s="50"/>
    </row>
    <row r="2610" spans="1:7">
      <c r="A2610" s="24" t="s">
        <v>10</v>
      </c>
      <c r="B2610" s="24">
        <f>SUM(B2598:B2609)</f>
        <v>4</v>
      </c>
      <c r="C2610" s="24">
        <f>SUM(C2598:C2609)</f>
        <v>90</v>
      </c>
      <c r="D2610" s="24">
        <f>SUM(D2598:D2609)</f>
        <v>32</v>
      </c>
      <c r="E2610" s="24">
        <f>SUM(E2598:E2609)</f>
        <v>30</v>
      </c>
      <c r="F2610" s="24">
        <f>SUM(F2598:F2609)</f>
        <v>19</v>
      </c>
      <c r="G2610" s="30"/>
    </row>
    <row r="2611" spans="1:7">
      <c r="A2611" s="26" t="s">
        <v>12</v>
      </c>
      <c r="B2611" s="26">
        <f>B2610/12</f>
        <v>0.33333333333333331</v>
      </c>
      <c r="C2611" s="26">
        <f>C2610/12</f>
        <v>7.5</v>
      </c>
      <c r="D2611" s="26">
        <f>D2610/12</f>
        <v>2.6666666666666665</v>
      </c>
      <c r="E2611" s="26">
        <f>E2610/12</f>
        <v>2.5</v>
      </c>
      <c r="F2611" s="26">
        <f>F2610/12</f>
        <v>1.5833333333333333</v>
      </c>
      <c r="G2611" s="30"/>
    </row>
    <row r="2623" spans="1:7">
      <c r="A2623" s="1" t="s">
        <v>0</v>
      </c>
      <c r="B2623" s="2" t="s">
        <v>1</v>
      </c>
      <c r="C2623" s="2" t="s">
        <v>2</v>
      </c>
      <c r="D2623" s="2" t="s">
        <v>3</v>
      </c>
      <c r="E2623" s="2"/>
    </row>
    <row r="2624" spans="1:7">
      <c r="A2624" s="93" t="s">
        <v>44</v>
      </c>
      <c r="B2624" s="8">
        <v>33777</v>
      </c>
      <c r="C2624" s="8">
        <v>40229</v>
      </c>
      <c r="D2624" s="3" t="s">
        <v>18</v>
      </c>
    </row>
    <row r="2626" spans="1:8">
      <c r="A2626" s="18" t="s">
        <v>4</v>
      </c>
      <c r="B2626" s="19" t="s">
        <v>5</v>
      </c>
      <c r="C2626" s="19" t="s">
        <v>6</v>
      </c>
      <c r="D2626" s="19" t="s">
        <v>7</v>
      </c>
      <c r="E2626" s="19" t="s">
        <v>8</v>
      </c>
      <c r="F2626" s="19" t="s">
        <v>9</v>
      </c>
      <c r="G2626" s="22" t="s">
        <v>138</v>
      </c>
      <c r="H2626" s="19" t="s">
        <v>11</v>
      </c>
    </row>
    <row r="2627" spans="1:8">
      <c r="A2627" s="93">
        <v>43709</v>
      </c>
      <c r="B2627" s="3">
        <v>8</v>
      </c>
      <c r="C2627" s="3">
        <v>0</v>
      </c>
      <c r="D2627" s="3">
        <v>12</v>
      </c>
      <c r="E2627" s="3">
        <v>1</v>
      </c>
      <c r="F2627" s="3">
        <v>1</v>
      </c>
    </row>
    <row r="2628" spans="1:8">
      <c r="A2628" s="93">
        <v>43739</v>
      </c>
      <c r="B2628" s="3">
        <v>5</v>
      </c>
      <c r="C2628" s="3">
        <v>1</v>
      </c>
      <c r="D2628" s="3">
        <v>11</v>
      </c>
      <c r="E2628" s="3">
        <v>1</v>
      </c>
      <c r="F2628" s="3">
        <v>1</v>
      </c>
    </row>
    <row r="2629" spans="1:8">
      <c r="A2629" s="93">
        <v>43770</v>
      </c>
      <c r="B2629" s="3">
        <v>10</v>
      </c>
      <c r="C2629" s="3">
        <v>0</v>
      </c>
      <c r="D2629" s="3">
        <v>10</v>
      </c>
      <c r="E2629" s="3">
        <v>2</v>
      </c>
      <c r="F2629" s="3">
        <v>1</v>
      </c>
    </row>
    <row r="2630" spans="1:8">
      <c r="A2630" s="93">
        <v>43800</v>
      </c>
      <c r="B2630" s="3">
        <v>9</v>
      </c>
      <c r="C2630" s="3">
        <v>0</v>
      </c>
      <c r="D2630" s="3">
        <v>2</v>
      </c>
      <c r="E2630" s="3">
        <v>12</v>
      </c>
      <c r="F2630" s="3">
        <v>2</v>
      </c>
    </row>
    <row r="2631" spans="1:8">
      <c r="A2631" s="93">
        <v>43831</v>
      </c>
      <c r="B2631" s="3">
        <v>9</v>
      </c>
      <c r="C2631" s="3">
        <v>0</v>
      </c>
      <c r="D2631" s="3">
        <v>9</v>
      </c>
      <c r="E2631" s="3">
        <v>1</v>
      </c>
      <c r="F2631" s="3">
        <v>2</v>
      </c>
    </row>
    <row r="2632" spans="1:8">
      <c r="A2632" s="93">
        <v>43862</v>
      </c>
      <c r="B2632" s="3">
        <v>5</v>
      </c>
      <c r="C2632" s="3">
        <v>1</v>
      </c>
      <c r="D2632" s="3">
        <v>12</v>
      </c>
      <c r="E2632" s="3">
        <v>1</v>
      </c>
      <c r="F2632" s="3">
        <v>1</v>
      </c>
    </row>
    <row r="2633" spans="1:8">
      <c r="A2633" s="93">
        <v>43891</v>
      </c>
      <c r="B2633" s="3">
        <v>4</v>
      </c>
      <c r="C2633" s="3">
        <v>1</v>
      </c>
      <c r="D2633" s="3">
        <v>9</v>
      </c>
      <c r="E2633" s="3">
        <v>2</v>
      </c>
      <c r="F2633" s="3">
        <v>2</v>
      </c>
    </row>
    <row r="2634" spans="1:8">
      <c r="A2634" s="93">
        <v>43922</v>
      </c>
      <c r="B2634" s="3">
        <v>3</v>
      </c>
      <c r="C2634" s="3">
        <v>0</v>
      </c>
      <c r="D2634" s="3">
        <v>6</v>
      </c>
      <c r="E2634" s="3">
        <v>4</v>
      </c>
      <c r="F2634" s="3">
        <v>1</v>
      </c>
    </row>
    <row r="2635" spans="1:8">
      <c r="A2635" s="93">
        <v>43952</v>
      </c>
      <c r="B2635" s="3">
        <v>0</v>
      </c>
      <c r="C2635" s="3">
        <v>0</v>
      </c>
      <c r="D2635" s="3">
        <v>8</v>
      </c>
      <c r="E2635" s="3">
        <v>4</v>
      </c>
      <c r="F2635" s="3">
        <v>2</v>
      </c>
    </row>
    <row r="2636" spans="1:8">
      <c r="A2636" s="93">
        <v>43983</v>
      </c>
      <c r="B2636" s="3">
        <v>0</v>
      </c>
      <c r="C2636" s="3">
        <v>0</v>
      </c>
      <c r="D2636" s="3">
        <v>10</v>
      </c>
      <c r="E2636" s="3">
        <v>5</v>
      </c>
      <c r="F2636" s="3">
        <v>2</v>
      </c>
    </row>
    <row r="2637" spans="1:8">
      <c r="A2637" s="93">
        <v>44013</v>
      </c>
      <c r="B2637" s="3">
        <v>0</v>
      </c>
      <c r="C2637" s="3">
        <v>0</v>
      </c>
      <c r="D2637" s="3">
        <v>9</v>
      </c>
      <c r="E2637" s="3">
        <v>4</v>
      </c>
      <c r="F2637" s="3">
        <v>1</v>
      </c>
    </row>
    <row r="2638" spans="1:8">
      <c r="A2638" s="93">
        <v>44044</v>
      </c>
      <c r="B2638" s="3">
        <v>0</v>
      </c>
      <c r="C2638" s="3">
        <v>0</v>
      </c>
      <c r="D2638" s="3">
        <v>9</v>
      </c>
      <c r="E2638" s="3">
        <v>4</v>
      </c>
      <c r="F2638" s="3">
        <v>0</v>
      </c>
    </row>
    <row r="2639" spans="1:8">
      <c r="A2639" s="24" t="s">
        <v>10</v>
      </c>
      <c r="B2639" s="24">
        <f>SUM(B2627:B2638)</f>
        <v>53</v>
      </c>
      <c r="C2639" s="24">
        <f>SUM(C2627:C2638)</f>
        <v>3</v>
      </c>
      <c r="D2639" s="24">
        <f>SUM(D2627:D2638)</f>
        <v>107</v>
      </c>
      <c r="E2639" s="24">
        <f>SUM(E2627:E2638)</f>
        <v>41</v>
      </c>
      <c r="F2639" s="24">
        <f>SUM(F2627:F2638)</f>
        <v>16</v>
      </c>
      <c r="G2639" s="30"/>
    </row>
    <row r="2640" spans="1:8">
      <c r="A2640" s="24" t="s">
        <v>12</v>
      </c>
      <c r="B2640" s="24">
        <f>B2639/12</f>
        <v>4.416666666666667</v>
      </c>
      <c r="C2640" s="24">
        <f>C2639/12</f>
        <v>0.25</v>
      </c>
      <c r="D2640" s="24">
        <f>D2639/12</f>
        <v>8.9166666666666661</v>
      </c>
      <c r="E2640" s="24">
        <f>E2639/12</f>
        <v>3.4166666666666665</v>
      </c>
      <c r="F2640" s="24">
        <f>F2639/12</f>
        <v>1.3333333333333333</v>
      </c>
      <c r="G2640" s="30"/>
    </row>
    <row r="2641" spans="1:7">
      <c r="A2641" s="93">
        <v>44075</v>
      </c>
      <c r="B2641" s="3">
        <v>1</v>
      </c>
      <c r="C2641" s="3">
        <v>0</v>
      </c>
      <c r="D2641" s="3">
        <v>7</v>
      </c>
      <c r="E2641" s="3">
        <v>2</v>
      </c>
      <c r="F2641" s="3">
        <v>1</v>
      </c>
    </row>
    <row r="2642" spans="1:7">
      <c r="A2642" s="93">
        <v>44105</v>
      </c>
      <c r="B2642" s="3">
        <v>0</v>
      </c>
      <c r="C2642" s="3">
        <v>0</v>
      </c>
      <c r="D2642" s="3">
        <v>8</v>
      </c>
      <c r="E2642" s="3">
        <v>2</v>
      </c>
      <c r="F2642" s="3">
        <v>1</v>
      </c>
    </row>
    <row r="2643" spans="1:7">
      <c r="A2643" s="93">
        <v>44136</v>
      </c>
      <c r="B2643" s="3">
        <v>0</v>
      </c>
      <c r="C2643" s="3">
        <v>0</v>
      </c>
      <c r="D2643" s="3">
        <v>19</v>
      </c>
      <c r="E2643" s="3">
        <v>4</v>
      </c>
      <c r="F2643" s="3">
        <v>2</v>
      </c>
    </row>
    <row r="2644" spans="1:7">
      <c r="A2644" s="93">
        <v>44166</v>
      </c>
      <c r="B2644" s="3">
        <v>7</v>
      </c>
      <c r="C2644" s="3">
        <v>0</v>
      </c>
      <c r="D2644" s="3">
        <v>11</v>
      </c>
      <c r="E2644" s="3">
        <v>3</v>
      </c>
      <c r="F2644" s="3">
        <v>2</v>
      </c>
    </row>
    <row r="2645" spans="1:7">
      <c r="A2645" s="93">
        <v>44197</v>
      </c>
      <c r="B2645" s="3">
        <v>0</v>
      </c>
      <c r="C2645" s="3">
        <v>1</v>
      </c>
      <c r="D2645" s="3">
        <v>9</v>
      </c>
      <c r="E2645" s="3">
        <v>2</v>
      </c>
      <c r="F2645" s="3">
        <v>1</v>
      </c>
    </row>
    <row r="2646" spans="1:7">
      <c r="A2646" s="93">
        <v>44228</v>
      </c>
      <c r="B2646" s="3">
        <v>0</v>
      </c>
      <c r="C2646" s="3">
        <v>0</v>
      </c>
      <c r="D2646" s="3">
        <v>11</v>
      </c>
      <c r="E2646" s="3">
        <v>2</v>
      </c>
      <c r="F2646" s="3">
        <v>1</v>
      </c>
    </row>
    <row r="2647" spans="1:7">
      <c r="A2647" s="93">
        <v>44256</v>
      </c>
      <c r="B2647" s="3">
        <v>35</v>
      </c>
      <c r="C2647" s="3">
        <v>5</v>
      </c>
      <c r="D2647" s="3">
        <v>13</v>
      </c>
      <c r="E2647" s="3">
        <v>3</v>
      </c>
      <c r="F2647" s="3">
        <v>2</v>
      </c>
    </row>
    <row r="2648" spans="1:7">
      <c r="A2648" s="93">
        <v>44287</v>
      </c>
      <c r="B2648" s="3">
        <v>10</v>
      </c>
      <c r="C2648" s="3">
        <v>0</v>
      </c>
      <c r="D2648" s="3">
        <v>15</v>
      </c>
      <c r="E2648" s="3">
        <v>2</v>
      </c>
      <c r="F2648" s="3">
        <v>2</v>
      </c>
    </row>
    <row r="2649" spans="1:7">
      <c r="A2649" s="93">
        <v>44317</v>
      </c>
      <c r="B2649" s="3">
        <v>6</v>
      </c>
      <c r="C2649" s="3">
        <v>0</v>
      </c>
      <c r="D2649" s="3">
        <v>10</v>
      </c>
      <c r="E2649" s="3">
        <v>2</v>
      </c>
      <c r="F2649" s="3">
        <v>1</v>
      </c>
    </row>
    <row r="2650" spans="1:7">
      <c r="A2650" s="93">
        <v>44348</v>
      </c>
      <c r="B2650" s="3">
        <v>0</v>
      </c>
      <c r="C2650" s="3">
        <v>2</v>
      </c>
      <c r="D2650" s="3">
        <v>13</v>
      </c>
      <c r="E2650" s="3">
        <v>2</v>
      </c>
      <c r="F2650" s="3">
        <v>2</v>
      </c>
    </row>
    <row r="2651" spans="1:7">
      <c r="A2651" s="93">
        <v>44378</v>
      </c>
      <c r="B2651" s="3">
        <v>6</v>
      </c>
      <c r="C2651" s="3">
        <v>0</v>
      </c>
      <c r="D2651" s="3">
        <v>10</v>
      </c>
      <c r="E2651" s="3">
        <v>2</v>
      </c>
      <c r="F2651" s="3">
        <v>1</v>
      </c>
    </row>
    <row r="2652" spans="1:7">
      <c r="A2652" s="93">
        <v>44409</v>
      </c>
      <c r="B2652" s="3">
        <v>5</v>
      </c>
      <c r="C2652" s="3">
        <v>0</v>
      </c>
      <c r="D2652" s="3">
        <v>12</v>
      </c>
      <c r="E2652" s="3">
        <v>1</v>
      </c>
      <c r="F2652" s="3">
        <v>1</v>
      </c>
    </row>
    <row r="2653" spans="1:7">
      <c r="A2653" s="24" t="s">
        <v>10</v>
      </c>
      <c r="B2653" s="24">
        <f>SUM(B2641:B2652)</f>
        <v>70</v>
      </c>
      <c r="C2653" s="24">
        <f>SUM(C2641:C2652)</f>
        <v>8</v>
      </c>
      <c r="D2653" s="24">
        <f>SUM(D2641:D2652)</f>
        <v>138</v>
      </c>
      <c r="E2653" s="24">
        <f>SUM(E2641:E2652)</f>
        <v>27</v>
      </c>
      <c r="F2653" s="24">
        <f>SUM(F2641:F2652)</f>
        <v>17</v>
      </c>
      <c r="G2653" s="30"/>
    </row>
    <row r="2654" spans="1:7">
      <c r="A2654" s="26" t="s">
        <v>12</v>
      </c>
      <c r="B2654" s="26">
        <f>B2653/12</f>
        <v>5.833333333333333</v>
      </c>
      <c r="C2654" s="26">
        <f>C2653/12</f>
        <v>0.66666666666666663</v>
      </c>
      <c r="D2654" s="26">
        <f>D2653/12</f>
        <v>11.5</v>
      </c>
      <c r="E2654" s="26">
        <f>E2653/12</f>
        <v>2.25</v>
      </c>
      <c r="F2654" s="26">
        <f>F2653/12</f>
        <v>1.4166666666666667</v>
      </c>
      <c r="G2654" s="30"/>
    </row>
    <row r="2655" spans="1:7">
      <c r="A2655" s="93">
        <v>44440</v>
      </c>
      <c r="B2655" s="3">
        <v>0</v>
      </c>
      <c r="C2655" s="3">
        <v>3</v>
      </c>
      <c r="D2655" s="3">
        <v>9</v>
      </c>
      <c r="E2655" s="3">
        <v>4</v>
      </c>
      <c r="F2655" s="3">
        <v>2</v>
      </c>
    </row>
    <row r="2656" spans="1:7">
      <c r="A2656" s="93">
        <v>44470</v>
      </c>
      <c r="B2656" s="3">
        <v>0</v>
      </c>
      <c r="C2656" s="3">
        <v>7</v>
      </c>
      <c r="D2656" s="3">
        <v>11</v>
      </c>
      <c r="E2656" s="3">
        <v>2</v>
      </c>
      <c r="F2656" s="3">
        <v>0</v>
      </c>
    </row>
    <row r="2657" spans="1:7">
      <c r="A2657" s="94">
        <v>44501</v>
      </c>
      <c r="B2657" s="50">
        <v>0</v>
      </c>
      <c r="C2657" s="50">
        <v>16</v>
      </c>
      <c r="D2657" s="50">
        <v>11</v>
      </c>
      <c r="E2657" s="50">
        <v>4</v>
      </c>
      <c r="F2657" s="50">
        <v>2</v>
      </c>
      <c r="G2657" s="50"/>
    </row>
    <row r="2658" spans="1:7">
      <c r="A2658" s="94">
        <v>44531</v>
      </c>
      <c r="B2658" s="50">
        <v>8</v>
      </c>
      <c r="C2658" s="50">
        <v>0</v>
      </c>
      <c r="D2658" s="50">
        <v>13</v>
      </c>
      <c r="E2658" s="50">
        <v>2</v>
      </c>
      <c r="F2658" s="50">
        <v>1</v>
      </c>
      <c r="G2658" s="50"/>
    </row>
    <row r="2659" spans="1:7">
      <c r="A2659" s="93">
        <v>44562</v>
      </c>
    </row>
    <row r="2660" spans="1:7">
      <c r="A2660" s="93">
        <v>44593</v>
      </c>
    </row>
    <row r="2661" spans="1:7">
      <c r="A2661" s="94">
        <v>44621</v>
      </c>
      <c r="B2661" s="50"/>
      <c r="C2661" s="50"/>
      <c r="D2661" s="50"/>
      <c r="E2661" s="50"/>
      <c r="F2661" s="50"/>
      <c r="G2661" s="50"/>
    </row>
    <row r="2662" spans="1:7">
      <c r="A2662" s="94">
        <v>44652</v>
      </c>
      <c r="B2662" s="50"/>
      <c r="C2662" s="50"/>
      <c r="D2662" s="50"/>
      <c r="E2662" s="50"/>
      <c r="F2662" s="50"/>
      <c r="G2662" s="50"/>
    </row>
    <row r="2663" spans="1:7">
      <c r="A2663" s="93">
        <v>44682</v>
      </c>
    </row>
    <row r="2664" spans="1:7">
      <c r="A2664" s="93">
        <v>44713</v>
      </c>
    </row>
    <row r="2665" spans="1:7">
      <c r="A2665" s="94">
        <v>44743</v>
      </c>
      <c r="B2665" s="50"/>
      <c r="C2665" s="50"/>
      <c r="D2665" s="50"/>
      <c r="E2665" s="50"/>
      <c r="F2665" s="50"/>
      <c r="G2665" s="50"/>
    </row>
    <row r="2666" spans="1:7">
      <c r="A2666" s="94">
        <v>44774</v>
      </c>
      <c r="B2666" s="50"/>
      <c r="C2666" s="50"/>
      <c r="D2666" s="50"/>
      <c r="E2666" s="50"/>
      <c r="F2666" s="50"/>
      <c r="G2666" s="50"/>
    </row>
    <row r="2667" spans="1:7">
      <c r="A2667" s="24" t="s">
        <v>10</v>
      </c>
      <c r="B2667" s="24">
        <f>SUM(B2655:B2666)</f>
        <v>8</v>
      </c>
      <c r="C2667" s="24">
        <f>SUM(C2655:C2666)</f>
        <v>26</v>
      </c>
      <c r="D2667" s="24">
        <f>SUM(D2655:D2666)</f>
        <v>44</v>
      </c>
      <c r="E2667" s="24">
        <f>SUM(E2655:E2666)</f>
        <v>12</v>
      </c>
      <c r="F2667" s="24">
        <f>SUM(F2655:F2666)</f>
        <v>5</v>
      </c>
      <c r="G2667" s="30"/>
    </row>
    <row r="2668" spans="1:7">
      <c r="A2668" s="26" t="s">
        <v>12</v>
      </c>
      <c r="B2668" s="26">
        <f>B2667/12</f>
        <v>0.66666666666666663</v>
      </c>
      <c r="C2668" s="26">
        <f>C2667/12</f>
        <v>2.1666666666666665</v>
      </c>
      <c r="D2668" s="26">
        <f>D2667/12</f>
        <v>3.6666666666666665</v>
      </c>
      <c r="E2668" s="26">
        <f>E2667/12</f>
        <v>1</v>
      </c>
      <c r="F2668" s="26">
        <f>F2667/12</f>
        <v>0.41666666666666669</v>
      </c>
      <c r="G2668" s="30"/>
    </row>
    <row r="2669" spans="1:7">
      <c r="A2669" s="94"/>
      <c r="B2669" s="50"/>
      <c r="C2669" s="50"/>
      <c r="D2669" s="50"/>
      <c r="E2669" s="50"/>
      <c r="F2669" s="50"/>
      <c r="G2669" s="50"/>
    </row>
    <row r="2681" spans="1:8">
      <c r="A2681" s="1" t="s">
        <v>0</v>
      </c>
      <c r="B2681" s="2" t="s">
        <v>1</v>
      </c>
      <c r="C2681" s="2" t="s">
        <v>2</v>
      </c>
      <c r="D2681" s="2" t="s">
        <v>3</v>
      </c>
    </row>
    <row r="2682" spans="1:8">
      <c r="A2682" s="93" t="s">
        <v>45</v>
      </c>
      <c r="B2682" s="8">
        <v>34758</v>
      </c>
      <c r="C2682" s="8">
        <v>40229</v>
      </c>
      <c r="D2682" s="3" t="s">
        <v>18</v>
      </c>
    </row>
    <row r="2684" spans="1:8">
      <c r="A2684" s="18" t="s">
        <v>4</v>
      </c>
      <c r="B2684" s="19" t="s">
        <v>5</v>
      </c>
      <c r="C2684" s="19" t="s">
        <v>6</v>
      </c>
      <c r="D2684" s="19" t="s">
        <v>7</v>
      </c>
      <c r="E2684" s="19" t="s">
        <v>8</v>
      </c>
      <c r="F2684" s="19" t="s">
        <v>9</v>
      </c>
      <c r="G2684" s="22" t="s">
        <v>138</v>
      </c>
      <c r="H2684" s="19" t="s">
        <v>11</v>
      </c>
    </row>
    <row r="2685" spans="1:8">
      <c r="A2685" s="93">
        <v>43709</v>
      </c>
      <c r="B2685" s="3">
        <v>10</v>
      </c>
      <c r="C2685" s="3">
        <v>5</v>
      </c>
      <c r="D2685" s="3">
        <v>10</v>
      </c>
      <c r="E2685" s="3">
        <v>3</v>
      </c>
      <c r="F2685" s="3">
        <v>1</v>
      </c>
    </row>
    <row r="2686" spans="1:8">
      <c r="A2686" s="93">
        <v>43739</v>
      </c>
      <c r="B2686" s="3">
        <v>14</v>
      </c>
      <c r="C2686" s="3">
        <v>0</v>
      </c>
      <c r="D2686" s="3">
        <v>12</v>
      </c>
      <c r="E2686" s="3">
        <v>2</v>
      </c>
      <c r="F2686" s="3">
        <v>1</v>
      </c>
    </row>
    <row r="2687" spans="1:8">
      <c r="A2687" s="93">
        <v>43770</v>
      </c>
      <c r="B2687" s="3">
        <v>17</v>
      </c>
      <c r="C2687" s="3">
        <v>0</v>
      </c>
      <c r="D2687" s="3">
        <v>12</v>
      </c>
      <c r="E2687" s="3">
        <v>2</v>
      </c>
      <c r="F2687" s="3">
        <v>1</v>
      </c>
    </row>
    <row r="2688" spans="1:8">
      <c r="A2688" s="93">
        <v>43800</v>
      </c>
      <c r="B2688" s="3">
        <v>10</v>
      </c>
      <c r="C2688" s="3">
        <v>0</v>
      </c>
      <c r="D2688" s="3">
        <v>12</v>
      </c>
      <c r="E2688" s="3">
        <v>1</v>
      </c>
      <c r="F2688" s="3">
        <v>1</v>
      </c>
    </row>
    <row r="2689" spans="1:7">
      <c r="A2689" s="93">
        <v>43831</v>
      </c>
      <c r="B2689" s="3">
        <v>19</v>
      </c>
      <c r="C2689" s="3">
        <v>2</v>
      </c>
      <c r="D2689" s="3">
        <v>16</v>
      </c>
      <c r="E2689" s="3">
        <v>3</v>
      </c>
      <c r="F2689" s="3">
        <v>1</v>
      </c>
    </row>
    <row r="2690" spans="1:7">
      <c r="A2690" s="93">
        <v>43862</v>
      </c>
      <c r="B2690" s="3">
        <v>6</v>
      </c>
      <c r="C2690" s="3">
        <v>3</v>
      </c>
      <c r="D2690" s="3">
        <v>12</v>
      </c>
      <c r="E2690" s="3">
        <v>2</v>
      </c>
      <c r="F2690" s="3">
        <v>1</v>
      </c>
    </row>
    <row r="2691" spans="1:7">
      <c r="A2691" s="93">
        <v>43891</v>
      </c>
      <c r="B2691" s="3">
        <v>4</v>
      </c>
      <c r="C2691" s="3">
        <v>6</v>
      </c>
      <c r="D2691" s="3">
        <v>6</v>
      </c>
      <c r="E2691" s="3">
        <v>5</v>
      </c>
      <c r="F2691" s="3">
        <v>3</v>
      </c>
    </row>
    <row r="2692" spans="1:7">
      <c r="A2692" s="93">
        <v>43922</v>
      </c>
      <c r="B2692" s="3">
        <v>2</v>
      </c>
      <c r="C2692" s="3">
        <v>0</v>
      </c>
      <c r="D2692" s="3">
        <v>6</v>
      </c>
      <c r="E2692" s="3">
        <v>3</v>
      </c>
      <c r="F2692" s="3">
        <v>2</v>
      </c>
    </row>
    <row r="2693" spans="1:7">
      <c r="A2693" s="93">
        <v>43952</v>
      </c>
      <c r="B2693" s="3">
        <v>0</v>
      </c>
      <c r="C2693" s="3">
        <v>3</v>
      </c>
      <c r="D2693" s="3">
        <v>5</v>
      </c>
      <c r="E2693" s="3">
        <v>3</v>
      </c>
      <c r="F2693" s="3">
        <v>1</v>
      </c>
    </row>
    <row r="2694" spans="1:7">
      <c r="A2694" s="93">
        <v>43983</v>
      </c>
      <c r="B2694" s="3">
        <v>0</v>
      </c>
      <c r="C2694" s="3">
        <v>1</v>
      </c>
      <c r="D2694" s="3">
        <v>5</v>
      </c>
      <c r="E2694" s="3">
        <v>3</v>
      </c>
      <c r="F2694" s="3">
        <v>5</v>
      </c>
    </row>
    <row r="2695" spans="1:7">
      <c r="A2695" s="93">
        <v>44013</v>
      </c>
      <c r="B2695" s="3">
        <v>0</v>
      </c>
      <c r="C2695" s="3">
        <v>2</v>
      </c>
      <c r="D2695" s="3">
        <v>5</v>
      </c>
      <c r="E2695" s="3">
        <v>3</v>
      </c>
      <c r="F2695" s="3">
        <v>1</v>
      </c>
    </row>
    <row r="2696" spans="1:7">
      <c r="A2696" s="93">
        <v>44044</v>
      </c>
      <c r="B2696" s="3">
        <v>0</v>
      </c>
      <c r="C2696" s="3">
        <v>3</v>
      </c>
      <c r="D2696" s="3">
        <v>5</v>
      </c>
      <c r="E2696" s="3">
        <v>4</v>
      </c>
      <c r="F2696" s="3">
        <v>2</v>
      </c>
    </row>
    <row r="2697" spans="1:7">
      <c r="A2697" s="24" t="s">
        <v>10</v>
      </c>
      <c r="B2697" s="24">
        <f>SUM(B2685:B2696)</f>
        <v>82</v>
      </c>
      <c r="C2697" s="24">
        <f>SUM(C2685:C2696)</f>
        <v>25</v>
      </c>
      <c r="D2697" s="24">
        <f>SUM(D2685:D2696)</f>
        <v>106</v>
      </c>
      <c r="E2697" s="24">
        <f>SUM(E2685:E2696)</f>
        <v>34</v>
      </c>
      <c r="F2697" s="24">
        <f>SUM(F2685:F2696)</f>
        <v>20</v>
      </c>
      <c r="G2697" s="30"/>
    </row>
    <row r="2698" spans="1:7">
      <c r="A2698" s="24" t="s">
        <v>12</v>
      </c>
      <c r="B2698" s="24">
        <f>B2697/12</f>
        <v>6.833333333333333</v>
      </c>
      <c r="C2698" s="24">
        <f>C2697/12</f>
        <v>2.0833333333333335</v>
      </c>
      <c r="D2698" s="24">
        <f>D2697/12</f>
        <v>8.8333333333333339</v>
      </c>
      <c r="E2698" s="24">
        <f>E2697/12</f>
        <v>2.8333333333333335</v>
      </c>
      <c r="F2698" s="24">
        <f>F2697/12</f>
        <v>1.6666666666666667</v>
      </c>
      <c r="G2698" s="30"/>
    </row>
    <row r="2699" spans="1:7">
      <c r="A2699" s="93">
        <v>44075</v>
      </c>
      <c r="B2699" s="3">
        <v>0</v>
      </c>
      <c r="C2699" s="3">
        <v>3</v>
      </c>
      <c r="D2699" s="3">
        <v>5</v>
      </c>
      <c r="E2699" s="3">
        <v>5</v>
      </c>
      <c r="F2699" s="3">
        <v>2</v>
      </c>
    </row>
    <row r="2700" spans="1:7">
      <c r="A2700" s="93">
        <v>44105</v>
      </c>
      <c r="B2700" s="3">
        <v>0</v>
      </c>
      <c r="C2700" s="3">
        <v>4</v>
      </c>
      <c r="D2700" s="3">
        <v>6</v>
      </c>
      <c r="E2700" s="3">
        <v>4</v>
      </c>
      <c r="F2700" s="3">
        <v>2</v>
      </c>
    </row>
    <row r="2701" spans="1:7">
      <c r="A2701" s="93">
        <v>44136</v>
      </c>
      <c r="B2701" s="3">
        <v>0</v>
      </c>
      <c r="C2701" s="3">
        <v>3</v>
      </c>
      <c r="D2701" s="3">
        <v>5</v>
      </c>
      <c r="E2701" s="3">
        <v>4</v>
      </c>
      <c r="F2701" s="3">
        <v>2</v>
      </c>
    </row>
    <row r="2702" spans="1:7">
      <c r="A2702" s="93">
        <v>44166</v>
      </c>
      <c r="B2702" s="3">
        <v>0</v>
      </c>
      <c r="C2702" s="3">
        <v>0</v>
      </c>
      <c r="D2702" s="3">
        <v>6</v>
      </c>
      <c r="E2702" s="3">
        <v>6</v>
      </c>
      <c r="F2702" s="3">
        <v>2</v>
      </c>
    </row>
    <row r="2703" spans="1:7">
      <c r="A2703" s="93">
        <v>44197</v>
      </c>
      <c r="B2703" s="3">
        <v>4</v>
      </c>
      <c r="C2703" s="3">
        <v>0</v>
      </c>
      <c r="D2703" s="3">
        <v>7</v>
      </c>
      <c r="E2703" s="3">
        <v>4</v>
      </c>
      <c r="F2703" s="3">
        <v>2</v>
      </c>
    </row>
    <row r="2704" spans="1:7">
      <c r="A2704" s="93">
        <v>44228</v>
      </c>
      <c r="B2704" s="3">
        <v>4</v>
      </c>
      <c r="C2704" s="3">
        <v>0</v>
      </c>
      <c r="D2704" s="3">
        <v>5</v>
      </c>
      <c r="E2704" s="3">
        <v>4</v>
      </c>
      <c r="F2704" s="3">
        <v>2</v>
      </c>
    </row>
    <row r="2705" spans="1:7">
      <c r="A2705" s="93">
        <v>44256</v>
      </c>
      <c r="B2705" s="3">
        <v>50</v>
      </c>
      <c r="C2705" s="3">
        <v>5</v>
      </c>
      <c r="D2705" s="3">
        <v>10</v>
      </c>
      <c r="E2705" s="3">
        <v>2</v>
      </c>
      <c r="F2705" s="3">
        <v>2</v>
      </c>
    </row>
    <row r="2706" spans="1:7">
      <c r="A2706" s="93">
        <v>44287</v>
      </c>
      <c r="B2706" s="3">
        <v>0</v>
      </c>
      <c r="C2706" s="3">
        <v>0</v>
      </c>
      <c r="D2706" s="3">
        <v>5</v>
      </c>
      <c r="E2706" s="3">
        <v>2</v>
      </c>
      <c r="F2706" s="3">
        <v>2</v>
      </c>
    </row>
    <row r="2707" spans="1:7">
      <c r="A2707" s="93">
        <v>44317</v>
      </c>
      <c r="B2707" s="3">
        <v>4</v>
      </c>
      <c r="C2707" s="3">
        <v>0</v>
      </c>
      <c r="D2707" s="3">
        <v>6</v>
      </c>
      <c r="E2707" s="3">
        <v>4</v>
      </c>
      <c r="F2707" s="3">
        <v>2</v>
      </c>
    </row>
    <row r="2708" spans="1:7">
      <c r="A2708" s="93">
        <v>44348</v>
      </c>
      <c r="B2708" s="3">
        <v>0</v>
      </c>
      <c r="C2708" s="3">
        <v>0</v>
      </c>
      <c r="D2708" s="3">
        <v>6</v>
      </c>
      <c r="E2708" s="3">
        <v>2</v>
      </c>
      <c r="F2708" s="3">
        <v>2</v>
      </c>
    </row>
    <row r="2709" spans="1:7">
      <c r="A2709" s="93">
        <v>44378</v>
      </c>
      <c r="B2709" s="3">
        <v>2</v>
      </c>
      <c r="C2709" s="3">
        <v>4</v>
      </c>
      <c r="D2709" s="3">
        <v>5</v>
      </c>
      <c r="E2709" s="3">
        <v>2</v>
      </c>
      <c r="F2709" s="3">
        <v>0</v>
      </c>
    </row>
    <row r="2710" spans="1:7">
      <c r="A2710" s="93">
        <v>44409</v>
      </c>
      <c r="B2710" s="3">
        <v>0</v>
      </c>
      <c r="C2710" s="3">
        <v>4</v>
      </c>
      <c r="D2710" s="3">
        <v>5</v>
      </c>
      <c r="E2710" s="3">
        <v>2</v>
      </c>
      <c r="F2710" s="3">
        <v>2</v>
      </c>
    </row>
    <row r="2711" spans="1:7">
      <c r="A2711" s="24" t="s">
        <v>10</v>
      </c>
      <c r="B2711" s="24">
        <f>SUM(B2699:B2710)</f>
        <v>64</v>
      </c>
      <c r="C2711" s="24">
        <f>SUM(C2699:C2710)</f>
        <v>23</v>
      </c>
      <c r="D2711" s="24">
        <f>SUM(D2699:D2710)</f>
        <v>71</v>
      </c>
      <c r="E2711" s="24">
        <f>SUM(E2699:E2710)</f>
        <v>41</v>
      </c>
      <c r="F2711" s="24">
        <f>SUM(F2699:F2710)</f>
        <v>22</v>
      </c>
      <c r="G2711" s="30"/>
    </row>
    <row r="2712" spans="1:7">
      <c r="A2712" s="26" t="s">
        <v>12</v>
      </c>
      <c r="B2712" s="26">
        <f>B2711/12</f>
        <v>5.333333333333333</v>
      </c>
      <c r="C2712" s="26">
        <f>C2711/12</f>
        <v>1.9166666666666667</v>
      </c>
      <c r="D2712" s="26">
        <f>D2711/12</f>
        <v>5.916666666666667</v>
      </c>
      <c r="E2712" s="26">
        <f>E2711/12</f>
        <v>3.4166666666666665</v>
      </c>
      <c r="F2712" s="26">
        <f>F2711/12</f>
        <v>1.8333333333333333</v>
      </c>
      <c r="G2712" s="30"/>
    </row>
    <row r="2713" spans="1:7">
      <c r="A2713" s="93">
        <v>44440</v>
      </c>
      <c r="B2713" s="3">
        <v>17</v>
      </c>
      <c r="C2713" s="3">
        <v>0</v>
      </c>
      <c r="D2713" s="3">
        <v>6</v>
      </c>
      <c r="E2713" s="3">
        <v>2</v>
      </c>
      <c r="F2713" s="3">
        <v>1</v>
      </c>
    </row>
    <row r="2714" spans="1:7">
      <c r="A2714" s="93">
        <v>44470</v>
      </c>
      <c r="B2714" s="3">
        <v>60</v>
      </c>
      <c r="C2714" s="3">
        <v>0</v>
      </c>
      <c r="D2714" s="3">
        <v>7</v>
      </c>
      <c r="E2714" s="3">
        <v>4</v>
      </c>
      <c r="F2714" s="3">
        <v>2</v>
      </c>
    </row>
    <row r="2715" spans="1:7">
      <c r="A2715" s="94">
        <v>44501</v>
      </c>
      <c r="B2715" s="50">
        <v>0</v>
      </c>
      <c r="C2715" s="50">
        <v>4</v>
      </c>
      <c r="D2715" s="50">
        <v>7</v>
      </c>
      <c r="E2715" s="50">
        <v>4</v>
      </c>
      <c r="F2715" s="50">
        <v>2</v>
      </c>
      <c r="G2715" s="50"/>
    </row>
    <row r="2716" spans="1:7">
      <c r="A2716" s="94">
        <v>44531</v>
      </c>
      <c r="B2716" s="50">
        <v>0</v>
      </c>
      <c r="C2716" s="50">
        <v>3</v>
      </c>
      <c r="D2716" s="50">
        <v>5</v>
      </c>
      <c r="E2716" s="50">
        <v>3</v>
      </c>
      <c r="F2716" s="50">
        <v>2</v>
      </c>
      <c r="G2716" s="50"/>
    </row>
    <row r="2717" spans="1:7">
      <c r="A2717" s="93">
        <v>44562</v>
      </c>
    </row>
    <row r="2718" spans="1:7">
      <c r="A2718" s="93">
        <v>44593</v>
      </c>
    </row>
    <row r="2719" spans="1:7">
      <c r="A2719" s="94">
        <v>44621</v>
      </c>
      <c r="B2719" s="50"/>
      <c r="C2719" s="50"/>
      <c r="D2719" s="50"/>
      <c r="E2719" s="50"/>
      <c r="F2719" s="50"/>
      <c r="G2719" s="50"/>
    </row>
    <row r="2720" spans="1:7">
      <c r="A2720" s="94">
        <v>44652</v>
      </c>
      <c r="B2720" s="50"/>
      <c r="C2720" s="50"/>
      <c r="D2720" s="50"/>
      <c r="E2720" s="50"/>
      <c r="F2720" s="50"/>
      <c r="G2720" s="50"/>
    </row>
    <row r="2721" spans="1:7">
      <c r="A2721" s="93">
        <v>44682</v>
      </c>
    </row>
    <row r="2722" spans="1:7">
      <c r="A2722" s="93">
        <v>44713</v>
      </c>
    </row>
    <row r="2723" spans="1:7">
      <c r="A2723" s="94">
        <v>44743</v>
      </c>
      <c r="B2723" s="50"/>
      <c r="C2723" s="50"/>
      <c r="D2723" s="50"/>
      <c r="E2723" s="50"/>
      <c r="F2723" s="50"/>
      <c r="G2723" s="50"/>
    </row>
    <row r="2724" spans="1:7">
      <c r="A2724" s="94">
        <v>44774</v>
      </c>
      <c r="B2724" s="50"/>
      <c r="C2724" s="50"/>
      <c r="D2724" s="50"/>
      <c r="E2724" s="50"/>
      <c r="F2724" s="50"/>
      <c r="G2724" s="50"/>
    </row>
    <row r="2725" spans="1:7">
      <c r="A2725" s="24" t="s">
        <v>10</v>
      </c>
      <c r="B2725" s="24">
        <f>SUM(B2713:B2724)</f>
        <v>77</v>
      </c>
      <c r="C2725" s="24">
        <f>SUM(C2713:C2724)</f>
        <v>7</v>
      </c>
      <c r="D2725" s="24">
        <f>SUM(D2713:D2724)</f>
        <v>25</v>
      </c>
      <c r="E2725" s="24">
        <f>SUM(E2713:E2724)</f>
        <v>13</v>
      </c>
      <c r="F2725" s="24">
        <f>SUM(F2713:F2724)</f>
        <v>7</v>
      </c>
      <c r="G2725" s="30"/>
    </row>
    <row r="2726" spans="1:7">
      <c r="A2726" s="26" t="s">
        <v>12</v>
      </c>
      <c r="B2726" s="26">
        <f>B2725/12</f>
        <v>6.416666666666667</v>
      </c>
      <c r="C2726" s="26">
        <f>C2725/12</f>
        <v>0.58333333333333337</v>
      </c>
      <c r="D2726" s="26">
        <f>D2725/12</f>
        <v>2.0833333333333335</v>
      </c>
      <c r="E2726" s="26">
        <f>E2725/12</f>
        <v>1.0833333333333333</v>
      </c>
      <c r="F2726" s="26">
        <f>F2725/12</f>
        <v>0.58333333333333337</v>
      </c>
      <c r="G2726" s="30"/>
    </row>
    <row r="2741" spans="1:8">
      <c r="A2741" s="1" t="s">
        <v>0</v>
      </c>
      <c r="B2741" s="2" t="s">
        <v>1</v>
      </c>
      <c r="C2741" s="2" t="s">
        <v>2</v>
      </c>
      <c r="D2741" s="2" t="s">
        <v>3</v>
      </c>
    </row>
    <row r="2742" spans="1:8">
      <c r="A2742" s="93" t="s">
        <v>46</v>
      </c>
      <c r="B2742" s="8">
        <v>36646</v>
      </c>
      <c r="C2742" s="8">
        <v>41846</v>
      </c>
      <c r="D2742" s="3" t="s">
        <v>18</v>
      </c>
    </row>
    <row r="2744" spans="1:8">
      <c r="A2744" s="18" t="s">
        <v>4</v>
      </c>
      <c r="B2744" s="19" t="s">
        <v>5</v>
      </c>
      <c r="C2744" s="19" t="s">
        <v>6</v>
      </c>
      <c r="D2744" s="19" t="s">
        <v>7</v>
      </c>
      <c r="E2744" s="19" t="s">
        <v>8</v>
      </c>
      <c r="F2744" s="19" t="s">
        <v>9</v>
      </c>
      <c r="G2744" s="19" t="s">
        <v>138</v>
      </c>
      <c r="H2744" s="19" t="s">
        <v>11</v>
      </c>
    </row>
    <row r="2745" spans="1:8">
      <c r="A2745" s="93">
        <v>43709</v>
      </c>
      <c r="B2745" s="3">
        <v>21</v>
      </c>
      <c r="C2745" s="3">
        <v>0</v>
      </c>
      <c r="D2745" s="3">
        <v>12</v>
      </c>
      <c r="E2745" s="3">
        <v>4</v>
      </c>
      <c r="F2745" s="3">
        <v>1</v>
      </c>
    </row>
    <row r="2746" spans="1:8">
      <c r="A2746" s="93">
        <v>43739</v>
      </c>
      <c r="B2746" s="3">
        <v>21</v>
      </c>
      <c r="C2746" s="3">
        <v>0</v>
      </c>
      <c r="D2746" s="3">
        <v>16</v>
      </c>
      <c r="E2746" s="3">
        <v>2</v>
      </c>
      <c r="F2746" s="3">
        <v>1</v>
      </c>
    </row>
    <row r="2747" spans="1:8">
      <c r="A2747" s="93">
        <v>43770</v>
      </c>
      <c r="B2747" s="3">
        <v>29</v>
      </c>
      <c r="C2747" s="3">
        <v>0</v>
      </c>
      <c r="D2747" s="3">
        <v>9</v>
      </c>
      <c r="E2747" s="3">
        <v>4</v>
      </c>
      <c r="F2747" s="3">
        <v>2</v>
      </c>
    </row>
    <row r="2748" spans="1:8">
      <c r="A2748" s="93">
        <v>43800</v>
      </c>
      <c r="B2748" s="3">
        <v>30</v>
      </c>
      <c r="C2748" s="3">
        <v>0</v>
      </c>
      <c r="D2748" s="3">
        <v>15</v>
      </c>
      <c r="E2748" s="3">
        <v>5</v>
      </c>
      <c r="F2748" s="3">
        <v>2</v>
      </c>
    </row>
    <row r="2749" spans="1:8">
      <c r="A2749" s="93">
        <v>43831</v>
      </c>
      <c r="B2749" s="3">
        <v>14</v>
      </c>
      <c r="C2749" s="3">
        <v>0</v>
      </c>
      <c r="D2749" s="3">
        <v>9</v>
      </c>
      <c r="E2749" s="3">
        <v>5</v>
      </c>
      <c r="F2749" s="3">
        <v>2</v>
      </c>
    </row>
    <row r="2750" spans="1:8">
      <c r="A2750" s="93">
        <v>43862</v>
      </c>
      <c r="B2750" s="3">
        <v>20</v>
      </c>
      <c r="C2750" s="3">
        <v>0</v>
      </c>
      <c r="D2750" s="3">
        <v>12</v>
      </c>
      <c r="E2750" s="3">
        <v>3</v>
      </c>
      <c r="F2750" s="3">
        <v>1</v>
      </c>
    </row>
    <row r="2751" spans="1:8">
      <c r="A2751" s="93">
        <v>43891</v>
      </c>
      <c r="B2751" s="3">
        <v>7</v>
      </c>
      <c r="C2751" s="3">
        <v>2</v>
      </c>
      <c r="D2751" s="3">
        <v>5</v>
      </c>
      <c r="E2751" s="3">
        <v>3</v>
      </c>
      <c r="F2751" s="3">
        <v>1</v>
      </c>
    </row>
    <row r="2752" spans="1:8">
      <c r="A2752" s="93">
        <v>43922</v>
      </c>
      <c r="B2752" s="3">
        <v>1</v>
      </c>
      <c r="C2752" s="3">
        <v>0</v>
      </c>
      <c r="D2752" s="3">
        <v>5</v>
      </c>
      <c r="E2752" s="3">
        <v>1</v>
      </c>
      <c r="F2752" s="3">
        <v>0</v>
      </c>
    </row>
    <row r="2753" spans="1:7">
      <c r="A2753" s="93">
        <v>43952</v>
      </c>
      <c r="B2753" s="3">
        <v>0</v>
      </c>
      <c r="C2753" s="3">
        <v>2</v>
      </c>
      <c r="D2753" s="3">
        <v>4</v>
      </c>
      <c r="E2753" s="3">
        <v>0</v>
      </c>
      <c r="F2753" s="3">
        <v>0</v>
      </c>
    </row>
    <row r="2754" spans="1:7">
      <c r="A2754" s="93">
        <v>43983</v>
      </c>
      <c r="B2754" s="3">
        <v>4</v>
      </c>
      <c r="C2754" s="3">
        <v>2</v>
      </c>
      <c r="D2754" s="3">
        <v>6</v>
      </c>
      <c r="E2754" s="3">
        <v>0</v>
      </c>
      <c r="F2754" s="3">
        <v>0</v>
      </c>
    </row>
    <row r="2755" spans="1:7">
      <c r="A2755" s="93">
        <v>44013</v>
      </c>
      <c r="B2755" s="3">
        <v>0</v>
      </c>
      <c r="C2755" s="3">
        <v>4</v>
      </c>
      <c r="D2755" s="3">
        <v>3</v>
      </c>
      <c r="E2755" s="3">
        <v>3</v>
      </c>
      <c r="F2755" s="3">
        <v>1</v>
      </c>
    </row>
    <row r="2756" spans="1:7">
      <c r="A2756" s="93">
        <v>44044</v>
      </c>
      <c r="B2756" s="3">
        <v>0</v>
      </c>
      <c r="C2756" s="3">
        <v>5</v>
      </c>
      <c r="D2756" s="3">
        <v>3</v>
      </c>
      <c r="E2756" s="3">
        <v>2</v>
      </c>
      <c r="F2756" s="3">
        <v>1</v>
      </c>
    </row>
    <row r="2757" spans="1:7">
      <c r="A2757" s="24" t="s">
        <v>10</v>
      </c>
      <c r="B2757" s="24">
        <f>SUM(B2745:B2756)</f>
        <v>147</v>
      </c>
      <c r="C2757" s="24">
        <f>SUM(C2745:C2756)</f>
        <v>15</v>
      </c>
      <c r="D2757" s="24">
        <f>SUM(D2745:D2756)</f>
        <v>99</v>
      </c>
      <c r="E2757" s="24">
        <f>SUM(E2745:E2756)</f>
        <v>32</v>
      </c>
      <c r="F2757" s="24">
        <f>SUM(F2745:F2756)</f>
        <v>12</v>
      </c>
      <c r="G2757" s="30"/>
    </row>
    <row r="2758" spans="1:7">
      <c r="A2758" s="24" t="s">
        <v>12</v>
      </c>
      <c r="B2758" s="24">
        <f>B2757/12</f>
        <v>12.25</v>
      </c>
      <c r="C2758" s="24">
        <f>C2757/12</f>
        <v>1.25</v>
      </c>
      <c r="D2758" s="24">
        <f>D2757/12</f>
        <v>8.25</v>
      </c>
      <c r="E2758" s="24">
        <f>E2757/12</f>
        <v>2.6666666666666665</v>
      </c>
      <c r="F2758" s="24">
        <f>F2757/12</f>
        <v>1</v>
      </c>
      <c r="G2758" s="30"/>
    </row>
    <row r="2759" spans="1:7">
      <c r="A2759" s="93">
        <v>44075</v>
      </c>
      <c r="B2759" s="3">
        <v>0</v>
      </c>
      <c r="C2759" s="3">
        <v>5</v>
      </c>
      <c r="D2759" s="3">
        <v>5</v>
      </c>
      <c r="E2759" s="3">
        <v>3</v>
      </c>
      <c r="F2759" s="3">
        <v>1</v>
      </c>
    </row>
    <row r="2760" spans="1:7">
      <c r="A2760" s="93">
        <v>44105</v>
      </c>
      <c r="B2760" s="3">
        <v>0</v>
      </c>
      <c r="C2760" s="3">
        <v>3</v>
      </c>
      <c r="D2760" s="3">
        <v>5</v>
      </c>
      <c r="E2760" s="3">
        <v>2</v>
      </c>
      <c r="F2760" s="3">
        <v>1</v>
      </c>
    </row>
    <row r="2761" spans="1:7">
      <c r="A2761" s="93">
        <v>44136</v>
      </c>
      <c r="B2761" s="3">
        <v>0</v>
      </c>
      <c r="C2761" s="3">
        <v>0</v>
      </c>
      <c r="D2761" s="3">
        <v>4</v>
      </c>
      <c r="E2761" s="3">
        <v>3</v>
      </c>
      <c r="F2761" s="3">
        <v>1</v>
      </c>
    </row>
    <row r="2762" spans="1:7">
      <c r="A2762" s="93">
        <v>44166</v>
      </c>
      <c r="B2762" s="3">
        <v>0</v>
      </c>
      <c r="C2762" s="3">
        <v>0</v>
      </c>
      <c r="D2762" s="3">
        <v>6</v>
      </c>
      <c r="E2762" s="3">
        <v>5</v>
      </c>
      <c r="F2762" s="3">
        <v>1</v>
      </c>
    </row>
    <row r="2763" spans="1:7">
      <c r="A2763" s="93">
        <v>44197</v>
      </c>
      <c r="B2763" s="3">
        <v>0</v>
      </c>
      <c r="C2763" s="3">
        <v>5</v>
      </c>
      <c r="D2763" s="3">
        <v>5</v>
      </c>
      <c r="E2763" s="3">
        <v>3</v>
      </c>
      <c r="F2763" s="3">
        <v>1</v>
      </c>
    </row>
    <row r="2764" spans="1:7">
      <c r="A2764" s="93">
        <v>44228</v>
      </c>
      <c r="B2764" s="3">
        <v>8</v>
      </c>
      <c r="C2764" s="3">
        <v>0</v>
      </c>
      <c r="D2764" s="3">
        <v>7</v>
      </c>
      <c r="E2764" s="3">
        <v>5</v>
      </c>
      <c r="F2764" s="3">
        <v>2</v>
      </c>
    </row>
    <row r="2765" spans="1:7">
      <c r="A2765" s="93">
        <v>44256</v>
      </c>
      <c r="B2765" s="3">
        <v>17</v>
      </c>
      <c r="C2765" s="3">
        <v>0</v>
      </c>
      <c r="D2765" s="3">
        <v>6</v>
      </c>
      <c r="E2765" s="3">
        <v>2</v>
      </c>
      <c r="F2765" s="3">
        <v>1</v>
      </c>
    </row>
    <row r="2766" spans="1:7">
      <c r="A2766" s="93">
        <v>44287</v>
      </c>
      <c r="B2766" s="3">
        <v>0</v>
      </c>
      <c r="C2766" s="3">
        <v>0</v>
      </c>
      <c r="D2766" s="3">
        <v>4</v>
      </c>
      <c r="E2766" s="3">
        <v>5</v>
      </c>
      <c r="F2766" s="3">
        <v>1</v>
      </c>
    </row>
    <row r="2767" spans="1:7">
      <c r="A2767" s="93">
        <v>44317</v>
      </c>
      <c r="B2767" s="3">
        <v>2</v>
      </c>
      <c r="C2767" s="3">
        <v>4</v>
      </c>
      <c r="D2767" s="3">
        <v>6</v>
      </c>
      <c r="E2767" s="3">
        <v>5</v>
      </c>
      <c r="F2767" s="3">
        <v>2</v>
      </c>
    </row>
    <row r="2768" spans="1:7">
      <c r="A2768" s="93">
        <v>44348</v>
      </c>
      <c r="B2768" s="3">
        <v>3</v>
      </c>
      <c r="C2768" s="3">
        <v>0</v>
      </c>
      <c r="D2768" s="3">
        <v>5</v>
      </c>
      <c r="E2768" s="3">
        <v>2</v>
      </c>
      <c r="F2768" s="3">
        <v>0</v>
      </c>
    </row>
    <row r="2769" spans="1:7">
      <c r="A2769" s="93">
        <v>44378</v>
      </c>
      <c r="B2769" s="3">
        <v>0</v>
      </c>
      <c r="C2769" s="3">
        <v>5</v>
      </c>
      <c r="D2769" s="3">
        <v>4</v>
      </c>
      <c r="E2769" s="3">
        <v>5</v>
      </c>
      <c r="F2769" s="3">
        <v>1</v>
      </c>
    </row>
    <row r="2770" spans="1:7">
      <c r="A2770" s="93">
        <v>44409</v>
      </c>
      <c r="B2770" s="3">
        <v>2</v>
      </c>
      <c r="C2770" s="3">
        <v>0</v>
      </c>
      <c r="D2770" s="3">
        <v>4</v>
      </c>
      <c r="E2770" s="3">
        <v>5</v>
      </c>
      <c r="F2770" s="3">
        <v>1</v>
      </c>
    </row>
    <row r="2771" spans="1:7">
      <c r="A2771" s="9" t="s">
        <v>10</v>
      </c>
      <c r="B2771" s="10">
        <f>SUM(B2759:B2770)</f>
        <v>32</v>
      </c>
      <c r="C2771" s="10">
        <f>SUM(C2759:C2770)</f>
        <v>22</v>
      </c>
      <c r="D2771" s="10">
        <f>SUM(D2759:D2770)</f>
        <v>61</v>
      </c>
      <c r="E2771" s="10">
        <f>SUM(E2759:E2770)</f>
        <v>45</v>
      </c>
      <c r="F2771" s="10">
        <f>SUM(F2759:F2770)</f>
        <v>13</v>
      </c>
    </row>
    <row r="2772" spans="1:7">
      <c r="A2772" s="13" t="s">
        <v>12</v>
      </c>
      <c r="B2772" s="13">
        <f>B2771/12</f>
        <v>2.6666666666666665</v>
      </c>
      <c r="C2772" s="13">
        <f>C2771/12</f>
        <v>1.8333333333333333</v>
      </c>
      <c r="D2772" s="13">
        <f>D2771/12</f>
        <v>5.083333333333333</v>
      </c>
      <c r="E2772" s="13">
        <f>E2771/12</f>
        <v>3.75</v>
      </c>
      <c r="F2772" s="13">
        <f>F2771/12</f>
        <v>1.0833333333333333</v>
      </c>
    </row>
    <row r="2773" spans="1:7">
      <c r="A2773" s="93">
        <v>44440</v>
      </c>
      <c r="B2773" s="3">
        <v>0</v>
      </c>
      <c r="C2773" s="3">
        <v>4</v>
      </c>
      <c r="D2773" s="3">
        <v>4</v>
      </c>
      <c r="E2773" s="3">
        <v>5</v>
      </c>
      <c r="F2773" s="3">
        <v>1</v>
      </c>
    </row>
    <row r="2774" spans="1:7">
      <c r="A2774" s="93">
        <v>44470</v>
      </c>
      <c r="B2774" s="3">
        <v>0</v>
      </c>
      <c r="C2774" s="3">
        <v>6</v>
      </c>
      <c r="D2774" s="3">
        <v>5</v>
      </c>
      <c r="E2774" s="3">
        <v>6</v>
      </c>
      <c r="F2774" s="3">
        <v>2</v>
      </c>
    </row>
    <row r="2775" spans="1:7">
      <c r="A2775" s="94">
        <v>44501</v>
      </c>
      <c r="B2775" s="50">
        <v>0</v>
      </c>
      <c r="C2775" s="50">
        <v>2</v>
      </c>
      <c r="D2775" s="50">
        <v>4</v>
      </c>
      <c r="E2775" s="50">
        <v>5</v>
      </c>
      <c r="F2775" s="50">
        <v>1</v>
      </c>
      <c r="G2775" s="50"/>
    </row>
    <row r="2776" spans="1:7">
      <c r="A2776" s="94">
        <v>44531</v>
      </c>
      <c r="B2776" s="50">
        <v>0</v>
      </c>
      <c r="C2776" s="50">
        <v>5</v>
      </c>
      <c r="D2776" s="50">
        <v>5</v>
      </c>
      <c r="E2776" s="50">
        <v>3</v>
      </c>
      <c r="F2776" s="50">
        <v>1</v>
      </c>
      <c r="G2776" s="50"/>
    </row>
    <row r="2777" spans="1:7">
      <c r="A2777" s="93">
        <v>44562</v>
      </c>
    </row>
    <row r="2778" spans="1:7">
      <c r="A2778" s="93">
        <v>44593</v>
      </c>
    </row>
    <row r="2779" spans="1:7">
      <c r="A2779" s="94">
        <v>44621</v>
      </c>
      <c r="B2779" s="50"/>
      <c r="C2779" s="50"/>
      <c r="D2779" s="50"/>
      <c r="E2779" s="50"/>
      <c r="F2779" s="50"/>
      <c r="G2779" s="50"/>
    </row>
    <row r="2780" spans="1:7">
      <c r="A2780" s="94">
        <v>44652</v>
      </c>
      <c r="B2780" s="50"/>
      <c r="C2780" s="50"/>
      <c r="D2780" s="50"/>
      <c r="E2780" s="50"/>
      <c r="F2780" s="50"/>
      <c r="G2780" s="50"/>
    </row>
    <row r="2781" spans="1:7">
      <c r="A2781" s="93">
        <v>44682</v>
      </c>
    </row>
    <row r="2782" spans="1:7">
      <c r="A2782" s="93">
        <v>44713</v>
      </c>
    </row>
    <row r="2783" spans="1:7">
      <c r="A2783" s="94">
        <v>44743</v>
      </c>
      <c r="B2783" s="50"/>
      <c r="C2783" s="50"/>
      <c r="D2783" s="50"/>
      <c r="E2783" s="50"/>
      <c r="F2783" s="50"/>
      <c r="G2783" s="50"/>
    </row>
    <row r="2784" spans="1:7">
      <c r="A2784" s="94">
        <v>44774</v>
      </c>
      <c r="B2784" s="50"/>
      <c r="C2784" s="50"/>
      <c r="D2784" s="50"/>
      <c r="E2784" s="50"/>
      <c r="F2784" s="50"/>
      <c r="G2784" s="50"/>
    </row>
    <row r="2785" spans="1:6">
      <c r="A2785" s="9" t="s">
        <v>10</v>
      </c>
      <c r="B2785" s="10">
        <f>SUM(B2773:B2784)</f>
        <v>0</v>
      </c>
      <c r="C2785" s="10">
        <f>SUM(C2773:C2784)</f>
        <v>17</v>
      </c>
      <c r="D2785" s="10">
        <f>SUM(D2773:D2784)</f>
        <v>18</v>
      </c>
      <c r="E2785" s="10">
        <f>SUM(E2773:E2784)</f>
        <v>19</v>
      </c>
      <c r="F2785" s="10">
        <f>SUM(F2773:F2784)</f>
        <v>5</v>
      </c>
    </row>
    <row r="2786" spans="1:6">
      <c r="A2786" s="13" t="s">
        <v>12</v>
      </c>
      <c r="B2786" s="13">
        <f>B2785/12</f>
        <v>0</v>
      </c>
      <c r="C2786" s="13">
        <f>C2785/12</f>
        <v>1.4166666666666667</v>
      </c>
      <c r="D2786" s="13">
        <f>D2785/12</f>
        <v>1.5</v>
      </c>
      <c r="E2786" s="13">
        <f>E2785/12</f>
        <v>1.5833333333333333</v>
      </c>
      <c r="F2786" s="13">
        <f>F2785/12</f>
        <v>0.41666666666666669</v>
      </c>
    </row>
    <row r="2798" spans="1:6">
      <c r="A2798" s="1" t="s">
        <v>0</v>
      </c>
      <c r="B2798" s="2" t="s">
        <v>1</v>
      </c>
      <c r="C2798" s="2" t="s">
        <v>2</v>
      </c>
      <c r="D2798" s="2" t="s">
        <v>3</v>
      </c>
    </row>
    <row r="2799" spans="1:6">
      <c r="A2799" s="93" t="s">
        <v>47</v>
      </c>
      <c r="B2799" s="8">
        <v>22842</v>
      </c>
      <c r="C2799" s="8">
        <v>42442</v>
      </c>
      <c r="D2799" s="3" t="s">
        <v>18</v>
      </c>
    </row>
    <row r="2801" spans="1:8">
      <c r="A2801" s="18" t="s">
        <v>4</v>
      </c>
      <c r="B2801" s="19" t="s">
        <v>5</v>
      </c>
      <c r="C2801" s="19" t="s">
        <v>6</v>
      </c>
      <c r="D2801" s="19" t="s">
        <v>7</v>
      </c>
      <c r="E2801" s="19" t="s">
        <v>8</v>
      </c>
      <c r="F2801" s="19" t="s">
        <v>9</v>
      </c>
      <c r="G2801" s="19" t="s">
        <v>138</v>
      </c>
      <c r="H2801" s="19" t="s">
        <v>11</v>
      </c>
    </row>
    <row r="2802" spans="1:8">
      <c r="A2802" s="93">
        <v>43709</v>
      </c>
      <c r="B2802" s="3">
        <v>0</v>
      </c>
      <c r="C2802" s="3">
        <v>0</v>
      </c>
      <c r="D2802" s="3">
        <v>3</v>
      </c>
      <c r="E2802" s="3">
        <v>0</v>
      </c>
      <c r="F2802" s="3">
        <v>0</v>
      </c>
    </row>
    <row r="2803" spans="1:8">
      <c r="A2803" s="93">
        <v>43739</v>
      </c>
      <c r="B2803" s="3">
        <v>8</v>
      </c>
      <c r="C2803" s="3">
        <v>0</v>
      </c>
      <c r="D2803" s="3">
        <v>9</v>
      </c>
      <c r="E2803" s="3">
        <v>4</v>
      </c>
      <c r="F2803" s="3">
        <v>0</v>
      </c>
    </row>
    <row r="2804" spans="1:8">
      <c r="A2804" s="93">
        <v>43770</v>
      </c>
      <c r="B2804" s="3">
        <v>11</v>
      </c>
      <c r="C2804" s="3">
        <v>0</v>
      </c>
      <c r="D2804" s="3">
        <v>9</v>
      </c>
      <c r="E2804" s="3">
        <v>3</v>
      </c>
      <c r="F2804" s="3">
        <v>0</v>
      </c>
    </row>
    <row r="2805" spans="1:8">
      <c r="A2805" s="93">
        <v>43800</v>
      </c>
      <c r="B2805" s="3">
        <v>7</v>
      </c>
      <c r="C2805" s="3">
        <v>0</v>
      </c>
      <c r="D2805" s="3">
        <v>3</v>
      </c>
      <c r="E2805" s="3">
        <v>4</v>
      </c>
      <c r="F2805" s="3">
        <v>0</v>
      </c>
    </row>
    <row r="2806" spans="1:8">
      <c r="A2806" s="93">
        <v>43831</v>
      </c>
      <c r="B2806" s="3">
        <v>8</v>
      </c>
      <c r="C2806" s="3">
        <v>0</v>
      </c>
      <c r="D2806" s="3">
        <v>4</v>
      </c>
      <c r="E2806" s="3">
        <v>0</v>
      </c>
      <c r="F2806" s="3">
        <v>0</v>
      </c>
    </row>
    <row r="2807" spans="1:8">
      <c r="A2807" s="93">
        <v>43862</v>
      </c>
      <c r="B2807" s="3">
        <v>10</v>
      </c>
      <c r="C2807" s="3">
        <v>0</v>
      </c>
      <c r="D2807" s="3">
        <v>12</v>
      </c>
      <c r="E2807" s="3">
        <v>4</v>
      </c>
      <c r="F2807" s="3">
        <v>2</v>
      </c>
    </row>
    <row r="2808" spans="1:8">
      <c r="A2808" s="93">
        <v>43891</v>
      </c>
      <c r="B2808" s="3">
        <v>6</v>
      </c>
      <c r="C2808" s="3">
        <v>0</v>
      </c>
      <c r="D2808" s="3">
        <v>8</v>
      </c>
      <c r="E2808" s="3">
        <v>2</v>
      </c>
      <c r="F2808" s="3">
        <v>1</v>
      </c>
    </row>
    <row r="2809" spans="1:8">
      <c r="A2809" s="93">
        <v>43922</v>
      </c>
      <c r="B2809" s="3">
        <v>0</v>
      </c>
      <c r="C2809" s="3">
        <v>0</v>
      </c>
      <c r="D2809" s="3">
        <v>1</v>
      </c>
      <c r="E2809" s="3">
        <v>0</v>
      </c>
      <c r="F2809" s="3">
        <v>0</v>
      </c>
    </row>
    <row r="2810" spans="1:8">
      <c r="A2810" s="93">
        <v>43952</v>
      </c>
      <c r="B2810" s="3">
        <v>0</v>
      </c>
      <c r="C2810" s="3">
        <v>0</v>
      </c>
      <c r="D2810" s="3">
        <v>2</v>
      </c>
      <c r="E2810" s="3">
        <v>0</v>
      </c>
      <c r="F2810" s="3">
        <v>0</v>
      </c>
    </row>
    <row r="2811" spans="1:8">
      <c r="A2811" s="93">
        <v>43983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 t="s">
        <v>54</v>
      </c>
    </row>
    <row r="2812" spans="1:8">
      <c r="A2812" s="93">
        <v>44013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 t="s">
        <v>54</v>
      </c>
    </row>
    <row r="2813" spans="1:8">
      <c r="A2813" s="93">
        <v>44044</v>
      </c>
      <c r="B2813" s="3">
        <v>0</v>
      </c>
      <c r="C2813" s="3">
        <v>0</v>
      </c>
      <c r="D2813" s="3">
        <v>0.45</v>
      </c>
      <c r="E2813" s="3">
        <v>0</v>
      </c>
      <c r="F2813" s="3">
        <v>0</v>
      </c>
    </row>
    <row r="2814" spans="1:8">
      <c r="A2814" s="47" t="s">
        <v>10</v>
      </c>
      <c r="B2814" s="47">
        <f>SUM(B2802:B2813)</f>
        <v>50</v>
      </c>
      <c r="C2814" s="47">
        <f>SUM(C2802:C2813)</f>
        <v>0</v>
      </c>
      <c r="D2814" s="47">
        <f>SUM(D2802:D2813)</f>
        <v>51.45</v>
      </c>
      <c r="E2814" s="47">
        <f>SUM(E2802:E2813)</f>
        <v>17</v>
      </c>
      <c r="F2814" s="47">
        <f>SUM(F2802:F2813)</f>
        <v>3</v>
      </c>
      <c r="G2814" s="49"/>
    </row>
    <row r="2815" spans="1:8">
      <c r="A2815" s="47" t="s">
        <v>12</v>
      </c>
      <c r="B2815" s="47">
        <f>B2814/12</f>
        <v>4.166666666666667</v>
      </c>
      <c r="C2815" s="47">
        <f>C2814/12</f>
        <v>0</v>
      </c>
      <c r="D2815" s="47">
        <f>D2814/12</f>
        <v>4.2875000000000005</v>
      </c>
      <c r="E2815" s="47">
        <f>E2814/12</f>
        <v>1.4166666666666667</v>
      </c>
      <c r="F2815" s="47">
        <f>F2814/12</f>
        <v>0.25</v>
      </c>
      <c r="G2815" s="49"/>
    </row>
    <row r="2816" spans="1:8">
      <c r="A2816" s="93">
        <v>44075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 t="s">
        <v>54</v>
      </c>
    </row>
    <row r="2817" spans="1:7">
      <c r="A2817" s="93">
        <v>44105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 t="s">
        <v>54</v>
      </c>
    </row>
    <row r="2818" spans="1:7">
      <c r="A2818" s="93">
        <v>44136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 t="s">
        <v>54</v>
      </c>
    </row>
    <row r="2819" spans="1:7">
      <c r="A2819" s="93">
        <v>44166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 t="s">
        <v>54</v>
      </c>
    </row>
    <row r="2820" spans="1:7">
      <c r="A2820" s="93">
        <v>44197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 t="s">
        <v>54</v>
      </c>
    </row>
    <row r="2821" spans="1:7">
      <c r="A2821" s="93">
        <v>44228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 t="s">
        <v>54</v>
      </c>
    </row>
    <row r="2822" spans="1:7">
      <c r="A2822" s="93">
        <v>44256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 t="s">
        <v>54</v>
      </c>
    </row>
    <row r="2823" spans="1:7">
      <c r="A2823" s="93">
        <v>44287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 t="s">
        <v>54</v>
      </c>
    </row>
    <row r="2824" spans="1:7">
      <c r="A2824" s="93">
        <v>44317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 t="s">
        <v>54</v>
      </c>
    </row>
    <row r="2825" spans="1:7">
      <c r="A2825" s="93">
        <v>44348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 t="s">
        <v>54</v>
      </c>
    </row>
    <row r="2826" spans="1:7">
      <c r="A2826" s="93">
        <v>44378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 t="s">
        <v>54</v>
      </c>
    </row>
    <row r="2827" spans="1:7">
      <c r="A2827" s="93">
        <v>44409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 t="s">
        <v>54</v>
      </c>
    </row>
    <row r="2828" spans="1:7">
      <c r="A2828" s="47" t="s">
        <v>10</v>
      </c>
      <c r="B2828" s="47">
        <f>SUM(B2816:B2827)</f>
        <v>0</v>
      </c>
      <c r="C2828" s="47">
        <f>SUM(C2816:C2827)</f>
        <v>0</v>
      </c>
      <c r="D2828" s="47">
        <f>SUM(D2816:D2827)</f>
        <v>0</v>
      </c>
      <c r="E2828" s="47">
        <f>SUM(E2816:E2827)</f>
        <v>0</v>
      </c>
      <c r="F2828" s="47">
        <f>SUM(F2816:F2827)</f>
        <v>0</v>
      </c>
      <c r="G2828" s="49"/>
    </row>
    <row r="2829" spans="1:7">
      <c r="A2829" s="48" t="s">
        <v>12</v>
      </c>
      <c r="B2829" s="48">
        <f>B2828/12</f>
        <v>0</v>
      </c>
      <c r="C2829" s="48">
        <f>C2828/12</f>
        <v>0</v>
      </c>
      <c r="D2829" s="48">
        <f>D2828/12</f>
        <v>0</v>
      </c>
      <c r="E2829" s="48">
        <f>E2828/12</f>
        <v>0</v>
      </c>
      <c r="F2829" s="48">
        <f>F2828/12</f>
        <v>0</v>
      </c>
      <c r="G2829" s="49"/>
    </row>
    <row r="2830" spans="1:7">
      <c r="A2830" s="93">
        <v>44440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 t="s">
        <v>54</v>
      </c>
    </row>
    <row r="2831" spans="1:7">
      <c r="A2831" s="93">
        <v>44470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 t="s">
        <v>54</v>
      </c>
    </row>
    <row r="2832" spans="1:7">
      <c r="A2832" s="94">
        <v>44501</v>
      </c>
      <c r="B2832" s="50">
        <v>0</v>
      </c>
      <c r="C2832" s="50">
        <v>0</v>
      </c>
      <c r="D2832" s="50">
        <v>0</v>
      </c>
      <c r="E2832" s="50">
        <v>0</v>
      </c>
      <c r="F2832" s="50">
        <v>0</v>
      </c>
      <c r="G2832" s="50" t="s">
        <v>54</v>
      </c>
    </row>
    <row r="2833" spans="1:7">
      <c r="A2833" s="94">
        <v>44531</v>
      </c>
      <c r="B2833" s="50">
        <v>0</v>
      </c>
      <c r="C2833" s="50">
        <v>0</v>
      </c>
      <c r="D2833" s="50">
        <v>0</v>
      </c>
      <c r="E2833" s="50">
        <v>0</v>
      </c>
      <c r="F2833" s="50">
        <v>0</v>
      </c>
      <c r="G2833" s="50" t="s">
        <v>54</v>
      </c>
    </row>
    <row r="2834" spans="1:7">
      <c r="A2834" s="93">
        <v>44562</v>
      </c>
    </row>
    <row r="2835" spans="1:7">
      <c r="A2835" s="93">
        <v>44593</v>
      </c>
    </row>
    <row r="2836" spans="1:7">
      <c r="A2836" s="94">
        <v>44621</v>
      </c>
      <c r="B2836" s="50"/>
      <c r="C2836" s="50"/>
      <c r="D2836" s="50"/>
      <c r="E2836" s="50"/>
      <c r="F2836" s="50"/>
      <c r="G2836" s="50"/>
    </row>
    <row r="2837" spans="1:7">
      <c r="A2837" s="94">
        <v>44652</v>
      </c>
      <c r="B2837" s="50"/>
      <c r="C2837" s="50"/>
      <c r="D2837" s="50"/>
      <c r="E2837" s="50"/>
      <c r="F2837" s="50"/>
      <c r="G2837" s="50"/>
    </row>
    <row r="2838" spans="1:7">
      <c r="A2838" s="93">
        <v>44682</v>
      </c>
    </row>
    <row r="2839" spans="1:7">
      <c r="A2839" s="93">
        <v>44713</v>
      </c>
    </row>
    <row r="2840" spans="1:7">
      <c r="A2840" s="94">
        <v>44743</v>
      </c>
      <c r="B2840" s="50"/>
      <c r="C2840" s="50"/>
      <c r="D2840" s="50"/>
      <c r="E2840" s="50"/>
      <c r="F2840" s="50"/>
      <c r="G2840" s="50"/>
    </row>
    <row r="2841" spans="1:7">
      <c r="A2841" s="94">
        <v>44774</v>
      </c>
      <c r="B2841" s="50"/>
      <c r="C2841" s="50"/>
      <c r="D2841" s="50"/>
      <c r="E2841" s="50"/>
      <c r="F2841" s="50"/>
      <c r="G2841" s="50"/>
    </row>
    <row r="2842" spans="1:7">
      <c r="A2842" s="47" t="s">
        <v>10</v>
      </c>
      <c r="B2842" s="47">
        <f>SUM(B2830:B2841)</f>
        <v>0</v>
      </c>
      <c r="C2842" s="47">
        <f>SUM(C2830:C2841)</f>
        <v>0</v>
      </c>
      <c r="D2842" s="47">
        <f>SUM(D2830:D2841)</f>
        <v>0</v>
      </c>
      <c r="E2842" s="47">
        <f>SUM(E2830:E2841)</f>
        <v>0</v>
      </c>
      <c r="F2842" s="47">
        <f>SUM(F2830:F2841)</f>
        <v>0</v>
      </c>
      <c r="G2842" s="49"/>
    </row>
    <row r="2843" spans="1:7">
      <c r="A2843" s="48" t="s">
        <v>12</v>
      </c>
      <c r="B2843" s="48">
        <f>B2842/12</f>
        <v>0</v>
      </c>
      <c r="C2843" s="48">
        <f>C2842/12</f>
        <v>0</v>
      </c>
      <c r="D2843" s="48">
        <f>D2842/12</f>
        <v>0</v>
      </c>
      <c r="E2843" s="48">
        <f>E2842/12</f>
        <v>0</v>
      </c>
      <c r="F2843" s="48">
        <f>F2842/12</f>
        <v>0</v>
      </c>
      <c r="G2843" s="49"/>
    </row>
    <row r="2854" spans="1:8">
      <c r="A2854" s="95"/>
      <c r="B2854" s="53"/>
      <c r="C2854" s="53"/>
      <c r="D2854" s="53"/>
      <c r="E2854" s="53"/>
      <c r="F2854" s="53"/>
      <c r="G2854" s="53"/>
    </row>
    <row r="2855" spans="1:8">
      <c r="A2855" s="64" t="s">
        <v>0</v>
      </c>
      <c r="B2855" s="80" t="s">
        <v>1</v>
      </c>
      <c r="C2855" s="80" t="s">
        <v>2</v>
      </c>
      <c r="D2855" s="80" t="s">
        <v>3</v>
      </c>
      <c r="E2855" s="80"/>
      <c r="F2855" s="53"/>
      <c r="G2855" s="53"/>
    </row>
    <row r="2856" spans="1:8">
      <c r="A2856" s="95" t="s">
        <v>48</v>
      </c>
      <c r="B2856" s="81">
        <v>33032</v>
      </c>
      <c r="C2856" s="81">
        <v>43163</v>
      </c>
      <c r="D2856" s="53" t="s">
        <v>18</v>
      </c>
      <c r="E2856" s="53"/>
      <c r="F2856" s="53"/>
      <c r="G2856" s="53"/>
    </row>
    <row r="2857" spans="1:8">
      <c r="A2857" s="95"/>
      <c r="B2857" s="53"/>
      <c r="C2857" s="53"/>
      <c r="D2857" s="53"/>
      <c r="E2857" s="53"/>
      <c r="F2857" s="53"/>
      <c r="G2857" s="53"/>
    </row>
    <row r="2858" spans="1:8">
      <c r="A2858" s="66" t="s">
        <v>4</v>
      </c>
      <c r="B2858" s="52" t="s">
        <v>5</v>
      </c>
      <c r="C2858" s="52" t="s">
        <v>6</v>
      </c>
      <c r="D2858" s="52" t="s">
        <v>7</v>
      </c>
      <c r="E2858" s="52" t="s">
        <v>8</v>
      </c>
      <c r="F2858" s="52" t="s">
        <v>9</v>
      </c>
      <c r="G2858" s="52" t="s">
        <v>138</v>
      </c>
      <c r="H2858" s="19" t="s">
        <v>11</v>
      </c>
    </row>
    <row r="2859" spans="1:8">
      <c r="A2859" s="95">
        <v>43709</v>
      </c>
      <c r="B2859" s="53">
        <v>9</v>
      </c>
      <c r="C2859" s="53">
        <v>4</v>
      </c>
      <c r="D2859" s="53">
        <v>12</v>
      </c>
      <c r="E2859" s="53">
        <v>18</v>
      </c>
      <c r="F2859" s="53">
        <v>4</v>
      </c>
      <c r="G2859" s="53"/>
    </row>
    <row r="2860" spans="1:8">
      <c r="A2860" s="95">
        <v>43739</v>
      </c>
      <c r="B2860" s="53">
        <v>6</v>
      </c>
      <c r="C2860" s="53">
        <v>8</v>
      </c>
      <c r="D2860" s="53">
        <v>11</v>
      </c>
      <c r="E2860" s="53">
        <v>14</v>
      </c>
      <c r="F2860" s="53">
        <v>4</v>
      </c>
      <c r="G2860" s="53"/>
    </row>
    <row r="2861" spans="1:8">
      <c r="A2861" s="95">
        <v>43770</v>
      </c>
      <c r="B2861" s="53">
        <v>7</v>
      </c>
      <c r="C2861" s="53">
        <v>6</v>
      </c>
      <c r="D2861" s="53">
        <v>9</v>
      </c>
      <c r="E2861" s="53">
        <v>12</v>
      </c>
      <c r="F2861" s="53">
        <v>4</v>
      </c>
      <c r="G2861" s="53"/>
    </row>
    <row r="2862" spans="1:8">
      <c r="A2862" s="95">
        <v>43800</v>
      </c>
      <c r="B2862" s="53">
        <v>4</v>
      </c>
      <c r="C2862" s="53">
        <v>6</v>
      </c>
      <c r="D2862" s="53">
        <v>7</v>
      </c>
      <c r="E2862" s="53">
        <v>3</v>
      </c>
      <c r="F2862" s="53">
        <v>2</v>
      </c>
      <c r="G2862" s="53"/>
    </row>
    <row r="2863" spans="1:8">
      <c r="A2863" s="95">
        <v>43831</v>
      </c>
      <c r="B2863" s="53">
        <v>7</v>
      </c>
      <c r="C2863" s="53">
        <v>6</v>
      </c>
      <c r="D2863" s="53">
        <v>9</v>
      </c>
      <c r="E2863" s="53">
        <v>2</v>
      </c>
      <c r="F2863" s="53">
        <v>3</v>
      </c>
      <c r="G2863" s="53"/>
    </row>
    <row r="2864" spans="1:8">
      <c r="A2864" s="95">
        <v>43862</v>
      </c>
      <c r="B2864" s="53">
        <v>4</v>
      </c>
      <c r="C2864" s="53">
        <v>8</v>
      </c>
      <c r="D2864" s="53">
        <v>11</v>
      </c>
      <c r="E2864" s="53">
        <v>9</v>
      </c>
      <c r="F2864" s="53">
        <v>4</v>
      </c>
      <c r="G2864" s="53"/>
    </row>
    <row r="2865" spans="1:7">
      <c r="A2865" s="95">
        <v>43891</v>
      </c>
      <c r="B2865" s="53">
        <v>1</v>
      </c>
      <c r="C2865" s="53">
        <v>6</v>
      </c>
      <c r="D2865" s="53">
        <v>8</v>
      </c>
      <c r="E2865" s="53">
        <v>11</v>
      </c>
      <c r="F2865" s="53">
        <v>2</v>
      </c>
      <c r="G2865" s="53"/>
    </row>
    <row r="2866" spans="1:7">
      <c r="A2866" s="95">
        <v>43922</v>
      </c>
      <c r="B2866" s="53">
        <v>0</v>
      </c>
      <c r="C2866" s="53">
        <v>6</v>
      </c>
      <c r="D2866" s="53">
        <v>7</v>
      </c>
      <c r="E2866" s="53">
        <v>10</v>
      </c>
      <c r="F2866" s="53">
        <v>2</v>
      </c>
      <c r="G2866" s="53"/>
    </row>
    <row r="2867" spans="1:7">
      <c r="A2867" s="95">
        <v>43952</v>
      </c>
      <c r="B2867" s="53">
        <v>0</v>
      </c>
      <c r="C2867" s="53">
        <v>6</v>
      </c>
      <c r="D2867" s="53">
        <v>8</v>
      </c>
      <c r="E2867" s="53">
        <v>12</v>
      </c>
      <c r="F2867" s="53">
        <v>2</v>
      </c>
      <c r="G2867" s="53"/>
    </row>
    <row r="2868" spans="1:7">
      <c r="A2868" s="95">
        <v>43983</v>
      </c>
      <c r="B2868" s="53">
        <v>0</v>
      </c>
      <c r="C2868" s="53">
        <v>4</v>
      </c>
      <c r="D2868" s="53">
        <v>4</v>
      </c>
      <c r="E2868" s="53">
        <v>6</v>
      </c>
      <c r="F2868" s="53">
        <v>2</v>
      </c>
      <c r="G2868" s="53"/>
    </row>
    <row r="2869" spans="1:7">
      <c r="A2869" s="95">
        <v>44013</v>
      </c>
      <c r="B2869" s="53">
        <v>2</v>
      </c>
      <c r="C2869" s="53">
        <v>8</v>
      </c>
      <c r="D2869" s="53">
        <v>6</v>
      </c>
      <c r="E2869" s="53">
        <v>11</v>
      </c>
      <c r="F2869" s="53">
        <v>3</v>
      </c>
      <c r="G2869" s="53"/>
    </row>
    <row r="2870" spans="1:7">
      <c r="A2870" s="95">
        <v>44044</v>
      </c>
      <c r="B2870" s="53">
        <v>0</v>
      </c>
      <c r="C2870" s="53">
        <v>4</v>
      </c>
      <c r="D2870" s="53">
        <v>2</v>
      </c>
      <c r="E2870" s="53">
        <v>6</v>
      </c>
      <c r="F2870" s="53">
        <v>3</v>
      </c>
      <c r="G2870" s="53"/>
    </row>
    <row r="2871" spans="1:7">
      <c r="A2871" s="67" t="s">
        <v>10</v>
      </c>
      <c r="B2871" s="67">
        <f>SUM(B2859:B2870)</f>
        <v>40</v>
      </c>
      <c r="C2871" s="67">
        <f>SUM(C2859:C2870)</f>
        <v>72</v>
      </c>
      <c r="D2871" s="67">
        <f>SUM(D2859:D2870)</f>
        <v>94</v>
      </c>
      <c r="E2871" s="67">
        <f>SUM(E2859:E2870)</f>
        <v>114</v>
      </c>
      <c r="F2871" s="67">
        <f>SUM(F2859:F2870)</f>
        <v>35</v>
      </c>
      <c r="G2871" s="59"/>
    </row>
    <row r="2872" spans="1:7">
      <c r="A2872" s="67" t="s">
        <v>12</v>
      </c>
      <c r="B2872" s="67">
        <f>B2871/12</f>
        <v>3.3333333333333335</v>
      </c>
      <c r="C2872" s="67">
        <f>C2871/12</f>
        <v>6</v>
      </c>
      <c r="D2872" s="67">
        <f>D2871/12</f>
        <v>7.833333333333333</v>
      </c>
      <c r="E2872" s="67">
        <f>E2871/12</f>
        <v>9.5</v>
      </c>
      <c r="F2872" s="67">
        <f>F2871/12</f>
        <v>2.9166666666666665</v>
      </c>
      <c r="G2872" s="59"/>
    </row>
    <row r="2873" spans="1:7">
      <c r="A2873" s="95">
        <v>44075</v>
      </c>
      <c r="B2873" s="53">
        <v>2</v>
      </c>
      <c r="C2873" s="53">
        <v>8</v>
      </c>
      <c r="D2873" s="53">
        <v>6</v>
      </c>
      <c r="E2873" s="53">
        <v>11</v>
      </c>
      <c r="F2873" s="53">
        <v>3</v>
      </c>
      <c r="G2873" s="53"/>
    </row>
    <row r="2874" spans="1:7">
      <c r="A2874" s="95">
        <v>44105</v>
      </c>
      <c r="B2874" s="53">
        <v>0</v>
      </c>
      <c r="C2874" s="53">
        <v>4</v>
      </c>
      <c r="D2874" s="53">
        <v>6</v>
      </c>
      <c r="E2874" s="53">
        <v>8</v>
      </c>
      <c r="F2874" s="53">
        <v>2</v>
      </c>
      <c r="G2874" s="53"/>
    </row>
    <row r="2875" spans="1:7">
      <c r="A2875" s="95">
        <v>44136</v>
      </c>
      <c r="B2875" s="53">
        <v>2</v>
      </c>
      <c r="C2875" s="53">
        <v>4</v>
      </c>
      <c r="D2875" s="53">
        <v>10</v>
      </c>
      <c r="E2875" s="53">
        <v>6</v>
      </c>
      <c r="F2875" s="53">
        <v>3</v>
      </c>
      <c r="G2875" s="53"/>
    </row>
    <row r="2876" spans="1:7">
      <c r="A2876" s="95">
        <v>44166</v>
      </c>
      <c r="B2876" s="53">
        <v>4</v>
      </c>
      <c r="C2876" s="53">
        <v>0</v>
      </c>
      <c r="D2876" s="53">
        <v>6</v>
      </c>
      <c r="E2876" s="53">
        <v>8</v>
      </c>
      <c r="F2876" s="53">
        <v>2</v>
      </c>
      <c r="G2876" s="53"/>
    </row>
    <row r="2877" spans="1:7">
      <c r="A2877" s="95">
        <v>44197</v>
      </c>
      <c r="B2877" s="53">
        <v>0</v>
      </c>
      <c r="C2877" s="53">
        <v>2</v>
      </c>
      <c r="D2877" s="53">
        <v>11</v>
      </c>
      <c r="E2877" s="53">
        <v>7</v>
      </c>
      <c r="F2877" s="53">
        <v>2</v>
      </c>
      <c r="G2877" s="53"/>
    </row>
    <row r="2878" spans="1:7">
      <c r="A2878" s="95">
        <v>44228</v>
      </c>
      <c r="B2878" s="53">
        <v>2</v>
      </c>
      <c r="C2878" s="53">
        <v>0</v>
      </c>
      <c r="D2878" s="53">
        <v>6</v>
      </c>
      <c r="E2878" s="53">
        <v>6</v>
      </c>
      <c r="F2878" s="53">
        <v>2</v>
      </c>
      <c r="G2878" s="53"/>
    </row>
    <row r="2879" spans="1:7">
      <c r="A2879" s="95">
        <v>44256</v>
      </c>
      <c r="B2879" s="53">
        <v>6</v>
      </c>
      <c r="C2879" s="53">
        <v>0</v>
      </c>
      <c r="D2879" s="53">
        <v>11</v>
      </c>
      <c r="E2879" s="53">
        <v>14</v>
      </c>
      <c r="F2879" s="53">
        <v>4</v>
      </c>
      <c r="G2879" s="53"/>
    </row>
    <row r="2880" spans="1:7">
      <c r="A2880" s="95">
        <v>44287</v>
      </c>
      <c r="B2880" s="53">
        <v>0</v>
      </c>
      <c r="C2880" s="53">
        <v>0</v>
      </c>
      <c r="D2880" s="53">
        <v>0</v>
      </c>
      <c r="E2880" s="53">
        <v>0</v>
      </c>
      <c r="F2880" s="53">
        <v>0</v>
      </c>
      <c r="G2880" s="53" t="s">
        <v>54</v>
      </c>
    </row>
    <row r="2881" spans="1:7">
      <c r="A2881" s="95">
        <v>44317</v>
      </c>
      <c r="B2881" s="53">
        <v>4</v>
      </c>
      <c r="C2881" s="53">
        <v>4</v>
      </c>
      <c r="D2881" s="53">
        <v>10</v>
      </c>
      <c r="E2881" s="53">
        <v>12</v>
      </c>
      <c r="F2881" s="53">
        <v>4</v>
      </c>
      <c r="G2881" s="53"/>
    </row>
    <row r="2882" spans="1:7">
      <c r="A2882" s="95">
        <v>44348</v>
      </c>
      <c r="B2882" s="53">
        <v>4</v>
      </c>
      <c r="C2882" s="53">
        <v>6</v>
      </c>
      <c r="D2882" s="53">
        <v>7</v>
      </c>
      <c r="E2882" s="53">
        <v>14</v>
      </c>
      <c r="F2882" s="53">
        <v>3</v>
      </c>
      <c r="G2882" s="53"/>
    </row>
    <row r="2883" spans="1:7">
      <c r="A2883" s="95">
        <v>44378</v>
      </c>
      <c r="B2883" s="53">
        <v>0</v>
      </c>
      <c r="C2883" s="53">
        <v>0</v>
      </c>
      <c r="D2883" s="53">
        <v>0</v>
      </c>
      <c r="E2883" s="53">
        <v>0</v>
      </c>
      <c r="F2883" s="53">
        <v>0</v>
      </c>
      <c r="G2883" s="53" t="s">
        <v>54</v>
      </c>
    </row>
    <row r="2884" spans="1:7">
      <c r="A2884" s="95">
        <v>44409</v>
      </c>
      <c r="B2884" s="53">
        <v>0</v>
      </c>
      <c r="C2884" s="53">
        <v>0</v>
      </c>
      <c r="D2884" s="53">
        <v>0</v>
      </c>
      <c r="E2884" s="53">
        <v>0</v>
      </c>
      <c r="F2884" s="53">
        <v>0</v>
      </c>
      <c r="G2884" s="53" t="s">
        <v>54</v>
      </c>
    </row>
    <row r="2885" spans="1:7">
      <c r="A2885" s="67" t="s">
        <v>10</v>
      </c>
      <c r="B2885" s="67">
        <f>SUM(B2873:B2884)</f>
        <v>24</v>
      </c>
      <c r="C2885" s="67">
        <f>SUM(C2873:C2884)</f>
        <v>28</v>
      </c>
      <c r="D2885" s="67">
        <f>SUM(D2873:D2884)</f>
        <v>73</v>
      </c>
      <c r="E2885" s="67">
        <f>SUM(E2873:E2884)</f>
        <v>86</v>
      </c>
      <c r="F2885" s="67">
        <f>SUM(F2873:F2884)</f>
        <v>25</v>
      </c>
      <c r="G2885" s="59"/>
    </row>
    <row r="2886" spans="1:7">
      <c r="A2886" s="68" t="s">
        <v>12</v>
      </c>
      <c r="B2886" s="68">
        <f>B2885/12</f>
        <v>2</v>
      </c>
      <c r="C2886" s="68">
        <f>C2885/12</f>
        <v>2.3333333333333335</v>
      </c>
      <c r="D2886" s="68">
        <f>D2885/12</f>
        <v>6.083333333333333</v>
      </c>
      <c r="E2886" s="68">
        <f>E2885/12</f>
        <v>7.166666666666667</v>
      </c>
      <c r="F2886" s="68">
        <f>F2885/12</f>
        <v>2.0833333333333335</v>
      </c>
      <c r="G2886" s="59"/>
    </row>
    <row r="2887" spans="1:7">
      <c r="A2887" s="95">
        <v>44440</v>
      </c>
      <c r="B2887" s="53">
        <v>0</v>
      </c>
      <c r="C2887" s="53">
        <v>0</v>
      </c>
      <c r="D2887" s="53">
        <v>0</v>
      </c>
      <c r="E2887" s="53">
        <v>0</v>
      </c>
      <c r="F2887" s="53">
        <v>0</v>
      </c>
      <c r="G2887" s="53" t="s">
        <v>54</v>
      </c>
    </row>
    <row r="2888" spans="1:7">
      <c r="A2888" s="95">
        <v>44470</v>
      </c>
      <c r="B2888" s="53">
        <v>0</v>
      </c>
      <c r="C2888" s="53">
        <v>0</v>
      </c>
      <c r="D2888" s="53">
        <v>0</v>
      </c>
      <c r="E2888" s="53">
        <v>0</v>
      </c>
      <c r="F2888" s="53">
        <v>0</v>
      </c>
      <c r="G2888" s="53" t="s">
        <v>54</v>
      </c>
    </row>
    <row r="2889" spans="1:7">
      <c r="A2889" s="94">
        <v>44501</v>
      </c>
      <c r="B2889" s="50">
        <v>0</v>
      </c>
      <c r="C2889" s="50">
        <v>0</v>
      </c>
      <c r="D2889" s="50">
        <v>0</v>
      </c>
      <c r="E2889" s="50">
        <v>0</v>
      </c>
      <c r="F2889" s="50">
        <v>0</v>
      </c>
      <c r="G2889" s="50" t="s">
        <v>54</v>
      </c>
    </row>
    <row r="2890" spans="1:7">
      <c r="A2890" s="94">
        <v>44531</v>
      </c>
      <c r="B2890" s="50">
        <v>0</v>
      </c>
      <c r="C2890" s="50">
        <v>0</v>
      </c>
      <c r="D2890" s="50">
        <v>0</v>
      </c>
      <c r="E2890" s="50">
        <v>0</v>
      </c>
      <c r="F2890" s="50">
        <v>0</v>
      </c>
      <c r="G2890" s="50" t="s">
        <v>54</v>
      </c>
    </row>
    <row r="2891" spans="1:7">
      <c r="A2891" s="95">
        <v>44562</v>
      </c>
      <c r="B2891" s="53"/>
      <c r="C2891" s="53"/>
      <c r="D2891" s="53"/>
      <c r="E2891" s="53"/>
      <c r="F2891" s="53"/>
      <c r="G2891" s="53"/>
    </row>
    <row r="2892" spans="1:7">
      <c r="A2892" s="95">
        <v>44593</v>
      </c>
      <c r="B2892" s="53"/>
      <c r="C2892" s="53"/>
      <c r="D2892" s="53"/>
      <c r="E2892" s="53"/>
      <c r="F2892" s="53"/>
      <c r="G2892" s="53"/>
    </row>
    <row r="2893" spans="1:7">
      <c r="A2893" s="94">
        <v>44621</v>
      </c>
      <c r="B2893" s="50"/>
      <c r="C2893" s="50"/>
      <c r="D2893" s="50"/>
      <c r="E2893" s="50"/>
      <c r="F2893" s="50"/>
      <c r="G2893" s="50"/>
    </row>
    <row r="2894" spans="1:7">
      <c r="A2894" s="94">
        <v>44652</v>
      </c>
      <c r="B2894" s="50"/>
      <c r="C2894" s="50"/>
      <c r="D2894" s="50"/>
      <c r="E2894" s="50"/>
      <c r="F2894" s="50"/>
      <c r="G2894" s="50"/>
    </row>
    <row r="2895" spans="1:7">
      <c r="A2895" s="95">
        <v>44682</v>
      </c>
      <c r="B2895" s="53"/>
      <c r="C2895" s="53"/>
      <c r="D2895" s="53"/>
      <c r="E2895" s="53"/>
      <c r="F2895" s="53"/>
      <c r="G2895" s="53"/>
    </row>
    <row r="2896" spans="1:7">
      <c r="A2896" s="95">
        <v>44713</v>
      </c>
      <c r="B2896" s="53"/>
      <c r="C2896" s="53"/>
      <c r="D2896" s="53"/>
      <c r="E2896" s="53"/>
      <c r="F2896" s="53"/>
      <c r="G2896" s="53"/>
    </row>
    <row r="2897" spans="1:7">
      <c r="A2897" s="94">
        <v>44743</v>
      </c>
      <c r="B2897" s="50"/>
      <c r="C2897" s="50"/>
      <c r="D2897" s="50"/>
      <c r="E2897" s="50"/>
      <c r="F2897" s="50"/>
      <c r="G2897" s="50"/>
    </row>
    <row r="2898" spans="1:7">
      <c r="A2898" s="94">
        <v>44774</v>
      </c>
      <c r="B2898" s="50"/>
      <c r="C2898" s="50"/>
      <c r="D2898" s="50"/>
      <c r="E2898" s="50"/>
      <c r="F2898" s="50"/>
      <c r="G2898" s="50"/>
    </row>
    <row r="2899" spans="1:7">
      <c r="A2899" s="67" t="s">
        <v>10</v>
      </c>
      <c r="B2899" s="67">
        <f>SUM(B2887:B2898)</f>
        <v>0</v>
      </c>
      <c r="C2899" s="67">
        <f>SUM(C2887:C2898)</f>
        <v>0</v>
      </c>
      <c r="D2899" s="67">
        <f>SUM(D2887:D2898)</f>
        <v>0</v>
      </c>
      <c r="E2899" s="67">
        <f>SUM(E2887:E2898)</f>
        <v>0</v>
      </c>
      <c r="F2899" s="67">
        <f>SUM(F2887:F2898)</f>
        <v>0</v>
      </c>
      <c r="G2899" s="59"/>
    </row>
    <row r="2900" spans="1:7">
      <c r="A2900" s="68" t="s">
        <v>12</v>
      </c>
      <c r="B2900" s="68">
        <f>B2899/12</f>
        <v>0</v>
      </c>
      <c r="C2900" s="68">
        <f>C2899/12</f>
        <v>0</v>
      </c>
      <c r="D2900" s="68">
        <f>D2899/12</f>
        <v>0</v>
      </c>
      <c r="E2900" s="68">
        <f>E2899/12</f>
        <v>0</v>
      </c>
      <c r="F2900" s="68">
        <f>F2899/12</f>
        <v>0</v>
      </c>
      <c r="G2900" s="59"/>
    </row>
    <row r="2901" spans="1:7">
      <c r="A2901" s="94"/>
      <c r="B2901" s="50"/>
      <c r="C2901" s="50"/>
      <c r="D2901" s="50"/>
      <c r="E2901" s="50"/>
      <c r="F2901" s="50"/>
      <c r="G2901" s="50"/>
    </row>
    <row r="2902" spans="1:7">
      <c r="A2902" s="94"/>
      <c r="B2902" s="50"/>
      <c r="C2902" s="50"/>
      <c r="D2902" s="50"/>
      <c r="E2902" s="50"/>
      <c r="F2902" s="50"/>
      <c r="G2902" s="50"/>
    </row>
    <row r="2912" spans="1:7">
      <c r="A2912" s="58"/>
      <c r="B2912" s="58"/>
      <c r="C2912" s="58"/>
      <c r="D2912" s="58"/>
      <c r="E2912" s="58"/>
      <c r="F2912" s="58"/>
      <c r="G2912" s="51"/>
    </row>
    <row r="2913" spans="1:15">
      <c r="A2913" s="58"/>
      <c r="B2913" s="58"/>
      <c r="C2913" s="58"/>
      <c r="D2913" s="58"/>
      <c r="E2913" s="58"/>
      <c r="F2913" s="58"/>
      <c r="G2913" s="51"/>
    </row>
    <row r="2914" spans="1:15">
      <c r="A2914" s="58"/>
      <c r="B2914" s="58"/>
      <c r="C2914" s="58"/>
      <c r="D2914" s="58"/>
      <c r="E2914" s="58"/>
      <c r="F2914" s="58"/>
      <c r="G2914" s="51"/>
    </row>
    <row r="2915" spans="1:15">
      <c r="A2915" s="64" t="s">
        <v>0</v>
      </c>
      <c r="B2915" s="80" t="s">
        <v>1</v>
      </c>
      <c r="C2915" s="80" t="s">
        <v>2</v>
      </c>
      <c r="D2915" s="80" t="s">
        <v>3</v>
      </c>
      <c r="E2915" s="80"/>
      <c r="F2915" s="53"/>
      <c r="G2915" s="53"/>
      <c r="I2915" s="58"/>
      <c r="J2915" s="58"/>
      <c r="K2915" s="58"/>
      <c r="L2915" s="58"/>
      <c r="M2915" s="58"/>
      <c r="N2915" s="58"/>
      <c r="O2915" s="51"/>
    </row>
    <row r="2916" spans="1:15">
      <c r="A2916" s="95" t="s">
        <v>132</v>
      </c>
      <c r="B2916" s="81">
        <v>35550</v>
      </c>
      <c r="C2916" s="81">
        <v>42846</v>
      </c>
      <c r="D2916" s="53" t="s">
        <v>18</v>
      </c>
      <c r="E2916" s="53"/>
      <c r="F2916" s="53"/>
      <c r="G2916" s="53"/>
      <c r="I2916" s="58"/>
      <c r="J2916" s="58"/>
      <c r="K2916" s="58"/>
      <c r="L2916" s="58"/>
      <c r="M2916" s="58"/>
      <c r="N2916" s="58"/>
      <c r="O2916" s="51"/>
    </row>
    <row r="2917" spans="1:15">
      <c r="A2917" s="95"/>
      <c r="B2917" s="53"/>
      <c r="C2917" s="53"/>
      <c r="D2917" s="53"/>
      <c r="E2917" s="53"/>
      <c r="F2917" s="53"/>
      <c r="G2917" s="53"/>
      <c r="I2917" s="58"/>
      <c r="J2917" s="58"/>
      <c r="K2917" s="58"/>
      <c r="L2917" s="58"/>
      <c r="M2917" s="58"/>
      <c r="N2917" s="58"/>
      <c r="O2917" s="51"/>
    </row>
    <row r="2918" spans="1:15">
      <c r="A2918" s="66" t="s">
        <v>4</v>
      </c>
      <c r="B2918" s="52" t="s">
        <v>5</v>
      </c>
      <c r="C2918" s="52" t="s">
        <v>6</v>
      </c>
      <c r="D2918" s="52" t="s">
        <v>7</v>
      </c>
      <c r="E2918" s="52" t="s">
        <v>8</v>
      </c>
      <c r="F2918" s="52" t="s">
        <v>9</v>
      </c>
      <c r="G2918" s="52" t="s">
        <v>138</v>
      </c>
      <c r="H2918" s="19" t="s">
        <v>11</v>
      </c>
      <c r="I2918" s="58"/>
      <c r="J2918" s="58"/>
      <c r="K2918" s="58"/>
      <c r="L2918" s="58"/>
      <c r="M2918" s="58"/>
      <c r="N2918" s="58"/>
      <c r="O2918" s="51"/>
    </row>
    <row r="2919" spans="1:15">
      <c r="A2919" s="95">
        <v>43709</v>
      </c>
      <c r="B2919" s="53">
        <v>0</v>
      </c>
      <c r="C2919" s="53">
        <v>0</v>
      </c>
      <c r="D2919" s="53">
        <v>0</v>
      </c>
      <c r="E2919" s="53">
        <v>0</v>
      </c>
      <c r="F2919" s="53">
        <v>0</v>
      </c>
      <c r="G2919" s="53"/>
      <c r="I2919" s="58"/>
      <c r="J2919" s="58"/>
      <c r="K2919" s="58"/>
      <c r="L2919" s="58"/>
      <c r="M2919" s="58"/>
      <c r="N2919" s="58"/>
      <c r="O2919" s="51"/>
    </row>
    <row r="2920" spans="1:15">
      <c r="A2920" s="95">
        <v>43739</v>
      </c>
      <c r="B2920" s="53">
        <v>0</v>
      </c>
      <c r="C2920" s="53">
        <v>0</v>
      </c>
      <c r="D2920" s="53">
        <v>0</v>
      </c>
      <c r="E2920" s="53">
        <v>0</v>
      </c>
      <c r="F2920" s="53">
        <v>0</v>
      </c>
      <c r="G2920" s="53"/>
      <c r="I2920" s="58"/>
      <c r="J2920" s="58"/>
      <c r="K2920" s="58"/>
      <c r="L2920" s="58"/>
      <c r="M2920" s="58"/>
      <c r="N2920" s="58"/>
      <c r="O2920" s="51"/>
    </row>
    <row r="2921" spans="1:15">
      <c r="A2921" s="95">
        <v>43770</v>
      </c>
      <c r="B2921" s="53">
        <v>0</v>
      </c>
      <c r="C2921" s="53">
        <v>0</v>
      </c>
      <c r="D2921" s="53">
        <v>0</v>
      </c>
      <c r="E2921" s="53">
        <v>0</v>
      </c>
      <c r="F2921" s="53">
        <v>0</v>
      </c>
      <c r="G2921" s="53"/>
      <c r="I2921" s="58"/>
      <c r="J2921" s="58"/>
      <c r="K2921" s="58"/>
      <c r="L2921" s="58"/>
      <c r="M2921" s="58"/>
      <c r="N2921" s="58"/>
      <c r="O2921" s="51"/>
    </row>
    <row r="2922" spans="1:15">
      <c r="A2922" s="95">
        <v>43800</v>
      </c>
      <c r="B2922" s="53">
        <v>0</v>
      </c>
      <c r="C2922" s="53">
        <v>0</v>
      </c>
      <c r="D2922" s="53">
        <v>0</v>
      </c>
      <c r="E2922" s="53">
        <v>0</v>
      </c>
      <c r="F2922" s="53">
        <v>0</v>
      </c>
      <c r="G2922" s="53"/>
      <c r="I2922" s="58"/>
      <c r="J2922" s="58"/>
      <c r="K2922" s="58"/>
      <c r="L2922" s="58"/>
      <c r="M2922" s="58"/>
      <c r="N2922" s="58"/>
      <c r="O2922" s="51"/>
    </row>
    <row r="2923" spans="1:15">
      <c r="A2923" s="95">
        <v>43831</v>
      </c>
      <c r="B2923" s="53">
        <v>0</v>
      </c>
      <c r="C2923" s="53">
        <v>0</v>
      </c>
      <c r="D2923" s="53">
        <v>0</v>
      </c>
      <c r="E2923" s="53">
        <v>0</v>
      </c>
      <c r="F2923" s="53">
        <v>0</v>
      </c>
      <c r="G2923" s="53"/>
      <c r="I2923" s="58"/>
      <c r="J2923" s="58"/>
      <c r="K2923" s="58"/>
      <c r="L2923" s="58"/>
      <c r="M2923" s="58"/>
      <c r="N2923" s="58"/>
      <c r="O2923" s="51"/>
    </row>
    <row r="2924" spans="1:15">
      <c r="A2924" s="95">
        <v>43862</v>
      </c>
      <c r="B2924" s="53">
        <v>0</v>
      </c>
      <c r="C2924" s="53">
        <v>0</v>
      </c>
      <c r="D2924" s="53">
        <v>0</v>
      </c>
      <c r="E2924" s="53">
        <v>0</v>
      </c>
      <c r="F2924" s="53">
        <v>0</v>
      </c>
      <c r="G2924" s="53"/>
      <c r="I2924" s="58"/>
      <c r="J2924" s="58"/>
      <c r="K2924" s="58"/>
      <c r="L2924" s="58"/>
      <c r="M2924" s="58"/>
      <c r="N2924" s="58"/>
      <c r="O2924" s="51"/>
    </row>
    <row r="2925" spans="1:15">
      <c r="A2925" s="95">
        <v>43891</v>
      </c>
      <c r="B2925" s="53">
        <v>0</v>
      </c>
      <c r="C2925" s="53">
        <v>0</v>
      </c>
      <c r="D2925" s="53">
        <v>0</v>
      </c>
      <c r="E2925" s="53">
        <v>0</v>
      </c>
      <c r="F2925" s="53">
        <v>0</v>
      </c>
      <c r="G2925" s="53"/>
      <c r="I2925" s="58"/>
      <c r="J2925" s="58"/>
      <c r="K2925" s="58"/>
      <c r="L2925" s="58"/>
      <c r="M2925" s="58"/>
      <c r="N2925" s="58"/>
      <c r="O2925" s="51"/>
    </row>
    <row r="2926" spans="1:15">
      <c r="A2926" s="95">
        <v>43922</v>
      </c>
      <c r="B2926" s="53">
        <v>0</v>
      </c>
      <c r="C2926" s="53">
        <v>0</v>
      </c>
      <c r="D2926" s="53">
        <v>0</v>
      </c>
      <c r="E2926" s="53">
        <v>0</v>
      </c>
      <c r="F2926" s="53">
        <v>0</v>
      </c>
      <c r="G2926" s="53"/>
      <c r="I2926" s="58"/>
      <c r="J2926" s="58"/>
      <c r="K2926" s="58"/>
      <c r="L2926" s="58"/>
      <c r="M2926" s="58"/>
      <c r="N2926" s="58"/>
      <c r="O2926" s="51"/>
    </row>
    <row r="2927" spans="1:15">
      <c r="A2927" s="95">
        <v>43952</v>
      </c>
      <c r="B2927" s="53">
        <v>0</v>
      </c>
      <c r="C2927" s="53">
        <v>0</v>
      </c>
      <c r="D2927" s="53">
        <v>0</v>
      </c>
      <c r="E2927" s="53">
        <v>0</v>
      </c>
      <c r="F2927" s="53">
        <v>0</v>
      </c>
      <c r="G2927" s="53"/>
      <c r="I2927" s="58"/>
      <c r="J2927" s="58"/>
      <c r="K2927" s="58"/>
      <c r="L2927" s="58"/>
      <c r="M2927" s="58"/>
      <c r="N2927" s="58"/>
      <c r="O2927" s="51"/>
    </row>
    <row r="2928" spans="1:15">
      <c r="A2928" s="95">
        <v>43983</v>
      </c>
      <c r="B2928" s="53">
        <v>0</v>
      </c>
      <c r="C2928" s="53">
        <v>0</v>
      </c>
      <c r="D2928" s="53">
        <v>0</v>
      </c>
      <c r="E2928" s="53">
        <v>0</v>
      </c>
      <c r="F2928" s="53">
        <v>0</v>
      </c>
      <c r="G2928" s="53"/>
      <c r="I2928" s="58"/>
      <c r="J2928" s="58"/>
      <c r="K2928" s="58"/>
      <c r="L2928" s="58"/>
      <c r="M2928" s="58"/>
      <c r="N2928" s="58"/>
      <c r="O2928" s="51"/>
    </row>
    <row r="2929" spans="1:15">
      <c r="A2929" s="95">
        <v>44013</v>
      </c>
      <c r="B2929" s="53">
        <v>0</v>
      </c>
      <c r="C2929" s="53">
        <v>0</v>
      </c>
      <c r="D2929" s="53">
        <v>0</v>
      </c>
      <c r="E2929" s="53">
        <v>0</v>
      </c>
      <c r="F2929" s="53">
        <v>0</v>
      </c>
      <c r="G2929" s="53"/>
      <c r="I2929" s="58"/>
      <c r="J2929" s="58"/>
      <c r="K2929" s="58"/>
      <c r="L2929" s="58"/>
      <c r="M2929" s="58"/>
      <c r="N2929" s="58"/>
      <c r="O2929" s="51"/>
    </row>
    <row r="2930" spans="1:15">
      <c r="A2930" s="95">
        <v>44044</v>
      </c>
      <c r="B2930" s="53">
        <v>0</v>
      </c>
      <c r="C2930" s="53">
        <v>0</v>
      </c>
      <c r="D2930" s="53">
        <v>0</v>
      </c>
      <c r="E2930" s="53">
        <v>0</v>
      </c>
      <c r="F2930" s="53">
        <v>0</v>
      </c>
      <c r="G2930" s="53"/>
      <c r="I2930" s="58"/>
      <c r="J2930" s="58"/>
      <c r="K2930" s="58"/>
      <c r="L2930" s="58"/>
      <c r="M2930" s="58"/>
      <c r="N2930" s="58"/>
      <c r="O2930" s="51"/>
    </row>
    <row r="2931" spans="1:15">
      <c r="A2931" s="67" t="s">
        <v>10</v>
      </c>
      <c r="B2931" s="67">
        <f>SUM(B2919:B2930)</f>
        <v>0</v>
      </c>
      <c r="C2931" s="67">
        <f>SUM(C2919:C2930)</f>
        <v>0</v>
      </c>
      <c r="D2931" s="67">
        <f>SUM(D2919:D2930)</f>
        <v>0</v>
      </c>
      <c r="E2931" s="67">
        <f>SUM(E2919:E2930)</f>
        <v>0</v>
      </c>
      <c r="F2931" s="67">
        <f>SUM(F2919:F2930)</f>
        <v>0</v>
      </c>
      <c r="G2931" s="59"/>
      <c r="I2931" s="58"/>
      <c r="J2931" s="58"/>
      <c r="K2931" s="58"/>
      <c r="L2931" s="58"/>
      <c r="M2931" s="58"/>
      <c r="N2931" s="58"/>
      <c r="O2931" s="51"/>
    </row>
    <row r="2932" spans="1:15">
      <c r="A2932" s="67" t="s">
        <v>12</v>
      </c>
      <c r="B2932" s="67">
        <f>B2931/12</f>
        <v>0</v>
      </c>
      <c r="C2932" s="67">
        <f>C2931/12</f>
        <v>0</v>
      </c>
      <c r="D2932" s="67">
        <f>D2931/12</f>
        <v>0</v>
      </c>
      <c r="E2932" s="67">
        <f>E2931/12</f>
        <v>0</v>
      </c>
      <c r="F2932" s="67">
        <f>F2931/12</f>
        <v>0</v>
      </c>
      <c r="G2932" s="59"/>
      <c r="I2932" s="58"/>
      <c r="J2932" s="58"/>
      <c r="K2932" s="58"/>
      <c r="L2932" s="58"/>
      <c r="M2932" s="58"/>
      <c r="N2932" s="58"/>
      <c r="O2932" s="51"/>
    </row>
    <row r="2933" spans="1:15">
      <c r="A2933" s="95">
        <v>44075</v>
      </c>
      <c r="B2933" s="53">
        <v>0</v>
      </c>
      <c r="C2933" s="53">
        <v>0</v>
      </c>
      <c r="D2933" s="53">
        <v>0</v>
      </c>
      <c r="E2933" s="53">
        <v>0</v>
      </c>
      <c r="F2933" s="53">
        <v>0</v>
      </c>
      <c r="G2933" s="53"/>
      <c r="I2933" s="58"/>
      <c r="J2933" s="58"/>
      <c r="K2933" s="58"/>
      <c r="L2933" s="58"/>
      <c r="M2933" s="58"/>
      <c r="N2933" s="58"/>
      <c r="O2933" s="51"/>
    </row>
    <row r="2934" spans="1:15">
      <c r="A2934" s="95">
        <v>44105</v>
      </c>
      <c r="B2934" s="53">
        <v>0</v>
      </c>
      <c r="C2934" s="53">
        <v>0</v>
      </c>
      <c r="D2934" s="53">
        <v>0</v>
      </c>
      <c r="E2934" s="53">
        <v>0</v>
      </c>
      <c r="F2934" s="53">
        <v>0</v>
      </c>
      <c r="G2934" s="53"/>
      <c r="I2934" s="58"/>
      <c r="J2934" s="58"/>
      <c r="K2934" s="58"/>
      <c r="L2934" s="58"/>
      <c r="M2934" s="58"/>
      <c r="N2934" s="58"/>
      <c r="O2934" s="51"/>
    </row>
    <row r="2935" spans="1:15">
      <c r="A2935" s="95">
        <v>44136</v>
      </c>
      <c r="B2935" s="53">
        <v>0</v>
      </c>
      <c r="C2935" s="53">
        <v>0</v>
      </c>
      <c r="D2935" s="53">
        <v>0</v>
      </c>
      <c r="E2935" s="53">
        <v>0</v>
      </c>
      <c r="F2935" s="53">
        <v>0</v>
      </c>
      <c r="G2935" s="53"/>
      <c r="I2935" s="58"/>
      <c r="J2935" s="58"/>
      <c r="K2935" s="58"/>
      <c r="L2935" s="58"/>
      <c r="M2935" s="58"/>
      <c r="N2935" s="58"/>
      <c r="O2935" s="51"/>
    </row>
    <row r="2936" spans="1:15">
      <c r="A2936" s="95">
        <v>44166</v>
      </c>
      <c r="B2936" s="53">
        <v>0</v>
      </c>
      <c r="C2936" s="53">
        <v>0</v>
      </c>
      <c r="D2936" s="53">
        <v>0</v>
      </c>
      <c r="E2936" s="53">
        <v>0</v>
      </c>
      <c r="F2936" s="53">
        <v>0</v>
      </c>
      <c r="G2936" s="53"/>
      <c r="I2936" s="58"/>
      <c r="J2936" s="58"/>
      <c r="K2936" s="58"/>
      <c r="L2936" s="58"/>
      <c r="M2936" s="58"/>
      <c r="N2936" s="58"/>
      <c r="O2936" s="51"/>
    </row>
    <row r="2937" spans="1:15">
      <c r="A2937" s="95">
        <v>44197</v>
      </c>
      <c r="B2937" s="53">
        <v>0</v>
      </c>
      <c r="C2937" s="53">
        <v>0</v>
      </c>
      <c r="D2937" s="53">
        <v>11</v>
      </c>
      <c r="E2937" s="53">
        <v>0</v>
      </c>
      <c r="F2937" s="53">
        <v>0</v>
      </c>
      <c r="G2937" s="53"/>
      <c r="I2937" s="58"/>
      <c r="J2937" s="58"/>
      <c r="K2937" s="58"/>
      <c r="L2937" s="58"/>
      <c r="M2937" s="58"/>
      <c r="N2937" s="58"/>
      <c r="O2937" s="51"/>
    </row>
    <row r="2938" spans="1:15">
      <c r="A2938" s="95">
        <v>44228</v>
      </c>
      <c r="B2938" s="53">
        <v>0</v>
      </c>
      <c r="C2938" s="53">
        <v>0</v>
      </c>
      <c r="D2938" s="53">
        <v>0</v>
      </c>
      <c r="E2938" s="53">
        <v>6</v>
      </c>
      <c r="F2938" s="53">
        <v>0</v>
      </c>
      <c r="G2938" s="53"/>
      <c r="I2938" s="58"/>
      <c r="J2938" s="58"/>
      <c r="K2938" s="58"/>
      <c r="L2938" s="58"/>
      <c r="M2938" s="58"/>
      <c r="N2938" s="58"/>
      <c r="O2938" s="51"/>
    </row>
    <row r="2939" spans="1:15">
      <c r="A2939" s="95">
        <v>44256</v>
      </c>
      <c r="B2939" s="53">
        <v>0</v>
      </c>
      <c r="C2939" s="53">
        <v>0</v>
      </c>
      <c r="D2939" s="53">
        <v>0</v>
      </c>
      <c r="E2939" s="53">
        <v>0</v>
      </c>
      <c r="F2939" s="53">
        <v>0</v>
      </c>
      <c r="G2939" s="53"/>
      <c r="I2939" s="58"/>
      <c r="J2939" s="58"/>
      <c r="K2939" s="58"/>
      <c r="L2939" s="58"/>
      <c r="M2939" s="58"/>
      <c r="N2939" s="58"/>
      <c r="O2939" s="51"/>
    </row>
    <row r="2940" spans="1:15">
      <c r="A2940" s="95">
        <v>44287</v>
      </c>
      <c r="B2940" s="53">
        <v>0</v>
      </c>
      <c r="C2940" s="53">
        <v>0</v>
      </c>
      <c r="D2940" s="53">
        <v>0</v>
      </c>
      <c r="E2940" s="53">
        <v>0</v>
      </c>
      <c r="F2940" s="53">
        <v>0</v>
      </c>
      <c r="G2940" s="53"/>
      <c r="I2940" s="58"/>
      <c r="J2940" s="58"/>
      <c r="K2940" s="58"/>
      <c r="L2940" s="58"/>
      <c r="M2940" s="58"/>
      <c r="N2940" s="58"/>
      <c r="O2940" s="51"/>
    </row>
    <row r="2941" spans="1:15">
      <c r="A2941" s="95">
        <v>44317</v>
      </c>
      <c r="B2941" s="53">
        <v>0</v>
      </c>
      <c r="C2941" s="53">
        <v>0</v>
      </c>
      <c r="D2941" s="53">
        <v>0</v>
      </c>
      <c r="E2941" s="53">
        <v>0</v>
      </c>
      <c r="F2941" s="53">
        <v>0</v>
      </c>
      <c r="G2941" s="53"/>
      <c r="I2941" s="58"/>
      <c r="J2941" s="58"/>
      <c r="K2941" s="58"/>
      <c r="L2941" s="58"/>
      <c r="M2941" s="58"/>
      <c r="N2941" s="58"/>
      <c r="O2941" s="51"/>
    </row>
    <row r="2942" spans="1:15">
      <c r="A2942" s="95">
        <v>44348</v>
      </c>
      <c r="B2942" s="53">
        <v>0</v>
      </c>
      <c r="C2942" s="53">
        <v>0</v>
      </c>
      <c r="D2942" s="53">
        <v>0</v>
      </c>
      <c r="E2942" s="53">
        <v>0</v>
      </c>
      <c r="F2942" s="53">
        <v>0</v>
      </c>
      <c r="G2942" s="53"/>
      <c r="I2942" s="58"/>
      <c r="J2942" s="58"/>
      <c r="K2942" s="58"/>
      <c r="L2942" s="58"/>
      <c r="M2942" s="58"/>
      <c r="N2942" s="58"/>
      <c r="O2942" s="51"/>
    </row>
    <row r="2943" spans="1:15">
      <c r="A2943" s="95">
        <v>44378</v>
      </c>
      <c r="B2943" s="53">
        <v>0</v>
      </c>
      <c r="C2943" s="53">
        <v>0</v>
      </c>
      <c r="D2943" s="53">
        <v>0</v>
      </c>
      <c r="E2943" s="53">
        <v>0</v>
      </c>
      <c r="F2943" s="53">
        <v>0</v>
      </c>
      <c r="G2943" s="53"/>
      <c r="I2943" s="58"/>
      <c r="J2943" s="58"/>
      <c r="K2943" s="58"/>
      <c r="L2943" s="58"/>
      <c r="M2943" s="58"/>
      <c r="N2943" s="58"/>
      <c r="O2943" s="51"/>
    </row>
    <row r="2944" spans="1:15">
      <c r="A2944" s="95">
        <v>44409</v>
      </c>
      <c r="B2944" s="53">
        <v>0</v>
      </c>
      <c r="C2944" s="53">
        <v>0</v>
      </c>
      <c r="D2944" s="53">
        <v>0</v>
      </c>
      <c r="E2944" s="53">
        <v>0</v>
      </c>
      <c r="F2944" s="53">
        <v>0</v>
      </c>
      <c r="G2944" s="53"/>
      <c r="I2944" s="58"/>
      <c r="J2944" s="58"/>
      <c r="K2944" s="58"/>
      <c r="L2944" s="58"/>
      <c r="M2944" s="58"/>
      <c r="N2944" s="58"/>
      <c r="O2944" s="51"/>
    </row>
    <row r="2945" spans="1:15">
      <c r="A2945" s="67" t="s">
        <v>10</v>
      </c>
      <c r="B2945" s="67">
        <f>SUM(B2933:B2944)</f>
        <v>0</v>
      </c>
      <c r="C2945" s="67">
        <f>SUM(C2933:C2944)</f>
        <v>0</v>
      </c>
      <c r="D2945" s="67">
        <f>SUM(D2933:D2944)</f>
        <v>11</v>
      </c>
      <c r="E2945" s="67">
        <f>SUM(E2933:E2944)</f>
        <v>6</v>
      </c>
      <c r="F2945" s="67">
        <f>SUM(F2933:F2944)</f>
        <v>0</v>
      </c>
      <c r="G2945" s="59"/>
      <c r="I2945" s="58"/>
      <c r="J2945" s="58"/>
      <c r="K2945" s="58"/>
      <c r="L2945" s="58"/>
      <c r="M2945" s="58"/>
      <c r="N2945" s="58"/>
      <c r="O2945" s="51"/>
    </row>
    <row r="2946" spans="1:15">
      <c r="A2946" s="68" t="s">
        <v>12</v>
      </c>
      <c r="B2946" s="68">
        <f>B2945/12</f>
        <v>0</v>
      </c>
      <c r="C2946" s="68">
        <f>C2945/12</f>
        <v>0</v>
      </c>
      <c r="D2946" s="68">
        <f>D2945/12</f>
        <v>0.91666666666666663</v>
      </c>
      <c r="E2946" s="68">
        <f>E2945/12</f>
        <v>0.5</v>
      </c>
      <c r="F2946" s="68">
        <f>F2945/12</f>
        <v>0</v>
      </c>
      <c r="G2946" s="59"/>
      <c r="I2946" s="58"/>
      <c r="J2946" s="58"/>
      <c r="K2946" s="58"/>
      <c r="L2946" s="58"/>
      <c r="M2946" s="58"/>
      <c r="N2946" s="58"/>
      <c r="O2946" s="51"/>
    </row>
    <row r="2947" spans="1:15">
      <c r="A2947" s="95">
        <v>44440</v>
      </c>
      <c r="B2947" s="53">
        <v>0</v>
      </c>
      <c r="C2947" s="53">
        <v>1</v>
      </c>
      <c r="D2947" s="53">
        <v>7</v>
      </c>
      <c r="E2947" s="53">
        <v>0</v>
      </c>
      <c r="F2947" s="53">
        <v>0</v>
      </c>
      <c r="G2947" s="53"/>
      <c r="H2947" s="3" t="s">
        <v>136</v>
      </c>
      <c r="I2947" s="58"/>
      <c r="J2947" s="58"/>
      <c r="K2947" s="58"/>
      <c r="L2947" s="58"/>
      <c r="M2947" s="58"/>
      <c r="N2947" s="58"/>
      <c r="O2947" s="51"/>
    </row>
    <row r="2948" spans="1:15">
      <c r="A2948" s="95">
        <v>44470</v>
      </c>
      <c r="B2948" s="53">
        <v>1</v>
      </c>
      <c r="C2948" s="53">
        <v>0</v>
      </c>
      <c r="D2948" s="53">
        <v>11</v>
      </c>
      <c r="E2948" s="53">
        <v>1</v>
      </c>
      <c r="F2948" s="53">
        <v>0</v>
      </c>
      <c r="G2948" s="53"/>
      <c r="I2948" s="58"/>
      <c r="J2948" s="58"/>
      <c r="K2948" s="58"/>
      <c r="L2948" s="58"/>
      <c r="M2948" s="58"/>
      <c r="N2948" s="58"/>
      <c r="O2948" s="51"/>
    </row>
    <row r="2949" spans="1:15">
      <c r="A2949" s="94">
        <v>44501</v>
      </c>
      <c r="B2949" s="50">
        <v>0</v>
      </c>
      <c r="C2949" s="50">
        <v>0</v>
      </c>
      <c r="D2949" s="50">
        <v>7</v>
      </c>
      <c r="E2949" s="50">
        <v>2</v>
      </c>
      <c r="F2949" s="50">
        <v>0</v>
      </c>
      <c r="G2949" s="50"/>
      <c r="I2949" s="58"/>
      <c r="J2949" s="58"/>
      <c r="K2949" s="58"/>
      <c r="L2949" s="58"/>
      <c r="M2949" s="58"/>
      <c r="N2949" s="58"/>
      <c r="O2949" s="51"/>
    </row>
    <row r="2950" spans="1:15">
      <c r="A2950" s="94">
        <v>44531</v>
      </c>
      <c r="B2950" s="50">
        <v>0</v>
      </c>
      <c r="C2950" s="50">
        <v>0</v>
      </c>
      <c r="D2950" s="50">
        <v>7</v>
      </c>
      <c r="E2950" s="50">
        <v>2</v>
      </c>
      <c r="F2950" s="50">
        <v>1</v>
      </c>
      <c r="G2950" s="50"/>
      <c r="I2950" s="58"/>
      <c r="J2950" s="58"/>
      <c r="K2950" s="58"/>
      <c r="L2950" s="58"/>
      <c r="M2950" s="58"/>
      <c r="N2950" s="58"/>
      <c r="O2950" s="51"/>
    </row>
    <row r="2951" spans="1:15">
      <c r="A2951" s="95">
        <v>44562</v>
      </c>
      <c r="B2951" s="53"/>
      <c r="C2951" s="53"/>
      <c r="D2951" s="53"/>
      <c r="E2951" s="53"/>
      <c r="F2951" s="53"/>
      <c r="G2951" s="53"/>
      <c r="I2951" s="58"/>
      <c r="J2951" s="58"/>
      <c r="K2951" s="58"/>
      <c r="L2951" s="58"/>
      <c r="M2951" s="58"/>
      <c r="N2951" s="58"/>
      <c r="O2951" s="51"/>
    </row>
    <row r="2952" spans="1:15">
      <c r="A2952" s="95">
        <v>44593</v>
      </c>
      <c r="B2952" s="53"/>
      <c r="C2952" s="53"/>
      <c r="D2952" s="53"/>
      <c r="E2952" s="53"/>
      <c r="F2952" s="53"/>
      <c r="G2952" s="53"/>
      <c r="I2952" s="58"/>
      <c r="J2952" s="58"/>
      <c r="K2952" s="58"/>
      <c r="L2952" s="58"/>
      <c r="M2952" s="58"/>
      <c r="N2952" s="58"/>
      <c r="O2952" s="51"/>
    </row>
    <row r="2953" spans="1:15">
      <c r="A2953" s="94">
        <v>44621</v>
      </c>
      <c r="B2953" s="50"/>
      <c r="C2953" s="50"/>
      <c r="D2953" s="50"/>
      <c r="E2953" s="50"/>
      <c r="F2953" s="50"/>
      <c r="G2953" s="50"/>
      <c r="I2953" s="58"/>
      <c r="J2953" s="58"/>
      <c r="K2953" s="58"/>
      <c r="L2953" s="58"/>
      <c r="M2953" s="58"/>
      <c r="N2953" s="58"/>
      <c r="O2953" s="51"/>
    </row>
    <row r="2954" spans="1:15">
      <c r="A2954" s="94">
        <v>44652</v>
      </c>
      <c r="B2954" s="50"/>
      <c r="C2954" s="50"/>
      <c r="D2954" s="50"/>
      <c r="E2954" s="50"/>
      <c r="F2954" s="50"/>
      <c r="G2954" s="50"/>
    </row>
    <row r="2955" spans="1:15">
      <c r="A2955" s="95">
        <v>44682</v>
      </c>
      <c r="B2955" s="53"/>
      <c r="C2955" s="53"/>
      <c r="D2955" s="53"/>
      <c r="E2955" s="53"/>
      <c r="F2955" s="53"/>
      <c r="G2955" s="53"/>
    </row>
    <row r="2956" spans="1:15">
      <c r="A2956" s="95">
        <v>44713</v>
      </c>
      <c r="B2956" s="53"/>
      <c r="C2956" s="53"/>
      <c r="D2956" s="53"/>
      <c r="E2956" s="53"/>
      <c r="F2956" s="53"/>
      <c r="G2956" s="53"/>
    </row>
    <row r="2957" spans="1:15">
      <c r="A2957" s="94">
        <v>44743</v>
      </c>
      <c r="B2957" s="50"/>
      <c r="C2957" s="50"/>
      <c r="D2957" s="50"/>
      <c r="E2957" s="50"/>
      <c r="F2957" s="50"/>
      <c r="G2957" s="50"/>
    </row>
    <row r="2958" spans="1:15">
      <c r="A2958" s="94">
        <v>44774</v>
      </c>
      <c r="B2958" s="50"/>
      <c r="C2958" s="50"/>
      <c r="D2958" s="50"/>
      <c r="E2958" s="50"/>
      <c r="F2958" s="50"/>
      <c r="G2958" s="50"/>
    </row>
    <row r="2959" spans="1:15">
      <c r="A2959" s="67" t="s">
        <v>10</v>
      </c>
      <c r="B2959" s="67">
        <f>SUM(B2947:B2958)</f>
        <v>1</v>
      </c>
      <c r="C2959" s="67">
        <f>SUM(C2947:C2958)</f>
        <v>1</v>
      </c>
      <c r="D2959" s="67">
        <f>SUM(D2947:D2958)</f>
        <v>32</v>
      </c>
      <c r="E2959" s="67">
        <f>SUM(E2947:E2958)</f>
        <v>5</v>
      </c>
      <c r="F2959" s="67">
        <f>SUM(F2947:F2958)</f>
        <v>1</v>
      </c>
      <c r="G2959" s="59"/>
    </row>
    <row r="2960" spans="1:15">
      <c r="A2960" s="68" t="s">
        <v>12</v>
      </c>
      <c r="B2960" s="68">
        <f>B2959/12</f>
        <v>8.3333333333333329E-2</v>
      </c>
      <c r="C2960" s="68">
        <f>C2959/12</f>
        <v>8.3333333333333329E-2</v>
      </c>
      <c r="D2960" s="68">
        <f>D2959/12</f>
        <v>2.6666666666666665</v>
      </c>
      <c r="E2960" s="68">
        <f>E2959/12</f>
        <v>0.41666666666666669</v>
      </c>
      <c r="F2960" s="68">
        <f>F2959/12</f>
        <v>8.3333333333333329E-2</v>
      </c>
      <c r="G2960" s="59"/>
    </row>
    <row r="2972" spans="1:7">
      <c r="A2972" s="58"/>
      <c r="B2972" s="58"/>
      <c r="C2972" s="58"/>
      <c r="D2972" s="58"/>
      <c r="E2972" s="58"/>
      <c r="F2972" s="58"/>
      <c r="G2972" s="51"/>
    </row>
    <row r="2973" spans="1:7">
      <c r="A2973" s="58"/>
      <c r="B2973" s="58"/>
      <c r="C2973" s="58"/>
      <c r="D2973" s="58"/>
      <c r="E2973" s="58"/>
      <c r="F2973" s="58"/>
      <c r="G2973" s="51"/>
    </row>
    <row r="2974" spans="1:7">
      <c r="A2974" s="58"/>
      <c r="B2974" s="58"/>
      <c r="C2974" s="58"/>
      <c r="D2974" s="58"/>
      <c r="E2974" s="58"/>
      <c r="F2974" s="58"/>
      <c r="G2974" s="51"/>
    </row>
    <row r="2975" spans="1:7">
      <c r="A2975" s="58"/>
      <c r="B2975" s="58"/>
      <c r="C2975" s="58"/>
      <c r="D2975" s="58"/>
      <c r="E2975" s="58"/>
      <c r="F2975" s="58"/>
      <c r="G2975" s="51"/>
    </row>
    <row r="2976" spans="1:7">
      <c r="A2976" s="58"/>
      <c r="B2976" s="58"/>
      <c r="C2976" s="58"/>
      <c r="D2976" s="58"/>
      <c r="E2976" s="58"/>
      <c r="F2976" s="58"/>
      <c r="G2976" s="51"/>
    </row>
    <row r="2977" spans="1:15">
      <c r="A2977" s="58"/>
      <c r="B2977" s="58"/>
      <c r="C2977" s="58"/>
      <c r="D2977" s="58"/>
      <c r="E2977" s="58"/>
      <c r="F2977" s="58"/>
      <c r="G2977" s="51"/>
    </row>
    <row r="2978" spans="1:15">
      <c r="A2978" s="58"/>
      <c r="B2978" s="58"/>
      <c r="C2978" s="58"/>
      <c r="D2978" s="58"/>
      <c r="E2978" s="58"/>
      <c r="F2978" s="58"/>
      <c r="G2978" s="51"/>
      <c r="I2978" s="58"/>
      <c r="J2978" s="58"/>
      <c r="K2978" s="58"/>
      <c r="L2978" s="58"/>
      <c r="M2978" s="58"/>
      <c r="N2978" s="58"/>
      <c r="O2978" s="51"/>
    </row>
    <row r="2979" spans="1:15">
      <c r="A2979" s="64" t="s">
        <v>0</v>
      </c>
      <c r="B2979" s="80" t="s">
        <v>1</v>
      </c>
      <c r="C2979" s="80" t="s">
        <v>2</v>
      </c>
      <c r="D2979" s="80" t="s">
        <v>3</v>
      </c>
      <c r="E2979" s="80"/>
      <c r="F2979" s="53"/>
      <c r="G2979" s="53"/>
      <c r="I2979" s="58"/>
      <c r="J2979" s="58"/>
      <c r="K2979" s="58"/>
      <c r="L2979" s="58"/>
      <c r="M2979" s="58"/>
      <c r="N2979" s="58"/>
      <c r="O2979" s="51"/>
    </row>
    <row r="2980" spans="1:15">
      <c r="A2980" s="95" t="s">
        <v>133</v>
      </c>
      <c r="B2980" s="81" t="s">
        <v>134</v>
      </c>
      <c r="C2980" s="81">
        <v>43007</v>
      </c>
      <c r="D2980" s="53" t="s">
        <v>18</v>
      </c>
      <c r="E2980" s="53"/>
      <c r="F2980" s="53"/>
      <c r="G2980" s="53"/>
      <c r="I2980" s="58"/>
      <c r="J2980" s="58"/>
      <c r="K2980" s="58"/>
      <c r="L2980" s="58"/>
      <c r="M2980" s="58"/>
      <c r="N2980" s="58"/>
      <c r="O2980" s="51"/>
    </row>
    <row r="2981" spans="1:15">
      <c r="A2981" s="95"/>
      <c r="B2981" s="53"/>
      <c r="C2981" s="53"/>
      <c r="D2981" s="53"/>
      <c r="E2981" s="53"/>
      <c r="F2981" s="53"/>
      <c r="G2981" s="53"/>
      <c r="I2981" s="58"/>
      <c r="J2981" s="58"/>
      <c r="K2981" s="58"/>
      <c r="L2981" s="58"/>
      <c r="M2981" s="58"/>
      <c r="N2981" s="58"/>
      <c r="O2981" s="51"/>
    </row>
    <row r="2982" spans="1:15">
      <c r="A2982" s="66" t="s">
        <v>4</v>
      </c>
      <c r="B2982" s="52" t="s">
        <v>5</v>
      </c>
      <c r="C2982" s="52" t="s">
        <v>6</v>
      </c>
      <c r="D2982" s="52" t="s">
        <v>7</v>
      </c>
      <c r="E2982" s="52" t="s">
        <v>8</v>
      </c>
      <c r="F2982" s="52" t="s">
        <v>9</v>
      </c>
      <c r="G2982" s="52" t="s">
        <v>138</v>
      </c>
      <c r="H2982" s="19" t="s">
        <v>11</v>
      </c>
      <c r="I2982" s="58"/>
      <c r="J2982" s="58"/>
      <c r="K2982" s="58"/>
      <c r="L2982" s="58"/>
      <c r="M2982" s="58"/>
      <c r="N2982" s="58"/>
      <c r="O2982" s="51"/>
    </row>
    <row r="2983" spans="1:15">
      <c r="A2983" s="95">
        <v>43709</v>
      </c>
      <c r="B2983" s="53">
        <v>0</v>
      </c>
      <c r="C2983" s="53">
        <v>0</v>
      </c>
      <c r="D2983" s="53">
        <v>0</v>
      </c>
      <c r="E2983" s="53">
        <v>0</v>
      </c>
      <c r="F2983" s="53">
        <v>0</v>
      </c>
      <c r="G2983" s="53"/>
      <c r="I2983" s="58"/>
      <c r="J2983" s="58"/>
      <c r="K2983" s="58"/>
      <c r="L2983" s="58"/>
      <c r="M2983" s="58"/>
      <c r="N2983" s="58"/>
      <c r="O2983" s="51"/>
    </row>
    <row r="2984" spans="1:15">
      <c r="A2984" s="95">
        <v>43739</v>
      </c>
      <c r="B2984" s="53">
        <v>0</v>
      </c>
      <c r="C2984" s="53">
        <v>0</v>
      </c>
      <c r="D2984" s="53">
        <v>0</v>
      </c>
      <c r="E2984" s="53">
        <v>0</v>
      </c>
      <c r="F2984" s="53">
        <v>0</v>
      </c>
      <c r="G2984" s="53"/>
      <c r="I2984" s="58"/>
      <c r="J2984" s="58"/>
      <c r="K2984" s="58"/>
      <c r="L2984" s="58"/>
      <c r="M2984" s="58"/>
      <c r="N2984" s="58"/>
      <c r="O2984" s="51"/>
    </row>
    <row r="2985" spans="1:15">
      <c r="A2985" s="95">
        <v>43770</v>
      </c>
      <c r="B2985" s="53">
        <v>0</v>
      </c>
      <c r="C2985" s="53">
        <v>0</v>
      </c>
      <c r="D2985" s="53">
        <v>0</v>
      </c>
      <c r="E2985" s="53">
        <v>0</v>
      </c>
      <c r="F2985" s="53">
        <v>0</v>
      </c>
      <c r="G2985" s="53"/>
      <c r="I2985" s="58"/>
      <c r="J2985" s="58"/>
      <c r="K2985" s="58"/>
      <c r="L2985" s="58"/>
      <c r="M2985" s="58"/>
      <c r="N2985" s="58"/>
      <c r="O2985" s="51"/>
    </row>
    <row r="2986" spans="1:15">
      <c r="A2986" s="95">
        <v>43800</v>
      </c>
      <c r="B2986" s="53">
        <v>0</v>
      </c>
      <c r="C2986" s="53">
        <v>0</v>
      </c>
      <c r="D2986" s="53">
        <v>0</v>
      </c>
      <c r="E2986" s="53">
        <v>0</v>
      </c>
      <c r="F2986" s="53">
        <v>0</v>
      </c>
      <c r="G2986" s="53"/>
      <c r="I2986" s="58"/>
      <c r="J2986" s="58"/>
      <c r="K2986" s="58"/>
      <c r="L2986" s="58"/>
      <c r="M2986" s="58"/>
      <c r="N2986" s="58"/>
      <c r="O2986" s="51"/>
    </row>
    <row r="2987" spans="1:15">
      <c r="A2987" s="95">
        <v>43831</v>
      </c>
      <c r="B2987" s="53">
        <v>0</v>
      </c>
      <c r="C2987" s="53">
        <v>0</v>
      </c>
      <c r="D2987" s="53">
        <v>0</v>
      </c>
      <c r="E2987" s="53">
        <v>0</v>
      </c>
      <c r="F2987" s="53">
        <v>0</v>
      </c>
      <c r="G2987" s="53"/>
      <c r="I2987" s="58"/>
      <c r="J2987" s="58"/>
      <c r="K2987" s="58"/>
      <c r="L2987" s="58"/>
      <c r="M2987" s="58"/>
      <c r="N2987" s="58"/>
      <c r="O2987" s="51"/>
    </row>
    <row r="2988" spans="1:15">
      <c r="A2988" s="95">
        <v>43862</v>
      </c>
      <c r="B2988" s="53">
        <v>0</v>
      </c>
      <c r="C2988" s="53">
        <v>0</v>
      </c>
      <c r="D2988" s="53">
        <v>0</v>
      </c>
      <c r="E2988" s="53">
        <v>0</v>
      </c>
      <c r="F2988" s="53">
        <v>0</v>
      </c>
      <c r="G2988" s="53"/>
      <c r="I2988" s="58"/>
      <c r="J2988" s="58"/>
      <c r="K2988" s="58"/>
      <c r="L2988" s="58"/>
      <c r="M2988" s="58"/>
      <c r="N2988" s="58"/>
      <c r="O2988" s="51"/>
    </row>
    <row r="2989" spans="1:15">
      <c r="A2989" s="95">
        <v>43891</v>
      </c>
      <c r="B2989" s="53">
        <v>0</v>
      </c>
      <c r="C2989" s="53">
        <v>0</v>
      </c>
      <c r="D2989" s="53">
        <v>0</v>
      </c>
      <c r="E2989" s="53">
        <v>0</v>
      </c>
      <c r="F2989" s="53">
        <v>0</v>
      </c>
      <c r="G2989" s="53"/>
      <c r="I2989" s="58"/>
      <c r="J2989" s="58"/>
      <c r="K2989" s="58"/>
      <c r="L2989" s="58"/>
      <c r="M2989" s="58"/>
      <c r="N2989" s="58"/>
      <c r="O2989" s="51"/>
    </row>
    <row r="2990" spans="1:15">
      <c r="A2990" s="95">
        <v>43922</v>
      </c>
      <c r="B2990" s="53">
        <v>0</v>
      </c>
      <c r="C2990" s="53">
        <v>0</v>
      </c>
      <c r="D2990" s="53">
        <v>0</v>
      </c>
      <c r="E2990" s="53">
        <v>0</v>
      </c>
      <c r="F2990" s="53">
        <v>0</v>
      </c>
      <c r="G2990" s="53"/>
      <c r="I2990" s="58"/>
      <c r="J2990" s="58"/>
      <c r="K2990" s="58"/>
      <c r="L2990" s="58"/>
      <c r="M2990" s="58"/>
      <c r="N2990" s="58"/>
      <c r="O2990" s="51"/>
    </row>
    <row r="2991" spans="1:15">
      <c r="A2991" s="95">
        <v>43952</v>
      </c>
      <c r="B2991" s="53">
        <v>0</v>
      </c>
      <c r="C2991" s="53">
        <v>0</v>
      </c>
      <c r="D2991" s="53">
        <v>0</v>
      </c>
      <c r="E2991" s="53">
        <v>0</v>
      </c>
      <c r="F2991" s="53">
        <v>0</v>
      </c>
      <c r="G2991" s="53"/>
      <c r="I2991" s="58"/>
      <c r="J2991" s="58"/>
      <c r="K2991" s="58"/>
      <c r="L2991" s="58"/>
      <c r="M2991" s="58"/>
      <c r="N2991" s="58"/>
      <c r="O2991" s="51"/>
    </row>
    <row r="2992" spans="1:15">
      <c r="A2992" s="95">
        <v>43983</v>
      </c>
      <c r="B2992" s="53">
        <v>0</v>
      </c>
      <c r="C2992" s="53">
        <v>0</v>
      </c>
      <c r="D2992" s="53">
        <v>0</v>
      </c>
      <c r="E2992" s="53">
        <v>0</v>
      </c>
      <c r="F2992" s="53">
        <v>0</v>
      </c>
      <c r="G2992" s="53"/>
      <c r="I2992" s="58"/>
      <c r="J2992" s="58"/>
      <c r="K2992" s="58"/>
      <c r="L2992" s="58"/>
      <c r="M2992" s="58"/>
      <c r="N2992" s="58"/>
      <c r="O2992" s="51"/>
    </row>
    <row r="2993" spans="1:15">
      <c r="A2993" s="95">
        <v>44013</v>
      </c>
      <c r="B2993" s="53">
        <v>0</v>
      </c>
      <c r="C2993" s="53">
        <v>0</v>
      </c>
      <c r="D2993" s="53">
        <v>0</v>
      </c>
      <c r="E2993" s="53">
        <v>0</v>
      </c>
      <c r="F2993" s="53">
        <v>0</v>
      </c>
      <c r="G2993" s="53"/>
      <c r="I2993" s="58"/>
      <c r="J2993" s="58"/>
      <c r="K2993" s="58"/>
      <c r="L2993" s="58"/>
      <c r="M2993" s="58"/>
      <c r="N2993" s="58"/>
      <c r="O2993" s="51"/>
    </row>
    <row r="2994" spans="1:15">
      <c r="A2994" s="95">
        <v>44044</v>
      </c>
      <c r="B2994" s="53">
        <v>0</v>
      </c>
      <c r="C2994" s="53">
        <v>0</v>
      </c>
      <c r="D2994" s="53">
        <v>0</v>
      </c>
      <c r="E2994" s="53">
        <v>0</v>
      </c>
      <c r="F2994" s="53">
        <v>0</v>
      </c>
      <c r="G2994" s="53"/>
      <c r="I2994" s="58"/>
      <c r="J2994" s="58"/>
      <c r="K2994" s="58"/>
      <c r="L2994" s="58"/>
      <c r="M2994" s="58"/>
      <c r="N2994" s="58"/>
      <c r="O2994" s="51"/>
    </row>
    <row r="2995" spans="1:15">
      <c r="A2995" s="67" t="s">
        <v>10</v>
      </c>
      <c r="B2995" s="67">
        <f>SUM(B2983:B2994)</f>
        <v>0</v>
      </c>
      <c r="C2995" s="67">
        <f>SUM(C2983:C2994)</f>
        <v>0</v>
      </c>
      <c r="D2995" s="67">
        <f>SUM(D2983:D2994)</f>
        <v>0</v>
      </c>
      <c r="E2995" s="67">
        <f>SUM(E2983:E2994)</f>
        <v>0</v>
      </c>
      <c r="F2995" s="67">
        <f>SUM(F2983:F2994)</f>
        <v>0</v>
      </c>
      <c r="G2995" s="59"/>
      <c r="I2995" s="58"/>
      <c r="J2995" s="58"/>
      <c r="K2995" s="58"/>
      <c r="L2995" s="58"/>
      <c r="M2995" s="58"/>
      <c r="N2995" s="58"/>
      <c r="O2995" s="51"/>
    </row>
    <row r="2996" spans="1:15">
      <c r="A2996" s="67" t="s">
        <v>12</v>
      </c>
      <c r="B2996" s="67">
        <f>B2995/12</f>
        <v>0</v>
      </c>
      <c r="C2996" s="67">
        <f>C2995/12</f>
        <v>0</v>
      </c>
      <c r="D2996" s="67">
        <f>D2995/12</f>
        <v>0</v>
      </c>
      <c r="E2996" s="67">
        <f>E2995/12</f>
        <v>0</v>
      </c>
      <c r="F2996" s="67">
        <f>F2995/12</f>
        <v>0</v>
      </c>
      <c r="G2996" s="59"/>
      <c r="I2996" s="58"/>
      <c r="J2996" s="58"/>
      <c r="K2996" s="58"/>
      <c r="L2996" s="58"/>
      <c r="M2996" s="58"/>
      <c r="N2996" s="58"/>
      <c r="O2996" s="51"/>
    </row>
    <row r="2997" spans="1:15">
      <c r="A2997" s="95">
        <v>44075</v>
      </c>
      <c r="B2997" s="53">
        <v>0</v>
      </c>
      <c r="C2997" s="53">
        <v>0</v>
      </c>
      <c r="D2997" s="53">
        <v>0</v>
      </c>
      <c r="E2997" s="53">
        <v>0</v>
      </c>
      <c r="F2997" s="53">
        <v>0</v>
      </c>
      <c r="G2997" s="53"/>
      <c r="I2997" s="58"/>
      <c r="J2997" s="58"/>
      <c r="K2997" s="58"/>
      <c r="L2997" s="58"/>
      <c r="M2997" s="58"/>
      <c r="N2997" s="58"/>
      <c r="O2997" s="51"/>
    </row>
    <row r="2998" spans="1:15">
      <c r="A2998" s="95">
        <v>44105</v>
      </c>
      <c r="B2998" s="53">
        <v>0</v>
      </c>
      <c r="C2998" s="53">
        <v>0</v>
      </c>
      <c r="D2998" s="53">
        <v>0</v>
      </c>
      <c r="E2998" s="53">
        <v>0</v>
      </c>
      <c r="F2998" s="53">
        <v>0</v>
      </c>
      <c r="G2998" s="53"/>
      <c r="I2998" s="58"/>
      <c r="J2998" s="58"/>
      <c r="K2998" s="58"/>
      <c r="L2998" s="58"/>
      <c r="M2998" s="58"/>
      <c r="N2998" s="58"/>
      <c r="O2998" s="51"/>
    </row>
    <row r="2999" spans="1:15">
      <c r="A2999" s="95">
        <v>44136</v>
      </c>
      <c r="B2999" s="53">
        <v>0</v>
      </c>
      <c r="C2999" s="53">
        <v>0</v>
      </c>
      <c r="D2999" s="53">
        <v>0</v>
      </c>
      <c r="E2999" s="53">
        <v>0</v>
      </c>
      <c r="F2999" s="53">
        <v>0</v>
      </c>
      <c r="G2999" s="53"/>
      <c r="I2999" s="58"/>
      <c r="J2999" s="58"/>
      <c r="K2999" s="58"/>
      <c r="L2999" s="58"/>
      <c r="M2999" s="58"/>
      <c r="N2999" s="58"/>
      <c r="O2999" s="51"/>
    </row>
    <row r="3000" spans="1:15">
      <c r="A3000" s="95">
        <v>44166</v>
      </c>
      <c r="B3000" s="53">
        <v>0</v>
      </c>
      <c r="C3000" s="53">
        <v>0</v>
      </c>
      <c r="D3000" s="53">
        <v>0</v>
      </c>
      <c r="E3000" s="53">
        <v>0</v>
      </c>
      <c r="F3000" s="53">
        <v>0</v>
      </c>
      <c r="G3000" s="53"/>
      <c r="I3000" s="58"/>
      <c r="J3000" s="58"/>
      <c r="K3000" s="58"/>
      <c r="L3000" s="58"/>
      <c r="M3000" s="58"/>
      <c r="N3000" s="58"/>
      <c r="O3000" s="51"/>
    </row>
    <row r="3001" spans="1:15">
      <c r="A3001" s="95">
        <v>44197</v>
      </c>
      <c r="B3001" s="53">
        <v>0</v>
      </c>
      <c r="C3001" s="53">
        <v>0</v>
      </c>
      <c r="D3001" s="53">
        <v>0</v>
      </c>
      <c r="E3001" s="53">
        <v>0</v>
      </c>
      <c r="F3001" s="53">
        <v>0</v>
      </c>
      <c r="G3001" s="53"/>
      <c r="I3001" s="58"/>
      <c r="J3001" s="58"/>
      <c r="K3001" s="58"/>
      <c r="L3001" s="58"/>
      <c r="M3001" s="58"/>
      <c r="N3001" s="58"/>
      <c r="O3001" s="51"/>
    </row>
    <row r="3002" spans="1:15">
      <c r="A3002" s="95">
        <v>44228</v>
      </c>
      <c r="B3002" s="53">
        <v>0</v>
      </c>
      <c r="C3002" s="53">
        <v>0</v>
      </c>
      <c r="D3002" s="53">
        <v>0</v>
      </c>
      <c r="E3002" s="53">
        <v>0</v>
      </c>
      <c r="F3002" s="53">
        <v>0</v>
      </c>
      <c r="G3002" s="53"/>
      <c r="I3002" s="58"/>
      <c r="J3002" s="58"/>
      <c r="K3002" s="58"/>
      <c r="L3002" s="58"/>
      <c r="M3002" s="58"/>
      <c r="N3002" s="58"/>
      <c r="O3002" s="51"/>
    </row>
    <row r="3003" spans="1:15">
      <c r="A3003" s="95">
        <v>44256</v>
      </c>
      <c r="B3003" s="53">
        <v>0</v>
      </c>
      <c r="C3003" s="53">
        <v>0</v>
      </c>
      <c r="D3003" s="53">
        <v>0</v>
      </c>
      <c r="E3003" s="53">
        <v>0</v>
      </c>
      <c r="F3003" s="53">
        <v>0</v>
      </c>
      <c r="G3003" s="53"/>
      <c r="I3003" s="58"/>
      <c r="J3003" s="58"/>
      <c r="K3003" s="58"/>
      <c r="L3003" s="58"/>
      <c r="M3003" s="58"/>
      <c r="N3003" s="58"/>
      <c r="O3003" s="51"/>
    </row>
    <row r="3004" spans="1:15">
      <c r="A3004" s="95">
        <v>44287</v>
      </c>
      <c r="B3004" s="53">
        <v>0</v>
      </c>
      <c r="C3004" s="53">
        <v>0</v>
      </c>
      <c r="D3004" s="53">
        <v>0</v>
      </c>
      <c r="E3004" s="53">
        <v>0</v>
      </c>
      <c r="F3004" s="53">
        <v>0</v>
      </c>
      <c r="G3004" s="53"/>
      <c r="I3004" s="58"/>
      <c r="J3004" s="58"/>
      <c r="K3004" s="58"/>
      <c r="L3004" s="58"/>
      <c r="M3004" s="58"/>
      <c r="N3004" s="58"/>
      <c r="O3004" s="51"/>
    </row>
    <row r="3005" spans="1:15">
      <c r="A3005" s="95">
        <v>44317</v>
      </c>
      <c r="B3005" s="53">
        <v>0</v>
      </c>
      <c r="C3005" s="53">
        <v>0</v>
      </c>
      <c r="D3005" s="53">
        <v>0</v>
      </c>
      <c r="E3005" s="53">
        <v>0</v>
      </c>
      <c r="F3005" s="53">
        <v>0</v>
      </c>
      <c r="G3005" s="53"/>
      <c r="I3005" s="58"/>
      <c r="J3005" s="58"/>
      <c r="K3005" s="58"/>
      <c r="L3005" s="58"/>
      <c r="M3005" s="58"/>
      <c r="N3005" s="58"/>
      <c r="O3005" s="51"/>
    </row>
    <row r="3006" spans="1:15">
      <c r="A3006" s="95">
        <v>44348</v>
      </c>
      <c r="B3006" s="53">
        <v>0</v>
      </c>
      <c r="C3006" s="53">
        <v>0</v>
      </c>
      <c r="D3006" s="53">
        <v>0</v>
      </c>
      <c r="E3006" s="53">
        <v>0</v>
      </c>
      <c r="F3006" s="53">
        <v>0</v>
      </c>
      <c r="G3006" s="53"/>
      <c r="I3006" s="58"/>
      <c r="J3006" s="58"/>
      <c r="K3006" s="58"/>
      <c r="L3006" s="58"/>
      <c r="M3006" s="58"/>
      <c r="N3006" s="58"/>
      <c r="O3006" s="51"/>
    </row>
    <row r="3007" spans="1:15">
      <c r="A3007" s="95">
        <v>44378</v>
      </c>
      <c r="B3007" s="53">
        <v>0</v>
      </c>
      <c r="C3007" s="53">
        <v>0</v>
      </c>
      <c r="D3007" s="53">
        <v>0</v>
      </c>
      <c r="E3007" s="53">
        <v>0</v>
      </c>
      <c r="F3007" s="53">
        <v>0</v>
      </c>
      <c r="G3007" s="53"/>
      <c r="I3007" s="58"/>
      <c r="J3007" s="58"/>
      <c r="K3007" s="58"/>
      <c r="L3007" s="58"/>
      <c r="M3007" s="58"/>
      <c r="N3007" s="58"/>
      <c r="O3007" s="51"/>
    </row>
    <row r="3008" spans="1:15" ht="17" customHeight="1">
      <c r="A3008" s="95">
        <v>44409</v>
      </c>
      <c r="B3008" s="53">
        <v>0</v>
      </c>
      <c r="C3008" s="53">
        <v>0</v>
      </c>
      <c r="D3008" s="53">
        <v>0</v>
      </c>
      <c r="E3008" s="53">
        <v>0</v>
      </c>
      <c r="F3008" s="53">
        <v>0</v>
      </c>
      <c r="G3008" s="53"/>
      <c r="I3008" s="58"/>
      <c r="J3008" s="58"/>
      <c r="K3008" s="58"/>
      <c r="L3008" s="58"/>
      <c r="M3008" s="58"/>
      <c r="N3008" s="58"/>
      <c r="O3008" s="51"/>
    </row>
    <row r="3009" spans="1:15">
      <c r="A3009" s="67" t="s">
        <v>10</v>
      </c>
      <c r="B3009" s="67">
        <f>SUM(B2997:B3008)</f>
        <v>0</v>
      </c>
      <c r="C3009" s="67">
        <f>SUM(C2997:C3008)</f>
        <v>0</v>
      </c>
      <c r="D3009" s="67">
        <f>SUM(D2997:D3008)</f>
        <v>0</v>
      </c>
      <c r="E3009" s="67">
        <f>SUM(E2997:E3008)</f>
        <v>0</v>
      </c>
      <c r="F3009" s="67">
        <f>SUM(F2997:F3008)</f>
        <v>0</v>
      </c>
      <c r="G3009" s="59"/>
      <c r="I3009" s="58"/>
      <c r="J3009" s="58"/>
      <c r="K3009" s="58"/>
      <c r="L3009" s="58"/>
      <c r="M3009" s="58"/>
      <c r="N3009" s="58"/>
      <c r="O3009" s="51"/>
    </row>
    <row r="3010" spans="1:15">
      <c r="A3010" s="68" t="s">
        <v>12</v>
      </c>
      <c r="B3010" s="68">
        <f>B3009/12</f>
        <v>0</v>
      </c>
      <c r="C3010" s="68">
        <f>C3009/12</f>
        <v>0</v>
      </c>
      <c r="D3010" s="68">
        <f>D3009/12</f>
        <v>0</v>
      </c>
      <c r="E3010" s="68">
        <f>E3009/12</f>
        <v>0</v>
      </c>
      <c r="F3010" s="68">
        <f>F3009/12</f>
        <v>0</v>
      </c>
      <c r="G3010" s="59"/>
      <c r="I3010" s="58"/>
      <c r="J3010" s="58"/>
      <c r="K3010" s="58"/>
      <c r="L3010" s="58"/>
      <c r="M3010" s="58"/>
      <c r="N3010" s="58"/>
      <c r="O3010" s="51"/>
    </row>
    <row r="3011" spans="1:15">
      <c r="A3011" s="95">
        <v>44440</v>
      </c>
      <c r="B3011" s="53">
        <v>0</v>
      </c>
      <c r="C3011" s="53">
        <v>0</v>
      </c>
      <c r="D3011" s="53">
        <v>0</v>
      </c>
      <c r="E3011" s="53">
        <v>0</v>
      </c>
      <c r="F3011" s="53">
        <v>0</v>
      </c>
      <c r="G3011" s="53" t="s">
        <v>135</v>
      </c>
      <c r="H3011" s="3" t="s">
        <v>136</v>
      </c>
      <c r="I3011" s="58"/>
      <c r="J3011" s="58"/>
      <c r="K3011" s="58"/>
      <c r="L3011" s="58"/>
      <c r="M3011" s="58"/>
      <c r="N3011" s="58"/>
      <c r="O3011" s="51"/>
    </row>
    <row r="3012" spans="1:15">
      <c r="A3012" s="95">
        <v>44470</v>
      </c>
      <c r="B3012" s="53">
        <v>0</v>
      </c>
      <c r="C3012" s="53">
        <v>0</v>
      </c>
      <c r="D3012" s="53">
        <v>11</v>
      </c>
      <c r="E3012" s="53">
        <v>1</v>
      </c>
      <c r="F3012" s="53">
        <v>0</v>
      </c>
      <c r="G3012" s="53"/>
      <c r="I3012" s="58"/>
      <c r="J3012" s="58"/>
      <c r="K3012" s="58"/>
      <c r="L3012" s="58"/>
      <c r="M3012" s="58"/>
      <c r="N3012" s="58"/>
      <c r="O3012" s="51"/>
    </row>
    <row r="3013" spans="1:15">
      <c r="A3013" s="94">
        <v>44501</v>
      </c>
      <c r="B3013" s="50">
        <v>2</v>
      </c>
      <c r="C3013" s="50">
        <v>1</v>
      </c>
      <c r="D3013" s="50">
        <v>7</v>
      </c>
      <c r="E3013" s="50">
        <v>4</v>
      </c>
      <c r="F3013" s="50">
        <v>1</v>
      </c>
      <c r="G3013" s="50"/>
      <c r="I3013" s="58"/>
      <c r="J3013" s="58"/>
      <c r="K3013" s="58"/>
      <c r="L3013" s="58"/>
      <c r="M3013" s="58"/>
      <c r="N3013" s="58"/>
      <c r="O3013" s="51"/>
    </row>
    <row r="3014" spans="1:15">
      <c r="A3014" s="94">
        <v>44531</v>
      </c>
      <c r="B3014" s="50">
        <v>0</v>
      </c>
      <c r="C3014" s="50">
        <v>1</v>
      </c>
      <c r="D3014" s="50">
        <v>9</v>
      </c>
      <c r="E3014" s="50">
        <v>3</v>
      </c>
      <c r="F3014" s="50">
        <v>1</v>
      </c>
      <c r="G3014" s="50"/>
      <c r="I3014" s="58"/>
      <c r="J3014" s="58"/>
      <c r="K3014" s="58"/>
      <c r="L3014" s="58"/>
      <c r="M3014" s="58"/>
      <c r="N3014" s="58"/>
      <c r="O3014" s="51"/>
    </row>
    <row r="3015" spans="1:15">
      <c r="A3015" s="95">
        <v>44562</v>
      </c>
      <c r="B3015" s="53"/>
      <c r="C3015" s="53"/>
      <c r="D3015" s="53"/>
      <c r="E3015" s="53"/>
      <c r="F3015" s="53"/>
      <c r="G3015" s="53"/>
      <c r="I3015" s="58"/>
      <c r="J3015" s="58"/>
      <c r="K3015" s="58"/>
      <c r="L3015" s="58"/>
      <c r="M3015" s="58"/>
      <c r="N3015" s="58"/>
      <c r="O3015" s="51"/>
    </row>
    <row r="3016" spans="1:15">
      <c r="A3016" s="95">
        <v>44593</v>
      </c>
      <c r="B3016" s="53"/>
      <c r="C3016" s="53"/>
      <c r="D3016" s="53"/>
      <c r="E3016" s="53"/>
      <c r="F3016" s="53"/>
      <c r="G3016" s="53"/>
      <c r="I3016" s="58"/>
      <c r="J3016" s="58"/>
      <c r="K3016" s="58"/>
      <c r="L3016" s="58"/>
      <c r="M3016" s="58"/>
      <c r="N3016" s="58"/>
      <c r="O3016" s="51"/>
    </row>
    <row r="3017" spans="1:15">
      <c r="A3017" s="94">
        <v>44621</v>
      </c>
      <c r="B3017" s="50"/>
      <c r="C3017" s="50"/>
      <c r="D3017" s="50"/>
      <c r="E3017" s="50"/>
      <c r="F3017" s="50"/>
      <c r="G3017" s="50"/>
    </row>
    <row r="3018" spans="1:15">
      <c r="A3018" s="94">
        <v>44652</v>
      </c>
      <c r="B3018" s="50"/>
      <c r="C3018" s="50"/>
      <c r="D3018" s="50"/>
      <c r="E3018" s="50"/>
      <c r="F3018" s="50"/>
      <c r="G3018" s="50"/>
    </row>
    <row r="3019" spans="1:15">
      <c r="A3019" s="95">
        <v>44682</v>
      </c>
      <c r="B3019" s="53"/>
      <c r="C3019" s="53"/>
      <c r="D3019" s="53"/>
      <c r="E3019" s="53"/>
      <c r="F3019" s="53"/>
      <c r="G3019" s="53"/>
    </row>
    <row r="3020" spans="1:15">
      <c r="A3020" s="95">
        <v>44713</v>
      </c>
      <c r="B3020" s="53"/>
      <c r="C3020" s="53"/>
      <c r="D3020" s="53"/>
      <c r="E3020" s="53"/>
      <c r="F3020" s="53"/>
      <c r="G3020" s="53"/>
    </row>
    <row r="3021" spans="1:15">
      <c r="A3021" s="94">
        <v>44743</v>
      </c>
      <c r="B3021" s="50"/>
      <c r="C3021" s="50"/>
      <c r="D3021" s="50"/>
      <c r="E3021" s="50"/>
      <c r="F3021" s="50"/>
      <c r="G3021" s="50"/>
    </row>
    <row r="3022" spans="1:15">
      <c r="A3022" s="94">
        <v>44774</v>
      </c>
      <c r="B3022" s="50"/>
      <c r="C3022" s="50"/>
      <c r="D3022" s="50"/>
      <c r="E3022" s="50"/>
      <c r="F3022" s="50"/>
      <c r="G3022" s="50"/>
    </row>
    <row r="3023" spans="1:15">
      <c r="A3023" s="67" t="s">
        <v>10</v>
      </c>
      <c r="B3023" s="67">
        <f>SUM(B3011:B3022)</f>
        <v>2</v>
      </c>
      <c r="C3023" s="67">
        <f>SUM(C3011:C3022)</f>
        <v>2</v>
      </c>
      <c r="D3023" s="67">
        <f>SUM(D3011:D3022)</f>
        <v>27</v>
      </c>
      <c r="E3023" s="67">
        <f>SUM(E3011:E3022)</f>
        <v>8</v>
      </c>
      <c r="F3023" s="67">
        <f>SUM(F3011:F3022)</f>
        <v>2</v>
      </c>
      <c r="G3023" s="59"/>
    </row>
    <row r="3024" spans="1:15">
      <c r="A3024" s="68" t="s">
        <v>12</v>
      </c>
      <c r="B3024" s="68">
        <f>B3023/12</f>
        <v>0.16666666666666666</v>
      </c>
      <c r="C3024" s="68">
        <f>C3023/12</f>
        <v>0.16666666666666666</v>
      </c>
      <c r="D3024" s="68">
        <f>D3023/12</f>
        <v>2.25</v>
      </c>
      <c r="E3024" s="68">
        <f>E3023/12</f>
        <v>0.66666666666666663</v>
      </c>
      <c r="F3024" s="68">
        <f>F3023/12</f>
        <v>0.16666666666666666</v>
      </c>
      <c r="G3024" s="59"/>
    </row>
    <row r="3025" spans="1:15">
      <c r="A3025" s="94"/>
      <c r="B3025" s="50"/>
      <c r="C3025" s="50"/>
      <c r="D3025" s="50"/>
      <c r="E3025" s="50"/>
      <c r="F3025" s="50"/>
      <c r="G3025" s="50"/>
    </row>
    <row r="3035" spans="1:15">
      <c r="A3035" s="61"/>
      <c r="B3035" s="97"/>
      <c r="C3035" s="97"/>
      <c r="D3035" s="97"/>
      <c r="E3035" s="97"/>
      <c r="F3035" s="97"/>
      <c r="G3035" s="51"/>
      <c r="I3035" s="58"/>
      <c r="J3035" s="58"/>
      <c r="K3035" s="58"/>
      <c r="L3035" s="58"/>
      <c r="M3035" s="58"/>
      <c r="N3035" s="58"/>
      <c r="O3035" s="51"/>
    </row>
    <row r="3036" spans="1:15">
      <c r="A3036" s="61"/>
      <c r="B3036" s="97"/>
      <c r="C3036" s="97"/>
      <c r="D3036" s="97"/>
      <c r="E3036" s="97"/>
      <c r="F3036" s="97"/>
      <c r="G3036" s="51"/>
      <c r="I3036" s="58"/>
      <c r="J3036" s="58"/>
      <c r="K3036" s="58"/>
      <c r="L3036" s="58"/>
      <c r="M3036" s="58"/>
      <c r="N3036" s="58"/>
      <c r="O3036" s="51"/>
    </row>
    <row r="3037" spans="1:15">
      <c r="A3037" s="58"/>
      <c r="B3037" s="58"/>
      <c r="C3037" s="58"/>
      <c r="D3037" s="58"/>
      <c r="E3037" s="58"/>
      <c r="F3037" s="58"/>
      <c r="G3037" s="51"/>
      <c r="I3037" s="58"/>
      <c r="J3037" s="58"/>
      <c r="K3037" s="58"/>
      <c r="L3037" s="58"/>
      <c r="M3037" s="58"/>
      <c r="N3037" s="58"/>
      <c r="O3037" s="51"/>
    </row>
    <row r="3038" spans="1:15">
      <c r="A3038" s="58"/>
      <c r="B3038" s="58"/>
      <c r="C3038" s="58"/>
      <c r="D3038" s="58"/>
      <c r="E3038" s="58"/>
      <c r="F3038" s="58"/>
      <c r="G3038" s="51"/>
      <c r="I3038" s="58"/>
      <c r="J3038" s="58"/>
      <c r="K3038" s="58"/>
      <c r="L3038" s="58"/>
      <c r="M3038" s="58"/>
      <c r="N3038" s="58"/>
      <c r="O3038" s="51"/>
    </row>
    <row r="3039" spans="1:15">
      <c r="A3039" s="58"/>
      <c r="B3039" s="58"/>
      <c r="C3039" s="58"/>
      <c r="D3039" s="58"/>
      <c r="E3039" s="58"/>
      <c r="F3039" s="58"/>
      <c r="G3039" s="51"/>
      <c r="I3039" s="58"/>
      <c r="J3039" s="58"/>
      <c r="K3039" s="58"/>
      <c r="L3039" s="58"/>
      <c r="M3039" s="58"/>
      <c r="N3039" s="58"/>
      <c r="O3039" s="51"/>
    </row>
    <row r="3040" spans="1:15">
      <c r="A3040" s="58"/>
      <c r="B3040" s="58"/>
      <c r="C3040" s="58"/>
      <c r="D3040" s="58"/>
      <c r="E3040" s="58"/>
      <c r="F3040" s="58"/>
      <c r="G3040" s="51"/>
      <c r="I3040" s="58"/>
      <c r="J3040" s="58"/>
      <c r="K3040" s="58"/>
      <c r="L3040" s="58"/>
      <c r="M3040" s="58"/>
      <c r="N3040" s="58"/>
      <c r="O3040" s="51"/>
    </row>
    <row r="3041" spans="1:10">
      <c r="A3041" s="58"/>
      <c r="B3041" s="58"/>
      <c r="C3041" s="58"/>
      <c r="D3041" s="58"/>
      <c r="E3041" s="58"/>
      <c r="F3041" s="58"/>
      <c r="G3041" s="51"/>
    </row>
    <row r="3042" spans="1:10">
      <c r="A3042" s="90"/>
    </row>
    <row r="3044" spans="1:10">
      <c r="A3044" s="1"/>
    </row>
    <row r="3046" spans="1:10" ht="29">
      <c r="A3046" s="108" t="s">
        <v>69</v>
      </c>
      <c r="B3046" s="108"/>
      <c r="C3046" s="108"/>
      <c r="D3046" s="108"/>
      <c r="E3046" s="108"/>
      <c r="F3046" s="108"/>
      <c r="G3046" s="108"/>
      <c r="H3046" s="108"/>
      <c r="I3046" s="53"/>
      <c r="J3046" s="53"/>
    </row>
    <row r="3047" spans="1:10">
      <c r="A3047" s="96"/>
      <c r="B3047" s="53"/>
      <c r="C3047" s="53"/>
      <c r="D3047" s="53"/>
      <c r="E3047" s="53"/>
      <c r="F3047" s="53"/>
      <c r="G3047" s="53"/>
      <c r="H3047" s="53"/>
      <c r="I3047" s="53"/>
      <c r="J3047" s="53"/>
    </row>
    <row r="3048" spans="1:10">
      <c r="A3048" s="96"/>
      <c r="B3048" s="64"/>
      <c r="C3048" s="64"/>
      <c r="D3048" s="64"/>
      <c r="E3048" s="64"/>
      <c r="F3048" s="53"/>
      <c r="G3048" s="53"/>
      <c r="H3048" s="53"/>
      <c r="I3048" s="53"/>
      <c r="J3048" s="53"/>
    </row>
    <row r="3049" spans="1:10" ht="24">
      <c r="A3049" s="96"/>
      <c r="B3049" s="109" t="s">
        <v>83</v>
      </c>
      <c r="C3049" s="109"/>
      <c r="D3049" s="109"/>
      <c r="E3049" s="109"/>
      <c r="F3049" s="109"/>
      <c r="G3049" s="53"/>
      <c r="H3049" s="53"/>
      <c r="I3049" s="53"/>
      <c r="J3049" s="53"/>
    </row>
    <row r="3050" spans="1:10">
      <c r="A3050" s="96"/>
      <c r="B3050" s="63"/>
      <c r="C3050" s="65"/>
      <c r="D3050" s="65" t="s">
        <v>111</v>
      </c>
      <c r="E3050" s="65">
        <f>COUNTA(A2980,A2856,G3050,F3050,F3050,A2916,A2980,A2856,A2799,A2742,A2682,A2624,A2567,A2510,A2452,A2395,A2338,A2279,A2221,A2161,A2103,A2036,A1979,A1920,A1863,A1805,A1748,A1689,A1632,A1575,A1518,A1458,A1400,A1343,A1286,A1226,A1168,A1106,A1049,A992,A932,A874,A817,A760,A703,A651,A598,A545,A493,A441,A389,A337,A283,A232,A180,A125,A69,A10)</f>
        <v>55</v>
      </c>
      <c r="F3050" s="53"/>
      <c r="G3050" s="53"/>
      <c r="H3050" s="53"/>
      <c r="I3050" s="53"/>
      <c r="J3050" s="53"/>
    </row>
    <row r="3051" spans="1:10">
      <c r="A3051" s="96"/>
      <c r="B3051" s="63"/>
      <c r="C3051" s="53"/>
      <c r="D3051" s="53"/>
      <c r="E3051" s="53"/>
      <c r="F3051" s="53"/>
      <c r="G3051" s="53"/>
      <c r="H3051" s="53"/>
      <c r="I3051" s="53"/>
      <c r="J3051" s="53"/>
    </row>
    <row r="3052" spans="1:10">
      <c r="A3052" s="96"/>
      <c r="B3052" s="66" t="s">
        <v>4</v>
      </c>
      <c r="C3052" s="52" t="s">
        <v>5</v>
      </c>
      <c r="D3052" s="52" t="s">
        <v>6</v>
      </c>
      <c r="E3052" s="52" t="s">
        <v>7</v>
      </c>
      <c r="F3052" s="52" t="s">
        <v>8</v>
      </c>
      <c r="G3052" s="52" t="s">
        <v>9</v>
      </c>
      <c r="H3052" s="52" t="s">
        <v>109</v>
      </c>
      <c r="I3052" s="52" t="s">
        <v>110</v>
      </c>
      <c r="J3052" s="52" t="s">
        <v>115</v>
      </c>
    </row>
    <row r="3053" spans="1:10">
      <c r="A3053" s="96"/>
      <c r="B3053" s="63">
        <v>43709</v>
      </c>
      <c r="C3053" s="53">
        <f>SUM(B2859,B2802,B2745,B2685,B2627,B2570,B2513,B2455,B2398,B2341,B2282,B2224,B2164,B2106,B2039,B1982,B1923,B1866,B1808,B1751,B1692,B1635,B1578,B1521,B1461,B1403,B1346,B1289,B1229,B1171,B1109,B1052,B995,B935,B877,B820,B763,B706,B654,B601,B548,B496,B444,B392,B340,B286,B235,B183,B128,B2983,B2919)</f>
        <v>350</v>
      </c>
      <c r="D3053" s="53">
        <f t="shared" ref="D3053:F3064" si="0">SUM(C2859,C2802,C2745,C2685,C2627,C2570,C2513,C2455,C2398,C2341,C2282,C2224,C2164,C2106,C2039,C1982,C1923,C1866,C1808,C1751,C1692,C1635,C1578,C1521,C1461,C1403,C1346,C1289,C1229,C1171,C1109,C1052,C995,C935,C877,C820,C763,C706,C654,C601,C548,C496,C444,C392,C340,C286,C235,C183,C128,C72,C13)</f>
        <v>105</v>
      </c>
      <c r="E3053" s="53">
        <f t="shared" si="0"/>
        <v>573</v>
      </c>
      <c r="F3053" s="53">
        <f t="shared" si="0"/>
        <v>262</v>
      </c>
      <c r="G3053" s="53">
        <f>SUM(F2859,F2802,F2745,F2685,F2627,F2570,F2513,F2455,F2398,F2341,F2282,F2224,F2164,F2106,F2039,F1982,F1923,F1866,F1808,F1751,F1692,F1635,F1578,F1521,F1461,F1403,F1346,F1289,F1229,F1171,F1109,F1052,F995,F935,F877,F820,F763,F706,F654,F601,F548,F496,F444,F392,F340,F286,F235,F183,F128,F2983,F2919)</f>
        <v>86</v>
      </c>
      <c r="H3053" s="53">
        <f>COUNTA(G2859,G2685,G2627,G2570,G2513,G2455,G2398,G2341,G2282,G2224,G2164,G2106,G2039,G1982,#REF!,G1866,G1808,G1751,G1692,G1635,G1578,G1521,G1461,G1403,G1346,G1289,G1229,G1171,G1109,G1052,G995,G935,G877,G820,G763,G706,G654,G601,G548,G496,G444,G392,G340,G286,G235,G183,G128,G72,G13,G2802,G2745,G2983,G2919)</f>
        <v>7</v>
      </c>
      <c r="I3053" s="53">
        <f>E3050 - Table3726[[#This Row],[ INACTIVE PUBLISHERS]]</f>
        <v>48</v>
      </c>
      <c r="J3053" s="53">
        <f>SUM(Table3726[[#This Row],[ INACTIVE PUBLISHERS]:[ACTIVE PUBLISHERS]])</f>
        <v>55</v>
      </c>
    </row>
    <row r="3054" spans="1:10">
      <c r="A3054" s="96"/>
      <c r="B3054" s="63">
        <v>43739</v>
      </c>
      <c r="C3054" s="53">
        <f>SUM(B2860,B2803,B2746,B2686,B2628,B2571,B2514,B2456,B2399,B2342,B2283,B2225,B2165,B2107,B2040,B1983,B1924,B1867,B1809,B1752,B1693,B1636,B1579,B1522,B1462,B1404,B1347,B1290,B1230,B1172,B1110,B1053,B996,B936,B878,B821,B764,B707,B655,B602,B549,B497,B445,B393,B341,B287,B236,B184,B129,B2984,B2920)</f>
        <v>388</v>
      </c>
      <c r="D3054" s="53">
        <f t="shared" si="0"/>
        <v>106</v>
      </c>
      <c r="E3054" s="53">
        <f t="shared" si="0"/>
        <v>621</v>
      </c>
      <c r="F3054" s="53">
        <f t="shared" si="0"/>
        <v>280</v>
      </c>
      <c r="G3054" s="53">
        <f t="shared" ref="G3054:G3064" si="1">SUM(F2860,F2803,F2746,F2686,F2628,F2571,F2514,F2456,F2399,F2342,F2283,F2225,F2165,F2107,F2040,F1983,F1924,F1867,F1809,F1752,F1693,F1636,F1579,F1522,F1462,F1404,F1347,F1290,F1230,F1172,F1110,F1053,F996,F936,F878,F821,F764,F707,F655,F602,F549,F497,F445,F393,F341,F287,F236,F184,F129,F2984,F2920)</f>
        <v>92</v>
      </c>
      <c r="H3054" s="53">
        <f>COUNTA(G2860,G2686,G2628,G2571,G2514,G2456,G2399,G2342,G2283,G2225,G2165,G2107,G2040,G1983,#REF!,G1867,G1809,G1752,G1693,G1636,G1579,G1522,G1462,G1404,G1347,G1290,G1230,G1172,G1110,G1053,G996,G936,G878,G821,G764,G707,G655,G602,G549,G497,G445,G393,G341,G287,G236,G184,G129,G73,G14,G2803,G2746,G2984,G2920)</f>
        <v>5</v>
      </c>
      <c r="I3054" s="53">
        <f>E3050 - Table3726[[#This Row],[ INACTIVE PUBLISHERS]]</f>
        <v>50</v>
      </c>
      <c r="J3054" s="53">
        <f>SUM(Table3726[[#This Row],[ INACTIVE PUBLISHERS]:[ACTIVE PUBLISHERS]])</f>
        <v>55</v>
      </c>
    </row>
    <row r="3055" spans="1:10">
      <c r="A3055" s="96"/>
      <c r="B3055" s="63">
        <v>43770</v>
      </c>
      <c r="C3055" s="53">
        <f>SUM(B2861,B2804,B2747,B2687,B2629,B2572,B2515,B2457,B2400,B2343,B2284,B2226,B2166,B2108,B2041,B1984,B1925,B1868,B1810,B1753,B1694,B1637,B1580,B1523,B1463,B1405,B1348,B1291,B1231,B1173,B1111,B1054,B997,B937,B879,B822,B765,B708,B656,B603,B550,B498,B446,B394,B342,B288,B237,B185,B130,B2985,B2921)</f>
        <v>304</v>
      </c>
      <c r="D3055" s="53">
        <f t="shared" si="0"/>
        <v>83</v>
      </c>
      <c r="E3055" s="53">
        <f t="shared" si="0"/>
        <v>594</v>
      </c>
      <c r="F3055" s="53">
        <f t="shared" si="0"/>
        <v>258</v>
      </c>
      <c r="G3055" s="53">
        <f t="shared" si="1"/>
        <v>86</v>
      </c>
      <c r="H3055" s="53">
        <f>COUNTA(G2861,G2687,G2629,G2572,G2515,G2457,G2400,G2343,G2284,G2226,G2166,G2108,G2041,G1984,#REF!,G1868,G1810,G1753,G1694,G1637,G1580,G1523,G1463,G1405,G1348,G1291,G1231,G1173,G1111,G1054,G997,G937,G879,G822,G765,G708,G656,G603,G550,G498,G446,G394,G342,G288,G237,G185,G130,G74,G15,G2804,G2747,G2985,G2921)</f>
        <v>4</v>
      </c>
      <c r="I3055" s="53">
        <f>E3050 - Table3726[[#This Row],[ INACTIVE PUBLISHERS]]</f>
        <v>51</v>
      </c>
      <c r="J3055" s="53">
        <f>SUM(Table3726[[#This Row],[ INACTIVE PUBLISHERS]:[ACTIVE PUBLISHERS]])</f>
        <v>55</v>
      </c>
    </row>
    <row r="3056" spans="1:10">
      <c r="A3056" s="95"/>
      <c r="B3056" s="63">
        <v>43800</v>
      </c>
      <c r="C3056" s="53">
        <f>SUM(B2862,B2805,B2748,B2688,B2630,B2573,B2516,B2458,B2401,B2344,B2285,B2227,B2167,B2109,B2042,B1985,B1926,B1869,B1811,B1754,B1695,B1638,B1581,B1524,B1464,B1406,B1349,B1292,B1232,B1174,B1112,B1055,B998,B938,B880,B823,B766,B709,B657,B604,B551,B499,B447,B395,B343,B289,B238,B186,B131,B75,B16)</f>
        <v>371</v>
      </c>
      <c r="D3056" s="53">
        <f t="shared" si="0"/>
        <v>110</v>
      </c>
      <c r="E3056" s="53">
        <f t="shared" si="0"/>
        <v>607</v>
      </c>
      <c r="F3056" s="53">
        <f t="shared" si="0"/>
        <v>260</v>
      </c>
      <c r="G3056" s="53">
        <f t="shared" si="1"/>
        <v>90</v>
      </c>
      <c r="H3056" s="53">
        <f>COUNTA(G2862,G2688,G2630,G2573,G2516,G2458,G2401,G2344,G2285,G2227,G2167,G2109,G2042,G1985,#REF!,G1869,G1811,G1754,G1695,G1638,G1581,G1524,G1464,G1406,G1349,G1292,G1232,G1174,G1112,G1055,G998,G938,G880,G823,G766,G709,G657,G604,G551,G499,G447,G395,G343,G289,G238,G186,G131,G75,G16,G2805,G2748,G2986,G2922)</f>
        <v>4</v>
      </c>
      <c r="I3056" s="53">
        <f>E3050 - Table3726[[#This Row],[ INACTIVE PUBLISHERS]]</f>
        <v>51</v>
      </c>
      <c r="J3056" s="53">
        <f>SUM(Table3726[[#This Row],[ INACTIVE PUBLISHERS]:[ACTIVE PUBLISHERS]])</f>
        <v>55</v>
      </c>
    </row>
    <row r="3057" spans="1:10">
      <c r="A3057" s="95"/>
      <c r="B3057" s="63">
        <v>43831</v>
      </c>
      <c r="C3057" s="53">
        <f>SUM(B2863,B2806,B2749,B2689,B2631,B2574,B2517,B2459,B2402,B2345,B2286,B2228,B2168,B2110,B2043,B1986,B1927,B1870,B1812,B1755,B1696,B1639,B1582,B1525,B1465,B1407,B1350,B1293,B1233,B1175,B1113,B1056,B999,B939,B881,B824,B767,B710,B658,B605,B552,B500,B448,B396,B344,B290,B239,B187,B132,B2987,B2923)</f>
        <v>367</v>
      </c>
      <c r="D3057" s="53">
        <f t="shared" si="0"/>
        <v>130</v>
      </c>
      <c r="E3057" s="53">
        <f t="shared" si="0"/>
        <v>650</v>
      </c>
      <c r="F3057" s="53">
        <f t="shared" si="0"/>
        <v>318</v>
      </c>
      <c r="G3057" s="53">
        <f>SUM(F2863,F2806,F2749,F2689,F2631,F2574,F2517,F2459,F2402,F2345,F2286,F2228,F2168,F2110,F2043,F1986,F1927,F1870,F1812,F1755,F1696,F1639,F1582,F1525,F1465,F1407,F1350,F1293,F1233,F1175,F1113,F1056,F999,F939,F881,F824,F767,F710,F658,F605,F552,F500,F448,F396,F344,F290,F239,F187,F132,F2987,F2923)</f>
        <v>102</v>
      </c>
      <c r="H3057" s="53">
        <f>COUNTA(G2863,G2689,G2631,G2574,G2517,G2459,G2402,G2345,G2286,G2228,G2168,G2110,G2043,G1986,#REF!,G1870,G1812,G1755,G1696,G1639,G1582,G1525,G1465,G1407,G1350,G1293,G1233,G1175,G1113,G1056,G999,G939,G881,G824,G767,G710,G658,G605,G552,G500,G448,G396,G344,G290,G239,G187,G132,G76,G17,G2806,G2749,G2987,G2923)</f>
        <v>3</v>
      </c>
      <c r="I3057" s="53">
        <f>E3050 - Table3726[[#This Row],[ INACTIVE PUBLISHERS]]</f>
        <v>52</v>
      </c>
      <c r="J3057" s="53">
        <f>SUM(Table3726[[#This Row],[ INACTIVE PUBLISHERS]:[ACTIVE PUBLISHERS]])</f>
        <v>55</v>
      </c>
    </row>
    <row r="3058" spans="1:10">
      <c r="A3058" s="95"/>
      <c r="B3058" s="63">
        <v>43862</v>
      </c>
      <c r="C3058" s="53">
        <f>SUM(B2864,B2807,B2750,B2690,B2632,B2575,B2518,B2460,B2403,B2346,B2287,B2229,B2169,B2111,B2044,B1987,B1928,B1871,B1813,B1756,B1697,B1640,B1583,B1526,B1466,B1408,B1351,B1294,B1234,B1176,B1114,B1057,B1000,B940,B882,B825,B768,B711,B659,B606,B553,B501,B449,B397,B345,B291,B240,B188,B133,B2988,B2924)</f>
        <v>320</v>
      </c>
      <c r="D3058" s="53">
        <f t="shared" si="0"/>
        <v>113</v>
      </c>
      <c r="E3058" s="53">
        <f t="shared" si="0"/>
        <v>670</v>
      </c>
      <c r="F3058" s="53">
        <f t="shared" si="0"/>
        <v>260</v>
      </c>
      <c r="G3058" s="53">
        <f>SUM(F2864,F2807,F2750,F2690,F2632,F2575,F2518,F2460,F2403,F2346,F2287,F2229,F2169,F2111,F2044,F1987,F1928,F1871,F1813,F1756,F1697,F1640,F1583,F1526,F1466,F1408,F1351,F1294,F1234,F1176,F1114,F1057,F1000,F940,F882,F825,F768,F711,F659,F606,F553,F501,F449,F397,F345,F291,F240,F188,F133,F2988,F2924)</f>
        <v>101</v>
      </c>
      <c r="H3058" s="53">
        <f>COUNTA(G2864,G2690,G2632,G2575,G2518,G2460,G2403,G2346,G2287,G2229,G2169,G2111,G2044,G1987,#REF!,G1871,G1813,G1756,G1697,G1640,G1583,G1526,G1466,G1408,G1351,G1294,G1234,G1176,G1114,G1057,G1000,G940,G882,G825,G768,G711,G659,G606,G553,G501,G449,G397,G345,G291,G240,G188,G133,G77,G18,G2807,G2750,G2988,G2924)</f>
        <v>3</v>
      </c>
      <c r="I3058" s="53">
        <f>E3050 - Table3726[[#This Row],[ INACTIVE PUBLISHERS]]</f>
        <v>52</v>
      </c>
      <c r="J3058" s="53">
        <f>SUM(Table3726[[#This Row],[ INACTIVE PUBLISHERS]:[ACTIVE PUBLISHERS]])</f>
        <v>55</v>
      </c>
    </row>
    <row r="3059" spans="1:10">
      <c r="A3059" s="95"/>
      <c r="B3059" s="63">
        <v>43891</v>
      </c>
      <c r="C3059" s="53">
        <f>SUM(B2865,B2808,B2751,B2691,B2633,B2576,B2519,B2461,B2404,B2347,B2288,B2230,B2170,B2112,B2045,B1988,B1929,B1872,B1814,B1757,B1698,B1641,B1584,B1527,B1467,B1409,B1352,B1295,B1235,B1177,B1115,B1058,B1001,B941,B883,B826,B769,B712,B660,B607,B554,B502,B450,B398,B346,B292,B241,B189,B134,B2989,B2925)</f>
        <v>133</v>
      </c>
      <c r="D3059" s="53">
        <f t="shared" si="0"/>
        <v>89</v>
      </c>
      <c r="E3059" s="53">
        <f t="shared" si="0"/>
        <v>407</v>
      </c>
      <c r="F3059" s="53">
        <f t="shared" si="0"/>
        <v>198</v>
      </c>
      <c r="G3059" s="53">
        <f t="shared" si="1"/>
        <v>89</v>
      </c>
      <c r="H3059" s="53">
        <f>COUNTA(G2865,G2691,G2633,G2576,G2519,G2461,G2404,G2347,G2288,G2230,G2170,G2112,G2045,G1988,#REF!,G1872,G1814,G1757,G1698,G1641,G1584,G1527,G1467,G1409,G1352,G1295,G1235,G1177,G1115,G1058,G1001,G941,G883,G826,G769,G712,G660,G607,G554,G502,G450,G398,G346,G292,G241,G189,G134,G78,G19,G2808,G2751,G2989,G2925)</f>
        <v>4</v>
      </c>
      <c r="I3059" s="53">
        <f>E3050 - Table3726[[#This Row],[ INACTIVE PUBLISHERS]]</f>
        <v>51</v>
      </c>
      <c r="J3059" s="53">
        <f>SUM(Table3726[[#This Row],[ INACTIVE PUBLISHERS]:[ACTIVE PUBLISHERS]])</f>
        <v>55</v>
      </c>
    </row>
    <row r="3060" spans="1:10">
      <c r="A3060" s="95"/>
      <c r="B3060" s="63">
        <v>43922</v>
      </c>
      <c r="C3060" s="53">
        <f>SUM(B2866,B2809,B2752,B2692,B2634,B2577,B2520,B2462,B2405,B2348,B2289,B2231,B2171,B2113,B2046,B1989,B1930,B1873,B1815,B1758,B1699,B1642,B1585,B1528,B1468,B1410,B1353,B1296,B1236,B1178,B1116,B1059,B1002,B942,B884,B827,B770,B713,B661,B608,B555,B503,B451,B399,B347,B293,B242,B190,B135,B2990,B2926)</f>
        <v>45</v>
      </c>
      <c r="D3060" s="53">
        <f t="shared" si="0"/>
        <v>36</v>
      </c>
      <c r="E3060" s="53">
        <f t="shared" si="0"/>
        <v>296</v>
      </c>
      <c r="F3060" s="53">
        <f t="shared" si="0"/>
        <v>186</v>
      </c>
      <c r="G3060" s="53">
        <f t="shared" si="1"/>
        <v>66</v>
      </c>
      <c r="H3060" s="53">
        <f>COUNTA(G2866,G2692,G2634,G2577,G2520,G2462,G2405,G2348,G2289,G2231,G2171,G2113,G2046,G1989,#REF!,G1873,G1815,G1758,G1699,G1642,G1585,G1528,G1468,G1410,G1353,G1296,G1236,G1178,G1116,G1059,G1002,G942,G884,G827,G770,G713,G661,G608,G555,G503,G451,G399,G347,G293,G242,G190,G135,G79,G20,G2809,G2752,G2990,G2926)</f>
        <v>4</v>
      </c>
      <c r="I3060" s="53">
        <f>E3050 - Table3726[[#This Row],[ INACTIVE PUBLISHERS]]</f>
        <v>51</v>
      </c>
      <c r="J3060" s="53">
        <f>SUM(Table3726[[#This Row],[ INACTIVE PUBLISHERS]:[ACTIVE PUBLISHERS]])</f>
        <v>55</v>
      </c>
    </row>
    <row r="3061" spans="1:10">
      <c r="A3061" s="95"/>
      <c r="B3061" s="63">
        <v>43952</v>
      </c>
      <c r="C3061" s="53">
        <f>SUM(B2867,B2810,B2753,B2693,B2635,B2578,B2521,B2463,B2406,B2349,B2290,B2232,B2172,B2114,B2047,B1990,B1931,B1874,B1816,B1759,B1700,B1643,B1586,B1529,B1469,B1411,B1354,B1297,B1237,B1179,B1117,B1060,B1003,B943,B885,B828,B771,B714,B662,B609,B556,B504,B452,B400,B348,B294,B243,B191,B136,B2991,B2927)</f>
        <v>23</v>
      </c>
      <c r="D3061" s="53">
        <f t="shared" si="0"/>
        <v>67</v>
      </c>
      <c r="E3061" s="53">
        <f t="shared" si="0"/>
        <v>258.5</v>
      </c>
      <c r="F3061" s="53">
        <f t="shared" si="0"/>
        <v>168</v>
      </c>
      <c r="G3061" s="53">
        <f t="shared" si="1"/>
        <v>71</v>
      </c>
      <c r="H3061" s="53">
        <f>COUNTA(G2867,G2693,G2635,G2578,G2521,G2463,G2406,G2349,G2290,G2232,G2172,G2114,G2047,G1990,#REF!,G1874,G1816,G1759,G1700,G1643,G1586,G1529,G1469,G1411,G1354,G1297,G1237,G1179,G1117,G1060,G1003,G943,G885,G828,G771,G714,G662,G609,G556,G504,G452,G400,G348,G294,G243,G191,G136,G80,G21,G2810,G2753,G2991,G2927)</f>
        <v>6</v>
      </c>
      <c r="I3061" s="53">
        <f>E3050 - Table3726[[#This Row],[ INACTIVE PUBLISHERS]]</f>
        <v>49</v>
      </c>
      <c r="J3061" s="53">
        <f>SUM(Table3726[[#This Row],[ INACTIVE PUBLISHERS]:[ACTIVE PUBLISHERS]])</f>
        <v>55</v>
      </c>
    </row>
    <row r="3062" spans="1:10">
      <c r="A3062" s="95"/>
      <c r="B3062" s="63">
        <v>43983</v>
      </c>
      <c r="C3062" s="53">
        <f>SUM(B2868,B2811,B2754,B2694,B2636,B2579,B2522,B2464,B2407,B2350,B2291,B2233,B2173,B2115,B2048,B1991,B1932,B1875,B1817,B1760,B1701,B1644,B1587,B1530,B1470,B1412,B1355,B1298,B1238,B1180,B1118,B1061,B1004,B944,B886,B829,B772,B715,B663,B610,B557,B505,B453,B401,B349,B295,B244,B192,B137,B81,B22)</f>
        <v>21</v>
      </c>
      <c r="D3062" s="53">
        <f t="shared" si="0"/>
        <v>73</v>
      </c>
      <c r="E3062" s="53">
        <f t="shared" si="0"/>
        <v>270</v>
      </c>
      <c r="F3062" s="53">
        <f t="shared" si="0"/>
        <v>170</v>
      </c>
      <c r="G3062" s="53">
        <f t="shared" si="1"/>
        <v>65</v>
      </c>
      <c r="H3062" s="53">
        <f>COUNTA(G2868,G2694,G2636,G2579,G2522,G2464,G2407,G2350,G2291,G2233,G2173,G2115,G2048,G1991,#REF!,G1875,G1817,G1760,G1701,G1644,G1587,G1530,G1470,G1412,G1355,G1298,G1238,G1180,G1118,G1061,G1004,G944,G886,G829,G772,G715,G663,G610,G557,G505,G453,G401,G349,G295,G244,G192,G137,G81,G22,G2811,G2754,G2992,G2928)</f>
        <v>5</v>
      </c>
      <c r="I3062" s="53">
        <f>E3050 - Table3726[[#This Row],[ INACTIVE PUBLISHERS]]</f>
        <v>50</v>
      </c>
      <c r="J3062" s="53">
        <f>SUM(Table3726[[#This Row],[ INACTIVE PUBLISHERS]:[ACTIVE PUBLISHERS]])</f>
        <v>55</v>
      </c>
    </row>
    <row r="3063" spans="1:10">
      <c r="A3063" s="95"/>
      <c r="B3063" s="63">
        <v>44013</v>
      </c>
      <c r="C3063" s="53">
        <f>SUM(B2869,B2812,B2755,B2695,B2637,B2580,B2523,B2465,B2408,B2351,B2292,B2234,B2174,B2116,B2049,B1992,B1933,B1876,B1818,B1761,B1702,B1645,B1588,B1531,B1471,B1413,B1356,B1299,B1239,B1181,B1119,B1062,B1005,B945,B887,B830,B773,B716,B664,B611,B558,B506,B454,B402,B350,B296,B245,B193,B138,B2993,B2929)</f>
        <v>7</v>
      </c>
      <c r="D3063" s="53">
        <f t="shared" si="0"/>
        <v>68</v>
      </c>
      <c r="E3063" s="53">
        <f t="shared" si="0"/>
        <v>222</v>
      </c>
      <c r="F3063" s="53">
        <f t="shared" si="0"/>
        <v>137</v>
      </c>
      <c r="G3063" s="53">
        <f t="shared" si="1"/>
        <v>63</v>
      </c>
      <c r="H3063" s="53">
        <f>COUNTA(G2869,G2695,G2637,G2580,G2523,G2465,G2408,G2351,G2292,G2234,G2174,G2116,G2049,G1992,#REF!,G1876,G1818,G1761,G1702,G1645,G1588,G1531,G1471,G1413,G1356,G1299,G1239,G1181,G1119,G1062,G1005,G945,G887,G830,G773,G716,G664,G611,G558,G506,G454,G402,G350,G296,G245,G193,G138,G82,G23,G2812,G2755,G2993,G2929)</f>
        <v>7</v>
      </c>
      <c r="I3063" s="53">
        <f>E3050 - Table3726[[#This Row],[ INACTIVE PUBLISHERS]]</f>
        <v>48</v>
      </c>
      <c r="J3063" s="53">
        <f>SUM(Table3726[[#This Row],[ INACTIVE PUBLISHERS]:[ACTIVE PUBLISHERS]])</f>
        <v>55</v>
      </c>
    </row>
    <row r="3064" spans="1:10">
      <c r="A3064" s="95"/>
      <c r="B3064" s="63">
        <v>44044</v>
      </c>
      <c r="C3064" s="53">
        <f>SUM(B2870,B2813,B2756,B2696,B2638,B2581,B2524,B2466,B2409,B2352,B2293,B2235,B2175,B2117,B2050,B1993,B1934,B1877,B1819,B1762,B1703,B1646,B1589,B1532,B1472,B1414,B1357,B1300,B1240,B1182,B1120,B1063,B1006,B946,B888,B831,B774,B717,B665,B612,B559,B507,B455,B403,B351,B297,B246,B194,B139,B2994,B2930)</f>
        <v>12</v>
      </c>
      <c r="D3064" s="53">
        <f t="shared" si="0"/>
        <v>67.5</v>
      </c>
      <c r="E3064" s="53">
        <f t="shared" si="0"/>
        <v>237.45</v>
      </c>
      <c r="F3064" s="53">
        <f t="shared" si="0"/>
        <v>160</v>
      </c>
      <c r="G3064" s="53">
        <f t="shared" si="1"/>
        <v>63</v>
      </c>
      <c r="H3064" s="53">
        <f>COUNTA(G2870,G2696,G2638,G2581,G2524,G2466,G2409,G2352,G2293,G2235,G2175,G2117,G2050,G1993,#REF!,G1877,G1819,G1762,G1703,G1646,G1589,G1532,G1472,G1414,G1357,G1300,G1240,G1182,G1120,G1063,G1006,G946,G888,G831,G774,G717,G665,G612,G559,G507,G455,G403,G351,G297,G246,G194,G139,G83,G24,G2813,G2756,G2994,G2930)</f>
        <v>5</v>
      </c>
      <c r="I3064" s="53">
        <f>E3050 - Table3726[[#This Row],[ INACTIVE PUBLISHERS]]</f>
        <v>50</v>
      </c>
      <c r="J3064" s="53">
        <f>SUM(Table3726[[#This Row],[ INACTIVE PUBLISHERS]:[ACTIVE PUBLISHERS]])</f>
        <v>55</v>
      </c>
    </row>
    <row r="3065" spans="1:10">
      <c r="A3065" s="95"/>
      <c r="B3065" s="67" t="s">
        <v>10</v>
      </c>
      <c r="C3065" s="55">
        <f t="shared" ref="C3065:J3065" si="2">SUM(C3053:C3064)</f>
        <v>2341</v>
      </c>
      <c r="D3065" s="55">
        <f t="shared" si="2"/>
        <v>1047.5</v>
      </c>
      <c r="E3065" s="55">
        <f t="shared" si="2"/>
        <v>5405.95</v>
      </c>
      <c r="F3065" s="55">
        <f t="shared" si="2"/>
        <v>2657</v>
      </c>
      <c r="G3065" s="55">
        <f t="shared" si="2"/>
        <v>974</v>
      </c>
      <c r="H3065" s="55">
        <f t="shared" si="2"/>
        <v>57</v>
      </c>
      <c r="I3065" s="55">
        <f t="shared" si="2"/>
        <v>603</v>
      </c>
      <c r="J3065" s="55">
        <f t="shared" si="2"/>
        <v>660</v>
      </c>
    </row>
    <row r="3066" spans="1:10">
      <c r="A3066" s="95"/>
      <c r="B3066" s="67" t="s">
        <v>12</v>
      </c>
      <c r="C3066" s="55">
        <f>C3065/12</f>
        <v>195.08333333333334</v>
      </c>
      <c r="D3066" s="55">
        <f>D3065/12</f>
        <v>87.291666666666671</v>
      </c>
      <c r="E3066" s="55">
        <f>E3065/12</f>
        <v>450.49583333333334</v>
      </c>
      <c r="F3066" s="55">
        <f t="shared" ref="F3066" si="3">F3065/12</f>
        <v>221.41666666666666</v>
      </c>
      <c r="G3066" s="55">
        <f>G3065/12</f>
        <v>81.166666666666671</v>
      </c>
      <c r="H3066" s="55">
        <f>H3065/12</f>
        <v>4.75</v>
      </c>
      <c r="I3066" s="55">
        <f t="shared" ref="I3066:J3066" si="4">I3065/12</f>
        <v>50.25</v>
      </c>
      <c r="J3066" s="55">
        <f t="shared" si="4"/>
        <v>55</v>
      </c>
    </row>
    <row r="3067" spans="1:10">
      <c r="A3067" s="95"/>
      <c r="B3067" s="63">
        <v>44075</v>
      </c>
      <c r="C3067" s="53">
        <f t="shared" ref="C3067:G3068" si="5">SUM(B2873,B2816,B2759,B2699,B2641,B2584,B2527,B2469,B2412,B2355,B2296,B2238,B2178,B2120,B2053,B1996,B1937,B1880,B1822,B1765,B1706,B1649,B1592,B1535,B1475,B1417,B1360,B1303,B1243,B1185,B1123,B1066,B1009,B949,B891,B834,B777,B720,B668,B615,B562,B510,B458,B406,B354,B300,B249,B197,B142,B2997,B2933)</f>
        <v>28</v>
      </c>
      <c r="D3067" s="53">
        <f t="shared" si="5"/>
        <v>85</v>
      </c>
      <c r="E3067" s="53">
        <f t="shared" si="5"/>
        <v>257</v>
      </c>
      <c r="F3067" s="53">
        <f t="shared" si="5"/>
        <v>170</v>
      </c>
      <c r="G3067" s="53">
        <f t="shared" si="5"/>
        <v>75</v>
      </c>
      <c r="H3067" s="53">
        <f>COUNTA(G2873,G2699,G2641,G2584,G2527,G2469,G2412,G2355,G2296,G2238,G2178,G2120,G2053,G1996,G1937,G1880,G1822,G1765,G1706,G1649,G1592,G1535,G1475,G1417,G1360,G1303,G1243,G1185,G1123,G1066,G1009,G949,G891,G834,G777,G720,G668,G615,G562,G510,G458,G406,G354,G300,G249,G197,G142,G86,G27,G2816,G2759,G2933,G2997)</f>
        <v>4</v>
      </c>
      <c r="I3067" s="53">
        <f>E3050 - Table3726[[#This Row],[ INACTIVE PUBLISHERS]]</f>
        <v>51</v>
      </c>
      <c r="J3067" s="53">
        <f>SUM(Table3726[[#This Row],[ INACTIVE PUBLISHERS]:[ACTIVE PUBLISHERS]])</f>
        <v>55</v>
      </c>
    </row>
    <row r="3068" spans="1:10">
      <c r="A3068" s="95"/>
      <c r="B3068" s="63">
        <v>44105</v>
      </c>
      <c r="C3068" s="53">
        <f t="shared" si="5"/>
        <v>23</v>
      </c>
      <c r="D3068" s="53">
        <f t="shared" si="5"/>
        <v>68</v>
      </c>
      <c r="E3068" s="53">
        <f t="shared" si="5"/>
        <v>229.5</v>
      </c>
      <c r="F3068" s="53">
        <f t="shared" si="5"/>
        <v>150</v>
      </c>
      <c r="G3068" s="53">
        <f t="shared" si="5"/>
        <v>65</v>
      </c>
      <c r="H3068" s="53">
        <f>COUNTA(G2874,G2700,G2642,G2585,G2528,G2470,G2413,G2356,G2297,G2239,G2179,G2121,G2054,G1997,G1938,G1881,G1823,G1766,G1707,G1650,G1593,G1536,G1476,G1418,G1361,G1304,G1244,G1186,G1124,G1067,G1010,G950,G892,G835,G778,G721,G669,G616,G563,G511,G459,G407,G355,G301,G250,G198,G143,G87,G28,G2817,G2760,G2934,G2998)</f>
        <v>5</v>
      </c>
      <c r="I3068" s="53">
        <f>E3050 - Table3726[[#This Row],[ INACTIVE PUBLISHERS]]</f>
        <v>50</v>
      </c>
      <c r="J3068" s="53">
        <f>SUM(Table3726[[#This Row],[ INACTIVE PUBLISHERS]:[ACTIVE PUBLISHERS]])</f>
        <v>55</v>
      </c>
    </row>
    <row r="3069" spans="1:10">
      <c r="A3069" s="95"/>
      <c r="B3069" s="63">
        <v>44136</v>
      </c>
      <c r="C3069" s="53">
        <f>SUM(,B2818,B2761,B2701,B2643,B2586,B2529,B2471,B2414,B2357,B2298,B2240,B2180,B2122,B2055,B1998,B1939,B1882,B1824,B1767,B1708,B1651,B1594,B1537,B1477,B1419,B1362,B1305,B1245,B1187,B1125,B1068,B1011,B951,B893,B836,B779,B722,B670,B617,B564,B512,B460,B408,B356,B302,B251,B199,B144,B2999,B2935)</f>
        <v>38</v>
      </c>
      <c r="D3069" s="53">
        <f t="shared" ref="D3069:E3078" si="6">SUM(C2875,C2818,C2761,C2701,C2643,C2586,C2529,C2471,C2414,C2357,C2298,C2240,C2180,C2122,C2055,C1998,C1939,C1882,C1824,C1767,C1708,C1651,C1594,C1537,C1477,C1419,C1362,C1305,C1245,C1187,C1125,C1068,C1011,C951,C893,C836,C779,C722,C670,C617,C564,C512,C460,C408,C356,C302,C251,C199,C144,C2999,C2935)</f>
        <v>78</v>
      </c>
      <c r="E3069" s="53">
        <f t="shared" si="6"/>
        <v>273</v>
      </c>
      <c r="F3069" s="53">
        <f t="shared" ref="F3069:G3069" si="7">SUM(E2875,E2818,E2761,E2701,E2643,E2586,E2529,E2471,E2414,E2357,E2298,E2240,E2180,E2122,E2055,E1998,E1939,E1882,E1824,E1767,E1708,E1651,E1594,E1537,E1477,E1419,E1362,E1305,E1245,E1187,E1125,E1068,E1011,E951,E893,E836,E779,E722,E670,E617,E564,E512,E460,E408,E356,E302,E251,E199,E144,E2999,E2935)</f>
        <v>153</v>
      </c>
      <c r="G3069" s="53">
        <f t="shared" si="7"/>
        <v>73</v>
      </c>
      <c r="H3069" s="53">
        <f t="shared" ref="H3069:H3078" si="8">COUNTA(G2875,G2701,G2643,G2586,G2529,G2471,G2414,G2357,G2298,G2240,G2180,G2122,G2055,G1998,G1939,G1882,G1824,G1767,G1708,G1651,G1594,G1537,G1477,G1419,G1362,G1305,G1245,G1187,G1125,G1068,G1011,G951,G893,G836,G779,G722,G670,G617,G564,G512,G460,G408,G356,G302,G251,G199,G144,G88,G29,G2818,G2761,G2935,G2999)</f>
        <v>5</v>
      </c>
      <c r="I3069" s="53">
        <f>E3050 - Table3726[[#This Row],[ INACTIVE PUBLISHERS]]</f>
        <v>50</v>
      </c>
      <c r="J3069" s="53">
        <f>SUM(Table3726[[#This Row],[ INACTIVE PUBLISHERS]:[ACTIVE PUBLISHERS]])</f>
        <v>55</v>
      </c>
    </row>
    <row r="3070" spans="1:10">
      <c r="A3070" s="95"/>
      <c r="B3070" s="63">
        <v>44166</v>
      </c>
      <c r="C3070" s="53">
        <f t="shared" ref="C3070:C3071" si="9">SUM(B2876,B2819,B2762,B2702,B2644,B2587,B2530,B2472,B2415,B2358,B2299,B2241,B2181,B2123,B2056,B1999,B1940,B1883,B1825,B1768,B1709,B1652,B1595,B1538,B1478,B1420,B1363,B1306,B1246,B1188,B1126,B1069,B1012,B952,B894,B837,B780,B723,B671,B618,B565,B513,B461,B409,B357,B303,B252,B200,B145,B3000,B2936)</f>
        <v>66</v>
      </c>
      <c r="D3070" s="53">
        <f t="shared" si="6"/>
        <v>28</v>
      </c>
      <c r="E3070" s="53">
        <f t="shared" si="6"/>
        <v>284</v>
      </c>
      <c r="F3070" s="53">
        <f t="shared" ref="F3070:G3070" si="10">SUM(E2876,E2819,E2762,E2702,E2644,E2587,E2530,E2472,E2415,E2358,E2299,E2241,E2181,E2123,E2056,E1999,E1940,E1883,E1825,E1768,E1709,E1652,E1595,E1538,E1478,E1420,E1363,E1306,E1246,E1188,E1126,E1069,E1012,E952,E894,E837,E780,E723,E671,E618,E565,E513,E461,E409,E357,E303,E252,E200,E145,E3000,E2936)</f>
        <v>165</v>
      </c>
      <c r="G3070" s="53">
        <f t="shared" si="10"/>
        <v>71</v>
      </c>
      <c r="H3070" s="53">
        <f t="shared" si="8"/>
        <v>5</v>
      </c>
      <c r="I3070" s="53">
        <f>E3050 - Table3726[[#This Row],[ INACTIVE PUBLISHERS]]</f>
        <v>50</v>
      </c>
      <c r="J3070" s="53">
        <f>SUM(Table3726[[#This Row],[ INACTIVE PUBLISHERS]:[ACTIVE PUBLISHERS]])</f>
        <v>55</v>
      </c>
    </row>
    <row r="3071" spans="1:10">
      <c r="A3071" s="95"/>
      <c r="B3071" s="63">
        <v>44197</v>
      </c>
      <c r="C3071" s="53">
        <f t="shared" si="9"/>
        <v>48</v>
      </c>
      <c r="D3071" s="53">
        <f t="shared" si="6"/>
        <v>48</v>
      </c>
      <c r="E3071" s="53">
        <f t="shared" si="6"/>
        <v>267.5</v>
      </c>
      <c r="F3071" s="53">
        <f t="shared" ref="F3071:G3071" si="11">SUM(E2877,E2820,E2763,E2703,E2645,E2588,E2531,E2473,E2416,E2359,E2300,E2242,E2182,E2124,E2057,E2000,E1941,E1884,E1826,E1769,E1710,E1653,E1596,E1539,E1479,E1421,E1364,E1307,E1247,E1189,E1127,E1070,E1013,E953,E895,E838,E781,E724,E672,E619,E566,E514,E462,E410,E358,E304,E253,E201,E146,E3001,E2937)</f>
        <v>143</v>
      </c>
      <c r="G3071" s="53">
        <f t="shared" si="11"/>
        <v>49</v>
      </c>
      <c r="H3071" s="53">
        <f t="shared" si="8"/>
        <v>5</v>
      </c>
      <c r="I3071" s="53">
        <f>E3050 - Table3726[[#This Row],[ INACTIVE PUBLISHERS]]</f>
        <v>50</v>
      </c>
      <c r="J3071" s="53">
        <f>SUM(Table3726[[#This Row],[ INACTIVE PUBLISHERS]:[ACTIVE PUBLISHERS]])</f>
        <v>55</v>
      </c>
    </row>
    <row r="3072" spans="1:10">
      <c r="A3072" s="95"/>
      <c r="B3072" s="63">
        <v>44228</v>
      </c>
      <c r="C3072" s="53">
        <f t="shared" ref="C3072" si="12">SUM(,B2821,B2764,B2704,B2646,B2589,B2532,B2474,B2417,B2360,B2301,B2243,B2183,B2125,B2058,B2001,B1942,B1885,B1827,B1770,B1711,B1654,B1597,B1540,B1480,B1422,B1365,B1308,B1248,B1190,B1128,B1071,B1014,B954,B896,B839,B782,B725,B673,B620,B567,B515,B463,B411,B359,B305,B254,B202,B147,B3002,B2938)</f>
        <v>73</v>
      </c>
      <c r="D3072" s="53">
        <f t="shared" si="6"/>
        <v>26</v>
      </c>
      <c r="E3072" s="53">
        <f t="shared" si="6"/>
        <v>245</v>
      </c>
      <c r="F3072" s="53">
        <f t="shared" ref="F3072:G3072" si="13">SUM(E2878,E2821,E2764,E2704,E2646,E2589,E2532,E2474,E2417,E2360,E2301,E2243,E2183,E2125,E2058,E2001,E1942,E1885,E1827,E1770,E1711,E1654,E1597,E1540,E1480,E1422,E1365,E1308,E1248,E1190,E1128,E1071,E1014,E954,E896,E839,E782,E725,E673,E620,E567,E515,E463,E411,E359,E305,E254,E202,E147,E3002,E2938)</f>
        <v>178</v>
      </c>
      <c r="G3072" s="53">
        <f t="shared" si="13"/>
        <v>64</v>
      </c>
      <c r="H3072" s="53">
        <f t="shared" si="8"/>
        <v>6</v>
      </c>
      <c r="I3072" s="53">
        <f>E3050 - Table3726[[#This Row],[ INACTIVE PUBLISHERS]]</f>
        <v>49</v>
      </c>
      <c r="J3072" s="53">
        <f>SUM(Table3726[[#This Row],[ INACTIVE PUBLISHERS]:[ACTIVE PUBLISHERS]])</f>
        <v>55</v>
      </c>
    </row>
    <row r="3073" spans="1:10">
      <c r="A3073" s="95"/>
      <c r="B3073" s="63">
        <v>44256</v>
      </c>
      <c r="C3073" s="53">
        <f t="shared" ref="C3073:C3074" si="14">SUM(B2879,B2822,B2765,B2705,B2647,B2590,B2533,B2475,B2418,B2361,B2302,B2244,B2184,B2126,B2059,B2002,B1943,B1886,B1828,B1771,B1712,B1655,B1598,B1541,B1481,B1423,B1366,B1309,B1249,B1191,B1129,B1072,B1015,B955,B897,B840,B783,B726,B674,B621,B568,B516,B464,B412,B360,B306,B255,B203,B148,B3003,B2939)</f>
        <v>301</v>
      </c>
      <c r="D3073" s="53">
        <f t="shared" si="6"/>
        <v>89</v>
      </c>
      <c r="E3073" s="53">
        <f t="shared" si="6"/>
        <v>289</v>
      </c>
      <c r="F3073" s="53">
        <f t="shared" ref="F3073:G3073" si="15">SUM(E2879,E2822,E2765,E2705,E2647,E2590,E2533,E2475,E2418,E2361,E2302,E2244,E2184,E2126,E2059,E2002,E1943,E1886,E1828,E1771,E1712,E1655,E1598,E1541,E1481,E1423,E1366,E1309,E1249,E1191,E1129,E1072,E1015,E955,E897,E840,E783,E726,E674,E621,E568,E516,E464,E412,E360,E306,E255,E203,E148,E3003,E2939)</f>
        <v>186</v>
      </c>
      <c r="G3073" s="53">
        <f t="shared" si="15"/>
        <v>76</v>
      </c>
      <c r="H3073" s="53">
        <f t="shared" si="8"/>
        <v>6</v>
      </c>
      <c r="I3073" s="53">
        <f>E3050 - Table3726[[#This Row],[ INACTIVE PUBLISHERS]]</f>
        <v>49</v>
      </c>
      <c r="J3073" s="53">
        <f>SUM(Table3726[[#This Row],[ INACTIVE PUBLISHERS]:[ACTIVE PUBLISHERS]])</f>
        <v>55</v>
      </c>
    </row>
    <row r="3074" spans="1:10">
      <c r="A3074" s="95"/>
      <c r="B3074" s="63">
        <v>44287</v>
      </c>
      <c r="C3074" s="53">
        <f t="shared" si="14"/>
        <v>73</v>
      </c>
      <c r="D3074" s="53">
        <f t="shared" si="6"/>
        <v>34</v>
      </c>
      <c r="E3074" s="53">
        <f t="shared" si="6"/>
        <v>342</v>
      </c>
      <c r="F3074" s="53">
        <f t="shared" ref="F3074:G3074" si="16">SUM(E2880,E2823,E2766,E2706,E2648,E2591,E2534,E2476,E2419,E2362,E2303,E2245,E2185,E2127,E2060,E2003,E1944,E1887,E1829,E1772,E1713,E1656,E1599,E1542,E1482,E1424,E1367,E1310,E1250,E1192,E1130,E1073,E1016,E956,E898,E841,E784,E727,E675,E622,E569,E517,E465,E413,E361,E307,E256,E204,E149,E3004,E2940)</f>
        <v>160</v>
      </c>
      <c r="G3074" s="53">
        <f t="shared" si="16"/>
        <v>57</v>
      </c>
      <c r="H3074" s="53">
        <f t="shared" si="8"/>
        <v>6</v>
      </c>
      <c r="I3074" s="53">
        <f>E3050 - Table3726[[#This Row],[ INACTIVE PUBLISHERS]]</f>
        <v>49</v>
      </c>
      <c r="J3074" s="53">
        <f>SUM(Table3726[[#This Row],[ INACTIVE PUBLISHERS]:[ACTIVE PUBLISHERS]])</f>
        <v>55</v>
      </c>
    </row>
    <row r="3075" spans="1:10">
      <c r="A3075" s="95"/>
      <c r="B3075" s="63">
        <v>44317</v>
      </c>
      <c r="C3075" s="53">
        <f t="shared" ref="C3075" si="17">SUM(,B2824,B2767,B2707,B2649,B2592,B2535,B2477,B2420,B2363,B2304,B2246,B2186,B2128,B2061,B2004,B1945,B1888,B1830,B1773,B1714,B1657,B1600,B1543,B1483,B1425,B1368,B1311,B1251,B1193,B1131,B1074,B1017,B957,B899,B842,B785,B728,B676,B623,B570,B518,B466,B414,B362,B308,B257,B205,B150,B3005,B2941)</f>
        <v>54</v>
      </c>
      <c r="D3075" s="53">
        <f t="shared" si="6"/>
        <v>50</v>
      </c>
      <c r="E3075" s="53">
        <f t="shared" si="6"/>
        <v>292</v>
      </c>
      <c r="F3075" s="53">
        <f t="shared" ref="F3075:G3075" si="18">SUM(E2881,E2824,E2767,E2707,E2649,E2592,E2535,E2477,E2420,E2363,E2304,E2246,E2186,E2128,E2061,E2004,E1945,E1888,E1830,E1773,E1714,E1657,E1600,E1543,E1483,E1425,E1368,E1311,E1251,E1193,E1131,E1074,E1017,E957,E899,E842,E785,E728,E676,E623,E570,E518,E466,E414,E362,E308,E257,E205,E150,E3005,E2941)</f>
        <v>174</v>
      </c>
      <c r="G3075" s="53">
        <f t="shared" si="18"/>
        <v>66</v>
      </c>
      <c r="H3075" s="53">
        <f t="shared" si="8"/>
        <v>4</v>
      </c>
      <c r="I3075" s="53">
        <f>E3050 - Table3726[[#This Row],[ INACTIVE PUBLISHERS]]</f>
        <v>51</v>
      </c>
      <c r="J3075" s="53">
        <f>SUM(Table3726[[#This Row],[ INACTIVE PUBLISHERS]:[ACTIVE PUBLISHERS]])</f>
        <v>55</v>
      </c>
    </row>
    <row r="3076" spans="1:10">
      <c r="A3076" s="95"/>
      <c r="B3076" s="63">
        <v>44348</v>
      </c>
      <c r="C3076" s="53">
        <f t="shared" ref="C3076:C3077" si="19">SUM(B2882,B2825,B2768,B2708,B2650,B2593,B2536,B2478,B2421,B2364,B2305,B2247,B2187,B2129,B2062,B2005,B1946,B1889,B1831,B1774,B1715,B1658,B1601,B1544,B1484,B1426,B1369,B1312,B1252,B1194,B1132,B1075,B1018,B958,B900,B843,B786,B729,B677,B624,B571,B519,B467,B415,B363,B309,B258,B206,B151,B3006,B2942)</f>
        <v>30</v>
      </c>
      <c r="D3076" s="53">
        <f t="shared" si="6"/>
        <v>53</v>
      </c>
      <c r="E3076" s="53">
        <f t="shared" si="6"/>
        <v>257</v>
      </c>
      <c r="F3076" s="53">
        <f t="shared" ref="F3076:G3076" si="20">SUM(E2882,E2825,E2768,E2708,E2650,E2593,E2536,E2478,E2421,E2364,E2305,E2247,E2187,E2129,E2062,E2005,E1946,E1889,E1831,E1774,E1715,E1658,E1601,E1544,E1484,E1426,E1369,E1312,E1252,E1194,E1132,E1075,E1018,E958,E900,E843,E786,E729,E677,E624,E571,E519,E467,E415,E363,E309,E258,E206,E151,E3006,E2942)</f>
        <v>140</v>
      </c>
      <c r="G3076" s="53">
        <f t="shared" si="20"/>
        <v>48</v>
      </c>
      <c r="H3076" s="53">
        <f t="shared" si="8"/>
        <v>7</v>
      </c>
      <c r="I3076" s="53">
        <f>E3050 - Table3726[[#This Row],[ INACTIVE PUBLISHERS]]</f>
        <v>48</v>
      </c>
      <c r="J3076" s="53">
        <f>SUM(Table3726[[#This Row],[ INACTIVE PUBLISHERS]:[ACTIVE PUBLISHERS]])</f>
        <v>55</v>
      </c>
    </row>
    <row r="3077" spans="1:10">
      <c r="A3077" s="95"/>
      <c r="B3077" s="63">
        <v>44378</v>
      </c>
      <c r="C3077" s="53">
        <f t="shared" si="19"/>
        <v>23</v>
      </c>
      <c r="D3077" s="53">
        <f t="shared" si="6"/>
        <v>70</v>
      </c>
      <c r="E3077" s="53">
        <f t="shared" si="6"/>
        <v>227</v>
      </c>
      <c r="F3077" s="53">
        <f t="shared" ref="F3077:G3077" si="21">SUM(E2883,E2826,E2769,E2709,E2651,E2594,E2537,E2479,E2422,E2365,E2306,E2248,E2188,E2130,E2063,E2006,E1947,E1890,E1832,E1775,E1716,E1659,E1602,E1545,E1485,E1427,E1370,E1313,E1253,E1195,E1133,E1076,E1019,E959,E901,E844,E787,E730,E678,E625,E572,E520,E468,E416,E364,E310,E259,E207,E152,E3007,E2943)</f>
        <v>139</v>
      </c>
      <c r="G3077" s="53">
        <f t="shared" si="21"/>
        <v>53</v>
      </c>
      <c r="H3077" s="53">
        <f t="shared" si="8"/>
        <v>6</v>
      </c>
      <c r="I3077" s="53">
        <f>E3050 - Table3726[[#This Row],[ INACTIVE PUBLISHERS]]</f>
        <v>49</v>
      </c>
      <c r="J3077" s="53">
        <f>SUM(Table3726[[#This Row],[ INACTIVE PUBLISHERS]:[ACTIVE PUBLISHERS]])</f>
        <v>55</v>
      </c>
    </row>
    <row r="3078" spans="1:10">
      <c r="A3078" s="95"/>
      <c r="B3078" s="63">
        <v>44409</v>
      </c>
      <c r="C3078" s="53">
        <f t="shared" ref="C3078" si="22">SUM(,B2827,B2770,B2710,B2652,B2595,B2538,B2480,B2423,B2366,B2307,B2249,B2189,B2131,B2064,B2007,B1948,B1891,B1833,B1776,B1717,B1660,B1603,B1546,B1486,B1428,B1371,B1314,B1254,B1196,B1134,B1077,B1020,B960,B902,B845,B788,B731,B679,B626,B573,B521,B469,B417,B365,B311,B260,B208,B153,B3008,B2944)</f>
        <v>26</v>
      </c>
      <c r="D3078" s="53">
        <f t="shared" si="6"/>
        <v>28</v>
      </c>
      <c r="E3078" s="53">
        <f t="shared" si="6"/>
        <v>232</v>
      </c>
      <c r="F3078" s="53">
        <f t="shared" ref="F3078:G3078" si="23">SUM(E2884,E2827,E2770,E2710,E2652,E2595,E2538,E2480,E2423,E2366,E2307,E2249,E2189,E2131,E2064,E2007,E1948,E1891,E1833,E1776,E1717,E1660,E1603,E1546,E1486,E1428,E1371,E1314,E1254,E1196,E1134,E1077,E1020,E960,E902,E845,E788,E731,E679,E626,E573,E521,E469,E417,E365,E311,E260,E208,E153,E3008,E2944)</f>
        <v>137</v>
      </c>
      <c r="G3078" s="53">
        <f t="shared" si="23"/>
        <v>54</v>
      </c>
      <c r="H3078" s="53">
        <f t="shared" si="8"/>
        <v>8</v>
      </c>
      <c r="I3078" s="53">
        <f>E3050 - Table3726[[#This Row],[ INACTIVE PUBLISHERS]]</f>
        <v>47</v>
      </c>
      <c r="J3078" s="53">
        <f>SUM(Table3726[[#This Row],[ INACTIVE PUBLISHERS]:[ACTIVE PUBLISHERS]])</f>
        <v>55</v>
      </c>
    </row>
    <row r="3079" spans="1:10">
      <c r="A3079" s="95"/>
      <c r="B3079" s="67" t="s">
        <v>10</v>
      </c>
      <c r="C3079" s="55">
        <f>SUM(C3067:C3078)</f>
        <v>783</v>
      </c>
      <c r="D3079" s="55">
        <f>SUM(D3067:D3078)</f>
        <v>657</v>
      </c>
      <c r="E3079" s="55">
        <f t="shared" ref="E3079:G3079" si="24">SUM(E3067:E3078)</f>
        <v>3195</v>
      </c>
      <c r="F3079" s="55">
        <f t="shared" si="24"/>
        <v>1895</v>
      </c>
      <c r="G3079" s="55">
        <f t="shared" si="24"/>
        <v>751</v>
      </c>
      <c r="H3079" s="55">
        <f>SUM(H3067:H3078)</f>
        <v>67</v>
      </c>
      <c r="I3079" s="55">
        <f>SUM(I3067:I3078)</f>
        <v>593</v>
      </c>
      <c r="J3079" s="55">
        <f>SUM(J3067:J3078)</f>
        <v>660</v>
      </c>
    </row>
    <row r="3080" spans="1:10">
      <c r="A3080" s="95"/>
      <c r="B3080" s="68" t="s">
        <v>12</v>
      </c>
      <c r="C3080" s="55">
        <f>C3079/12</f>
        <v>65.25</v>
      </c>
      <c r="D3080" s="55">
        <f>D3079/12</f>
        <v>54.75</v>
      </c>
      <c r="E3080" s="55">
        <f t="shared" ref="E3080:J3080" si="25">E3079/12</f>
        <v>266.25</v>
      </c>
      <c r="F3080" s="55">
        <f t="shared" si="25"/>
        <v>157.91666666666666</v>
      </c>
      <c r="G3080" s="55">
        <f t="shared" si="25"/>
        <v>62.583333333333336</v>
      </c>
      <c r="H3080" s="55">
        <f t="shared" si="25"/>
        <v>5.583333333333333</v>
      </c>
      <c r="I3080" s="55">
        <f t="shared" si="25"/>
        <v>49.416666666666664</v>
      </c>
      <c r="J3080" s="55">
        <f t="shared" si="25"/>
        <v>55</v>
      </c>
    </row>
    <row r="3081" spans="1:10">
      <c r="A3081" s="95"/>
      <c r="B3081" s="63">
        <v>44440</v>
      </c>
      <c r="C3081" s="53">
        <f>SUM(B2887,B2830,B2773,B2713,B2655,B2598,B2541,B2483,B2426,B2369,B2310,B2252,B2192,B2134,B2067,B2010,B1951,B1894,B1836,B1779,B1720,B1663,B1606,B1549,B1489,B1431,B1374,B1317,B1257,B1199,B1137,B1080,B1023,B963,B905,B848,B791,B734,B682,B629,B576,B524,B472,B420,B368,B314,B263,B211,B156,B3011,B2947)</f>
        <v>32</v>
      </c>
      <c r="D3081" s="53">
        <f>SUM(C2887,C2830,C2773,C2713,C2655,C2598,C2541,C2483,C2426,C2369,C2310,C2252,C2192,C2134,C2067,C2010,C1951,C1894,C1836,C1779,C1720,C1663,C1606,C1549,C1489,C1431,C1374,C1317,C1257,C1199,C1137,C1080,C1023,C963,C905,C848,C791,C734,C682,C629,C576,C524,C472,C420,C368,C314,C263,C211,C156,C3011,C2947)</f>
        <v>64</v>
      </c>
      <c r="E3081" s="53">
        <f>SUM(D2887,D2830,D2773,D2713,D2655,D2598,D2541,D2483,D2426,D2369,D2310,D2252,D2192,D2134,D2067,D2010,D1951,D1894,D1836,D1779,D1720,D1663,D1606,D1549,D1489,D1431,D1374,D1317,D1257,D1199,D1137,D1080,D1023,D963,D905,D848,D791,D734,D682,D629,D576,D524,D472,D420,D368,D314,D263,D211,D156,D3011,D2947)</f>
        <v>255</v>
      </c>
      <c r="F3081" s="53">
        <f>SUM(E2887,E2830,E2773,E2713,E2655,E2598,E2541,E2483,E2426,E2369,E2310,E2252,E2192,E2134,E2067,E2010,E1951,E1894,E1836,E1779,E1720,E1663,E1606,E1549,E1489,E1431,E1374,E1317,E1257,E1199,E1137,E1080,E1023,E963,E905,E848,E791,E734,E682,E629,E576,E524,E472,E420,E368,E314,E263,E211,E156,E3011,E2947)</f>
        <v>161</v>
      </c>
      <c r="G3081" s="53">
        <f>SUM(F2887,F2830,F2773,F2713,F2655,F2598,F2541,F2483,F2426,F2369,F2310,F2252,F2192,F2134,F2067,F2010,F1951,F1894,F1836,F1779,F1720,F1663,F1606,F1549,F1489,F1431,F1374,F1317,F1257,F1199,F1137,F1080,F1023,F963,F905,F848,F791,F734,F682,F629,F576,F524,F472,F420,F368,F314,F263,F211,F156,F100,F41, F3011,F2947)</f>
        <v>65</v>
      </c>
      <c r="H3081" s="53">
        <f>COUNTA(G2887,G2713,G2655,G2598,G2541,G2483,G2426,G2369,G2310,G2252,G2192,G2134,G2067,G2010,G1951,G1894,G1836,G1779,G1720,G1663,G1606,G1549,G1489,G1431,G1374,G1317,G1257,G1199,G1137,G1080,G1023,G963,G905,G848,G791,G734,G682,G629,G576,G524,G472,G420,G368,G314,G263,G211,G156,G100,G41,G2773,G2947,G3011,G2830)</f>
        <v>10</v>
      </c>
      <c r="I3081" s="53">
        <f>E3050 - Table3726[[#This Row],[ INACTIVE PUBLISHERS]]</f>
        <v>45</v>
      </c>
      <c r="J3081" s="53">
        <f>SUM(Table3726[[#This Row],[ INACTIVE PUBLISHERS]:[ACTIVE PUBLISHERS]])</f>
        <v>55</v>
      </c>
    </row>
    <row r="3082" spans="1:10">
      <c r="A3082" s="95"/>
      <c r="B3082" s="63">
        <v>44470</v>
      </c>
      <c r="C3082" s="53">
        <f t="shared" ref="C3082:F3092" si="26">SUM(B2888,B2831,B2774,B2714,B2656,B2599,B2542,B2484,B2427,B2370,B2311,B2253,B2193,B2135,B2068,B2011,B1952,B1895,B1837,B1780,B1721,B1664,B1607,B1550,B1490,B1432,B1375,B1318,B1258,B1200,B1138,B1081,B1024,B964,B906,B849,B792,B735,B683,B630,B577,B525,B473,B421,B369,B315,B264,B212,B157,B3012,B2948)</f>
        <v>131</v>
      </c>
      <c r="D3082" s="53">
        <f t="shared" si="26"/>
        <v>74</v>
      </c>
      <c r="E3082" s="53">
        <f t="shared" si="26"/>
        <v>308.45</v>
      </c>
      <c r="F3082" s="53">
        <f t="shared" si="26"/>
        <v>183</v>
      </c>
      <c r="G3082" s="53">
        <f t="shared" ref="G3082:G3092" si="27">SUM(F2888,F2831,F2774,F2714,F2656,F2599,F2542,F2484,F2427,F2370,F2311,F2253,F2193,F2135,F2068,F2011,F1952,F1895,F1837,F1780,F1721,F1664,F1607,F1550,F1490,F1432,F1375,F1318,F1258,F1200,F1138,F1081,F1024,F964,F906,F849,F792,F735,F683,F630,F577,F525,F473,F421,F369,F315,F264,F212,F157,F101,F42, F3012,F2948)</f>
        <v>73</v>
      </c>
      <c r="H3082" s="53">
        <f>COUNTA(G2888,G2714,G2656,G2599,G2542,G2484,G2427,G2370,G2311,G2253,G2193,G2135,G2068,G2011,G1952,G1895,G1837,G1780,G1721,G1664,G1607,G1550,G1490,G1432,G1375,G1318,G1258,G1200,G1138,G1081,G1024,G964,G906,G849,G792,G735,G683,G630,G577,G525,G473,G421,G369,G315,G264,G212,G157,G101,G42,G2774,G2948,G3012,G2831)</f>
        <v>3</v>
      </c>
      <c r="I3082" s="53">
        <f>E3050 - Table3726[[#This Row],[ INACTIVE PUBLISHERS]]</f>
        <v>52</v>
      </c>
      <c r="J3082" s="53">
        <f>SUM(Table3726[[#This Row],[ INACTIVE PUBLISHERS]:[ACTIVE PUBLISHERS]])</f>
        <v>55</v>
      </c>
    </row>
    <row r="3083" spans="1:10">
      <c r="A3083" s="95"/>
      <c r="B3083" s="63">
        <v>44501</v>
      </c>
      <c r="C3083" s="53">
        <f t="shared" si="26"/>
        <v>88</v>
      </c>
      <c r="D3083" s="53">
        <f t="shared" si="26"/>
        <v>78</v>
      </c>
      <c r="E3083" s="53">
        <f t="shared" si="26"/>
        <v>258</v>
      </c>
      <c r="F3083" s="53">
        <f t="shared" si="26"/>
        <v>154</v>
      </c>
      <c r="G3083" s="53">
        <f t="shared" si="27"/>
        <v>66</v>
      </c>
      <c r="H3083" s="53">
        <f>COUNTA(G2889,G2715,G2657,G2600,G2543,G2485,G2428,G2371,G2312,G2254,G2194,G2136,G2069,G2012,G1953,G1896,G1838,G1781,G1722,G1665,G1608,G1551,G1491,G1433,G1376,G1319,G1259,G1201,G1139,G1082,G1025,G965,G907,G850,G793,G736,G684,G631,G578,G526,G474,G422,G370,G316,G265,G213,G158,G102,G43,G2775,G2949,G3013,G2832)</f>
        <v>7</v>
      </c>
      <c r="I3083" s="53">
        <f>E3050 - Table3726[[#This Row],[ INACTIVE PUBLISHERS]]</f>
        <v>48</v>
      </c>
      <c r="J3083" s="53">
        <f>SUM(Table3726[[#This Row],[ INACTIVE PUBLISHERS]:[ACTIVE PUBLISHERS]])</f>
        <v>55</v>
      </c>
    </row>
    <row r="3084" spans="1:10">
      <c r="A3084" s="95"/>
      <c r="B3084" s="63">
        <v>44531</v>
      </c>
      <c r="C3084" s="53">
        <f t="shared" si="26"/>
        <v>54</v>
      </c>
      <c r="D3084" s="53">
        <f t="shared" si="26"/>
        <v>79</v>
      </c>
      <c r="E3084" s="53">
        <f t="shared" si="26"/>
        <v>263.39999999999998</v>
      </c>
      <c r="F3084" s="53">
        <f t="shared" si="26"/>
        <v>171</v>
      </c>
      <c r="G3084" s="53">
        <f t="shared" si="27"/>
        <v>76</v>
      </c>
      <c r="H3084" s="53">
        <f>COUNTA(G2890,G2716,G2658,G2601,G2544,G2486,G2429,G2372,G2313,G2255,G2195,G2137,G2070,G2013,G1954,G1897,G1839,G1782,G1723,G1666,G1609,G1552,G1492,G1434,G1377,G1320,G1260,G1202,G1140,G1083,G1026,G966,G908,G851,G794,G737,G685,G632,G579,G527,G475,G423,G371,G317,G266,G214,G159,G103,G44,G2776,G2950,G3014,G2833)</f>
        <v>4</v>
      </c>
      <c r="I3084" s="53">
        <f>E3050 - Table3726[[#This Row],[ INACTIVE PUBLISHERS]]</f>
        <v>51</v>
      </c>
      <c r="J3084" s="53">
        <f>SUM(Table3726[[#This Row],[ INACTIVE PUBLISHERS]:[ACTIVE PUBLISHERS]])</f>
        <v>55</v>
      </c>
    </row>
    <row r="3085" spans="1:10">
      <c r="A3085" s="95"/>
      <c r="B3085" s="63">
        <v>44562</v>
      </c>
      <c r="C3085" s="53">
        <f>SUM(B2891,B2834,B2777,B2717,B2659,B2602,B2545,B2487,B2430,B2373,B2314,B2256,B2196,B2138,B2071,B2014,B1955,B1898,B1840,B1783,B1724,B1667,B1610,B1553,B1493,B1435,B1378,B1321,B1261,B1203,B1141,B1084,B1027,B967,B909,B852,B795,B738,B686,B633,B580,B528,B476,B424,B372,B318,B267,B215,B160,B3015,B2951)</f>
        <v>0</v>
      </c>
      <c r="D3085" s="53">
        <f t="shared" ref="D3085:F3092" si="28">SUM(C2891,C2834,C2777,C2717,C2659,C2602,C2545,C2487,C2430,C2373,C2314,C2256,C2196,C2138,C2071,C2014,C1955,C1898,C1840,C1783,C1724,C1667,C1610,C1553,C1493,C1435,C1378,C1321,C1261,C1203,C1141,C1084,C1027,C967,C909,C852,C795,C738,C686,C633,C580,C528,C476,C424,C372,C318,C267,C215,C160,C3015,C2951)</f>
        <v>0</v>
      </c>
      <c r="E3085" s="53">
        <f t="shared" si="28"/>
        <v>0</v>
      </c>
      <c r="F3085" s="53">
        <f t="shared" si="28"/>
        <v>0</v>
      </c>
      <c r="G3085" s="53">
        <f t="shared" si="27"/>
        <v>0</v>
      </c>
      <c r="H3085" s="53">
        <f t="shared" ref="H3085:H3092" si="29">COUNTA(G2891,G2717,G2659,G2602,G2545,G2487,G2430,G2373,G2314,G2256,G2196,G2138,G2071,G2014,G1955,G1898,G1840,G1783,G1724,G1667,G1610,G1553,G1493,G1435,G1378,G1321,G1261,G1203,G1141,G1084,G1027,G967,G909,G852,G795,G738,G686,G633,G580,G528,G476,G424,G372,G318,G267,G215,G160,G104,G45,G2777,G2951,G3015,G2834)</f>
        <v>0</v>
      </c>
      <c r="I3085" s="53">
        <f>E3050 - Table3726[[#This Row],[ INACTIVE PUBLISHERS]]</f>
        <v>55</v>
      </c>
      <c r="J3085" s="53">
        <f>SUM(Table3726[[#This Row],[ INACTIVE PUBLISHERS]:[ACTIVE PUBLISHERS]])</f>
        <v>55</v>
      </c>
    </row>
    <row r="3086" spans="1:10">
      <c r="A3086" s="95"/>
      <c r="B3086" s="63">
        <v>44593</v>
      </c>
      <c r="C3086" s="53">
        <f t="shared" si="26"/>
        <v>0</v>
      </c>
      <c r="D3086" s="53">
        <f t="shared" si="28"/>
        <v>0</v>
      </c>
      <c r="E3086" s="53">
        <f t="shared" si="28"/>
        <v>0</v>
      </c>
      <c r="F3086" s="53">
        <f t="shared" si="28"/>
        <v>0</v>
      </c>
      <c r="G3086" s="53">
        <f t="shared" si="27"/>
        <v>0</v>
      </c>
      <c r="H3086" s="53">
        <f t="shared" si="29"/>
        <v>0</v>
      </c>
      <c r="I3086" s="53">
        <f>E3050 - Table3726[[#This Row],[ INACTIVE PUBLISHERS]]</f>
        <v>55</v>
      </c>
      <c r="J3086" s="53">
        <f>SUM(Table3726[[#This Row],[ INACTIVE PUBLISHERS]:[ACTIVE PUBLISHERS]])</f>
        <v>55</v>
      </c>
    </row>
    <row r="3087" spans="1:10">
      <c r="B3087" s="63">
        <v>44621</v>
      </c>
      <c r="C3087" s="53">
        <f t="shared" si="26"/>
        <v>0</v>
      </c>
      <c r="D3087" s="53">
        <f t="shared" si="28"/>
        <v>0</v>
      </c>
      <c r="E3087" s="53">
        <f t="shared" si="28"/>
        <v>0</v>
      </c>
      <c r="F3087" s="53">
        <f t="shared" si="28"/>
        <v>0</v>
      </c>
      <c r="G3087" s="53">
        <f t="shared" si="27"/>
        <v>0</v>
      </c>
      <c r="H3087" s="53">
        <f t="shared" si="29"/>
        <v>0</v>
      </c>
      <c r="I3087" s="53">
        <f>E3050 - Table3726[[#This Row],[ INACTIVE PUBLISHERS]]</f>
        <v>55</v>
      </c>
      <c r="J3087" s="53">
        <f>SUM(Table3726[[#This Row],[ INACTIVE PUBLISHERS]:[ACTIVE PUBLISHERS]])</f>
        <v>55</v>
      </c>
    </row>
    <row r="3088" spans="1:10">
      <c r="B3088" s="63">
        <v>44652</v>
      </c>
      <c r="C3088" s="53">
        <f t="shared" si="26"/>
        <v>0</v>
      </c>
      <c r="D3088" s="53">
        <f t="shared" si="28"/>
        <v>0</v>
      </c>
      <c r="E3088" s="53">
        <f t="shared" si="28"/>
        <v>0</v>
      </c>
      <c r="F3088" s="53">
        <f t="shared" si="28"/>
        <v>0</v>
      </c>
      <c r="G3088" s="53">
        <f t="shared" si="27"/>
        <v>0</v>
      </c>
      <c r="H3088" s="53">
        <f t="shared" si="29"/>
        <v>0</v>
      </c>
      <c r="I3088" s="53">
        <f>E3050 - Table3726[[#This Row],[ INACTIVE PUBLISHERS]]</f>
        <v>55</v>
      </c>
      <c r="J3088" s="53">
        <f>SUM(Table3726[[#This Row],[ INACTIVE PUBLISHERS]:[ACTIVE PUBLISHERS]])</f>
        <v>55</v>
      </c>
    </row>
    <row r="3089" spans="2:10">
      <c r="B3089" s="63">
        <v>44682</v>
      </c>
      <c r="C3089" s="53">
        <f t="shared" si="26"/>
        <v>0</v>
      </c>
      <c r="D3089" s="53">
        <f t="shared" si="28"/>
        <v>0</v>
      </c>
      <c r="E3089" s="53">
        <f t="shared" si="28"/>
        <v>0</v>
      </c>
      <c r="F3089" s="53">
        <f t="shared" si="28"/>
        <v>0</v>
      </c>
      <c r="G3089" s="53">
        <f t="shared" si="27"/>
        <v>0</v>
      </c>
      <c r="H3089" s="53">
        <f t="shared" si="29"/>
        <v>0</v>
      </c>
      <c r="I3089" s="53">
        <f>E3050 - Table3726[[#This Row],[ INACTIVE PUBLISHERS]]</f>
        <v>55</v>
      </c>
      <c r="J3089" s="53">
        <f>SUM(Table3726[[#This Row],[ INACTIVE PUBLISHERS]:[ACTIVE PUBLISHERS]])</f>
        <v>55</v>
      </c>
    </row>
    <row r="3090" spans="2:10">
      <c r="B3090" s="63">
        <v>44713</v>
      </c>
      <c r="C3090" s="53">
        <f t="shared" si="26"/>
        <v>0</v>
      </c>
      <c r="D3090" s="53">
        <f t="shared" si="28"/>
        <v>0</v>
      </c>
      <c r="E3090" s="53">
        <f t="shared" si="28"/>
        <v>0</v>
      </c>
      <c r="F3090" s="53">
        <f t="shared" si="28"/>
        <v>0</v>
      </c>
      <c r="G3090" s="53">
        <f t="shared" si="27"/>
        <v>0</v>
      </c>
      <c r="H3090" s="53">
        <f t="shared" si="29"/>
        <v>0</v>
      </c>
      <c r="I3090" s="53">
        <f>E3050 - Table3726[[#This Row],[ INACTIVE PUBLISHERS]]</f>
        <v>55</v>
      </c>
      <c r="J3090" s="53">
        <f>SUM(Table3726[[#This Row],[ INACTIVE PUBLISHERS]:[ACTIVE PUBLISHERS]])</f>
        <v>55</v>
      </c>
    </row>
    <row r="3091" spans="2:10">
      <c r="B3091" s="63">
        <v>44743</v>
      </c>
      <c r="C3091" s="53">
        <f t="shared" si="26"/>
        <v>0</v>
      </c>
      <c r="D3091" s="53">
        <f t="shared" si="28"/>
        <v>0</v>
      </c>
      <c r="E3091" s="53">
        <f t="shared" si="28"/>
        <v>0</v>
      </c>
      <c r="F3091" s="53">
        <f t="shared" si="28"/>
        <v>0</v>
      </c>
      <c r="G3091" s="53">
        <f t="shared" si="27"/>
        <v>0</v>
      </c>
      <c r="H3091" s="53">
        <f t="shared" si="29"/>
        <v>0</v>
      </c>
      <c r="I3091" s="53">
        <f>E3050 - Table3726[[#This Row],[ INACTIVE PUBLISHERS]]</f>
        <v>55</v>
      </c>
      <c r="J3091" s="53">
        <f>SUM(Table3726[[#This Row],[ INACTIVE PUBLISHERS]:[ACTIVE PUBLISHERS]])</f>
        <v>55</v>
      </c>
    </row>
    <row r="3092" spans="2:10">
      <c r="B3092" s="63">
        <v>44774</v>
      </c>
      <c r="C3092" s="53">
        <f t="shared" si="26"/>
        <v>0</v>
      </c>
      <c r="D3092" s="53">
        <f t="shared" si="28"/>
        <v>0</v>
      </c>
      <c r="E3092" s="53">
        <f>SUM(D2898,D2841,D2784,D2724,D2666,D2609,D2552,D2494,D2437,D2380,D2321,D2263,D2203,D2145,D2078,D2021,D1962,D1905,D1847,D1790,D1731,D1674,D1617,D1560,D1500,D1442,D1385,D1328,D1268,D1210,D1148,D1091,D1034,D974,D916,D859,D802,D745,D693,D640,D587,D535,D483,D431,D379,D325,D274,D222,D167,D3022,D2958)</f>
        <v>0</v>
      </c>
      <c r="F3092" s="53">
        <f t="shared" ref="F3092" si="30">SUM(E2898,E2841,E2784,E2724,E2666,E2609,E2552,E2494,E2437,E2380,E2321,E2263,E2203,E2145,E2078,E2021,E1962,E1905,E1847,E1790,E1731,E1674,E1617,E1560,E1500,E1442,E1385,E1328,E1268,E1210,E1148,E1091,E1034,E974,E916,E859,E802,E745,E693,E640,E587,E535,E483,E431,E379,E325,E274,E222,E167,E3022,E2958)</f>
        <v>0</v>
      </c>
      <c r="G3092" s="53">
        <f t="shared" si="27"/>
        <v>0</v>
      </c>
      <c r="H3092" s="53">
        <f t="shared" si="29"/>
        <v>0</v>
      </c>
      <c r="I3092" s="53">
        <f>E3050 - Table3726[[#This Row],[ INACTIVE PUBLISHERS]]</f>
        <v>55</v>
      </c>
      <c r="J3092" s="53">
        <f>SUM(Table3726[[#This Row],[ INACTIVE PUBLISHERS]:[ACTIVE PUBLISHERS]])</f>
        <v>55</v>
      </c>
    </row>
    <row r="3093" spans="2:10">
      <c r="B3093" s="67" t="s">
        <v>10</v>
      </c>
      <c r="C3093" s="55">
        <f>SUM(C3081:C3092)</f>
        <v>305</v>
      </c>
      <c r="D3093" s="55">
        <f t="shared" ref="D3093:J3093" si="31">SUM(D3081:D3092)</f>
        <v>295</v>
      </c>
      <c r="E3093" s="55">
        <f t="shared" si="31"/>
        <v>1084.8499999999999</v>
      </c>
      <c r="F3093" s="55">
        <f t="shared" si="31"/>
        <v>669</v>
      </c>
      <c r="G3093" s="55">
        <f>SUM(G3081:G3092)</f>
        <v>280</v>
      </c>
      <c r="H3093" s="55">
        <f t="shared" si="31"/>
        <v>24</v>
      </c>
      <c r="I3093" s="55">
        <f>SUM(I3081:I3092)</f>
        <v>636</v>
      </c>
      <c r="J3093" s="55">
        <f t="shared" si="31"/>
        <v>660</v>
      </c>
    </row>
    <row r="3094" spans="2:10">
      <c r="B3094" s="68" t="s">
        <v>12</v>
      </c>
      <c r="C3094" s="55">
        <f>C3093/12</f>
        <v>25.416666666666668</v>
      </c>
      <c r="D3094" s="55">
        <f t="shared" ref="D3094:J3094" si="32">D3093/12</f>
        <v>24.583333333333332</v>
      </c>
      <c r="E3094" s="55">
        <f t="shared" si="32"/>
        <v>90.404166666666654</v>
      </c>
      <c r="F3094" s="55">
        <f t="shared" si="32"/>
        <v>55.75</v>
      </c>
      <c r="G3094" s="55">
        <f>G3093/12</f>
        <v>23.333333333333332</v>
      </c>
      <c r="H3094" s="55">
        <f t="shared" si="32"/>
        <v>2</v>
      </c>
      <c r="I3094" s="55">
        <f>I3093/12</f>
        <v>53</v>
      </c>
      <c r="J3094" s="55">
        <f t="shared" si="32"/>
        <v>55</v>
      </c>
    </row>
    <row r="3095" spans="2:10">
      <c r="B3095" s="63"/>
      <c r="C3095" s="98"/>
      <c r="D3095" s="53"/>
      <c r="E3095" s="53"/>
      <c r="F3095" s="53"/>
      <c r="G3095" s="53"/>
      <c r="H3095" s="98"/>
      <c r="I3095" s="98"/>
      <c r="J3095" s="98"/>
    </row>
    <row r="3096" spans="2:10">
      <c r="B3096" s="63"/>
      <c r="C3096" s="98"/>
      <c r="D3096" s="53"/>
      <c r="E3096" s="53"/>
      <c r="F3096" s="53"/>
      <c r="G3096" s="53"/>
      <c r="H3096" s="98"/>
      <c r="I3096" s="98"/>
      <c r="J3096" s="98"/>
    </row>
    <row r="3097" spans="2:10">
      <c r="B3097" s="63"/>
      <c r="C3097" s="98"/>
      <c r="D3097" s="53"/>
      <c r="E3097" s="53"/>
      <c r="F3097" s="53"/>
      <c r="G3097" s="53"/>
      <c r="H3097" s="98"/>
      <c r="I3097" s="98"/>
      <c r="J3097" s="98"/>
    </row>
    <row r="3098" spans="2:10">
      <c r="B3098" s="63"/>
      <c r="C3098" s="98"/>
      <c r="D3098" s="53"/>
      <c r="E3098" s="53"/>
      <c r="F3098" s="53"/>
      <c r="G3098" s="53"/>
      <c r="H3098" s="98"/>
      <c r="I3098" s="98"/>
      <c r="J3098" s="98"/>
    </row>
    <row r="3099" spans="2:10">
      <c r="B3099" s="63"/>
      <c r="C3099" s="98"/>
      <c r="D3099" s="53"/>
      <c r="E3099" s="53"/>
      <c r="F3099" s="53"/>
      <c r="G3099" s="53"/>
      <c r="H3099" s="98"/>
      <c r="I3099" s="98"/>
      <c r="J3099" s="98"/>
    </row>
    <row r="3100" spans="2:10">
      <c r="B3100" s="63"/>
      <c r="C3100" s="98"/>
      <c r="D3100" s="53"/>
      <c r="E3100" s="53"/>
      <c r="F3100" s="53"/>
      <c r="G3100" s="53"/>
      <c r="H3100" s="98"/>
      <c r="I3100" s="98"/>
      <c r="J3100" s="98"/>
    </row>
    <row r="3101" spans="2:10">
      <c r="B3101" s="63"/>
      <c r="C3101" s="98"/>
      <c r="D3101" s="53"/>
      <c r="E3101" s="53"/>
      <c r="F3101" s="53"/>
      <c r="G3101" s="53"/>
      <c r="H3101" s="98"/>
      <c r="I3101" s="98"/>
      <c r="J3101" s="98"/>
    </row>
    <row r="3105" spans="1:10">
      <c r="A3105" s="95"/>
      <c r="B3105" s="63"/>
      <c r="C3105" s="53"/>
      <c r="D3105" s="53"/>
      <c r="E3105" s="53"/>
      <c r="F3105" s="53"/>
      <c r="G3105" s="53"/>
      <c r="H3105" s="53"/>
      <c r="I3105" s="53"/>
      <c r="J3105" s="53"/>
    </row>
    <row r="3106" spans="1:10">
      <c r="A3106" s="95"/>
      <c r="B3106" s="70"/>
      <c r="C3106" s="71"/>
      <c r="D3106" s="71"/>
      <c r="E3106" s="71"/>
      <c r="F3106" s="71"/>
      <c r="G3106" s="71"/>
      <c r="H3106" s="72"/>
      <c r="I3106" s="53"/>
      <c r="J3106" s="53"/>
    </row>
    <row r="3107" spans="1:10">
      <c r="A3107" s="95"/>
      <c r="B3107" s="62"/>
      <c r="C3107" s="62"/>
      <c r="D3107" s="62"/>
      <c r="E3107" s="62"/>
      <c r="F3107" s="62"/>
      <c r="G3107" s="62"/>
      <c r="H3107" s="62"/>
      <c r="I3107" s="53"/>
      <c r="J3107" s="53"/>
    </row>
    <row r="3108" spans="1:10" ht="29">
      <c r="A3108" s="69"/>
      <c r="B3108" s="107" t="s">
        <v>68</v>
      </c>
      <c r="C3108" s="107"/>
      <c r="D3108" s="107"/>
      <c r="E3108" s="107"/>
      <c r="F3108" s="107"/>
      <c r="G3108" s="53"/>
      <c r="H3108" s="53"/>
      <c r="I3108" s="53"/>
      <c r="J3108" s="53"/>
    </row>
    <row r="3109" spans="1:10">
      <c r="A3109" s="69"/>
      <c r="B3109" s="53"/>
      <c r="C3109" s="53"/>
      <c r="D3109" s="65" t="s">
        <v>118</v>
      </c>
      <c r="E3109" s="65">
        <f>COUNTA(A3338,A3398,A3458,A3518,A3578,A3638,A3698,A3758,A3818)</f>
        <v>9</v>
      </c>
      <c r="F3109" s="53"/>
      <c r="G3109" s="53"/>
      <c r="H3109" s="53"/>
      <c r="I3109" s="53"/>
      <c r="J3109" s="53"/>
    </row>
    <row r="3110" spans="1:10">
      <c r="A3110" s="95"/>
      <c r="B3110" s="63"/>
      <c r="C3110" s="53"/>
      <c r="D3110" s="53"/>
      <c r="E3110" s="53"/>
      <c r="F3110" s="53"/>
      <c r="G3110" s="53"/>
      <c r="H3110" s="53"/>
      <c r="I3110" s="53"/>
      <c r="J3110" s="53"/>
    </row>
    <row r="3111" spans="1:10" ht="20">
      <c r="A3111" s="95"/>
      <c r="B3111" s="66" t="s">
        <v>4</v>
      </c>
      <c r="C3111" s="52" t="s">
        <v>5</v>
      </c>
      <c r="D3111" s="52" t="s">
        <v>6</v>
      </c>
      <c r="E3111" s="52" t="s">
        <v>7</v>
      </c>
      <c r="F3111" s="52" t="s">
        <v>8</v>
      </c>
      <c r="G3111" s="74" t="s">
        <v>9</v>
      </c>
      <c r="H3111" s="52" t="s">
        <v>116</v>
      </c>
      <c r="I3111" s="52" t="s">
        <v>117</v>
      </c>
      <c r="J3111" s="52" t="s">
        <v>10</v>
      </c>
    </row>
    <row r="3112" spans="1:10">
      <c r="A3112" s="95"/>
      <c r="B3112" s="63">
        <v>43709</v>
      </c>
      <c r="C3112" s="53">
        <f t="shared" ref="C3112:G3121" si="33">SUM(B3341,B3401,B3461,B3521,B3581,B3641,B3701,B3761,B3821)</f>
        <v>401</v>
      </c>
      <c r="D3112" s="53">
        <f t="shared" si="33"/>
        <v>34</v>
      </c>
      <c r="E3112" s="53">
        <f t="shared" si="33"/>
        <v>514</v>
      </c>
      <c r="F3112" s="53">
        <f t="shared" si="33"/>
        <v>318</v>
      </c>
      <c r="G3112" s="53">
        <f t="shared" si="33"/>
        <v>65</v>
      </c>
      <c r="H3112" s="53">
        <f t="shared" ref="H3112:H3123" si="34">COUNTA(G3341,G3401,G3461,G3521,G3581,G3641,G3701,G3761,G3821)</f>
        <v>0</v>
      </c>
      <c r="I3112" s="53">
        <f>Table372647[[#This Row],[TOTAL]] - Table372647[[#This Row],[INACTIVE]]</f>
        <v>9</v>
      </c>
      <c r="J3112" s="53">
        <f>COUNTA(A3338,A3398,A3458,A3518,A3578,A3638,A3698,A3758,A3818)</f>
        <v>9</v>
      </c>
    </row>
    <row r="3113" spans="1:10">
      <c r="A3113" s="95"/>
      <c r="B3113" s="63">
        <v>43739</v>
      </c>
      <c r="C3113" s="53">
        <f t="shared" si="33"/>
        <v>348</v>
      </c>
      <c r="D3113" s="53">
        <f t="shared" si="33"/>
        <v>20</v>
      </c>
      <c r="E3113" s="53">
        <f t="shared" si="33"/>
        <v>524</v>
      </c>
      <c r="F3113" s="53">
        <f t="shared" si="33"/>
        <v>284</v>
      </c>
      <c r="G3113" s="53">
        <f t="shared" si="33"/>
        <v>55</v>
      </c>
      <c r="H3113" s="53">
        <f t="shared" si="34"/>
        <v>0</v>
      </c>
      <c r="I3113" s="53">
        <f>Table372647[[#This Row],[TOTAL]] - Table372647[[#This Row],[INACTIVE]]</f>
        <v>9</v>
      </c>
      <c r="J3113" s="53">
        <f>COUNTA(A3338,A3398,A3458,A3518,A3578,A3638,A3698,A3758,A3818)</f>
        <v>9</v>
      </c>
    </row>
    <row r="3114" spans="1:10">
      <c r="A3114" s="95"/>
      <c r="B3114" s="63">
        <v>43770</v>
      </c>
      <c r="C3114" s="53">
        <f t="shared" si="33"/>
        <v>275</v>
      </c>
      <c r="D3114" s="53">
        <f t="shared" si="33"/>
        <v>32</v>
      </c>
      <c r="E3114" s="53">
        <f t="shared" si="33"/>
        <v>447</v>
      </c>
      <c r="F3114" s="53">
        <f t="shared" si="33"/>
        <v>202</v>
      </c>
      <c r="G3114" s="53">
        <f t="shared" si="33"/>
        <v>58</v>
      </c>
      <c r="H3114" s="53">
        <f t="shared" si="34"/>
        <v>0</v>
      </c>
      <c r="I3114" s="53">
        <f>Table372647[[#This Row],[TOTAL]] - Table372647[[#This Row],[INACTIVE]]</f>
        <v>9</v>
      </c>
      <c r="J3114" s="53">
        <f>COUNTA(A3338,A3398,A3458,A3518,A3578,A3638,A3698,A3758,A3818)</f>
        <v>9</v>
      </c>
    </row>
    <row r="3115" spans="1:10">
      <c r="A3115" s="95"/>
      <c r="B3115" s="63">
        <v>43800</v>
      </c>
      <c r="C3115" s="53">
        <f t="shared" si="33"/>
        <v>467</v>
      </c>
      <c r="D3115" s="53">
        <f t="shared" si="33"/>
        <v>97</v>
      </c>
      <c r="E3115" s="53">
        <f t="shared" si="33"/>
        <v>570</v>
      </c>
      <c r="F3115" s="53">
        <f t="shared" si="33"/>
        <v>306</v>
      </c>
      <c r="G3115" s="53">
        <f t="shared" si="33"/>
        <v>80</v>
      </c>
      <c r="H3115" s="53">
        <f t="shared" si="34"/>
        <v>0</v>
      </c>
      <c r="I3115" s="53">
        <f>Table372647[[#This Row],[TOTAL]] - Table372647[[#This Row],[INACTIVE]]</f>
        <v>9</v>
      </c>
      <c r="J3115" s="53">
        <f>COUNTA(A3338,A3398,A3458,A3518,A3578,A3638,A3698,A3758,A3818)</f>
        <v>9</v>
      </c>
    </row>
    <row r="3116" spans="1:10">
      <c r="A3116" s="95"/>
      <c r="B3116" s="63">
        <v>43831</v>
      </c>
      <c r="C3116" s="53">
        <f t="shared" si="33"/>
        <v>380</v>
      </c>
      <c r="D3116" s="53">
        <f t="shared" si="33"/>
        <v>60</v>
      </c>
      <c r="E3116" s="53">
        <f t="shared" si="33"/>
        <v>558</v>
      </c>
      <c r="F3116" s="53">
        <f t="shared" si="33"/>
        <v>318</v>
      </c>
      <c r="G3116" s="53">
        <f t="shared" si="33"/>
        <v>64</v>
      </c>
      <c r="H3116" s="53">
        <f t="shared" si="34"/>
        <v>0</v>
      </c>
      <c r="I3116" s="53">
        <f>Table372647[[#This Row],[TOTAL]] - Table372647[[#This Row],[INACTIVE]]</f>
        <v>9</v>
      </c>
      <c r="J3116" s="53">
        <f>COUNTA(A3338,A3398,A3458,A3518,A3578,A3638,A3698,A3758,A3818)</f>
        <v>9</v>
      </c>
    </row>
    <row r="3117" spans="1:10">
      <c r="A3117" s="95"/>
      <c r="B3117" s="63">
        <v>43862</v>
      </c>
      <c r="C3117" s="53">
        <f t="shared" si="33"/>
        <v>305</v>
      </c>
      <c r="D3117" s="53">
        <f t="shared" si="33"/>
        <v>57</v>
      </c>
      <c r="E3117" s="53">
        <f t="shared" si="33"/>
        <v>549</v>
      </c>
      <c r="F3117" s="53">
        <f t="shared" si="33"/>
        <v>267</v>
      </c>
      <c r="G3117" s="53">
        <f t="shared" si="33"/>
        <v>68</v>
      </c>
      <c r="H3117" s="53">
        <f t="shared" si="34"/>
        <v>0</v>
      </c>
      <c r="I3117" s="53">
        <f>Table372647[[#This Row],[TOTAL]] - Table372647[[#This Row],[INACTIVE]]</f>
        <v>9</v>
      </c>
      <c r="J3117" s="53">
        <f>COUNTA(A3338,A3398,A3458,A3518,A3578,A3638,A3698,A3758,A3818)</f>
        <v>9</v>
      </c>
    </row>
    <row r="3118" spans="1:10">
      <c r="A3118" s="95"/>
      <c r="B3118" s="63">
        <v>43891</v>
      </c>
      <c r="C3118" s="53">
        <f t="shared" si="33"/>
        <v>138</v>
      </c>
      <c r="D3118" s="53">
        <f t="shared" si="33"/>
        <v>46</v>
      </c>
      <c r="E3118" s="53">
        <f t="shared" si="33"/>
        <v>314</v>
      </c>
      <c r="F3118" s="53">
        <f t="shared" si="33"/>
        <v>179</v>
      </c>
      <c r="G3118" s="53">
        <f t="shared" si="33"/>
        <v>47</v>
      </c>
      <c r="H3118" s="53">
        <f t="shared" si="34"/>
        <v>0</v>
      </c>
      <c r="I3118" s="53">
        <f>Table372647[[#This Row],[TOTAL]] - Table372647[[#This Row],[INACTIVE]]</f>
        <v>9</v>
      </c>
      <c r="J3118" s="53">
        <f>COUNTA(A3338,A3398,A3458,A3518,A3578,A3638,A3698,A3758,A3818)</f>
        <v>9</v>
      </c>
    </row>
    <row r="3119" spans="1:10">
      <c r="A3119" s="95"/>
      <c r="B3119" s="63">
        <v>43922</v>
      </c>
      <c r="C3119" s="53">
        <f t="shared" si="33"/>
        <v>64</v>
      </c>
      <c r="D3119" s="53">
        <f t="shared" si="33"/>
        <v>17</v>
      </c>
      <c r="E3119" s="53">
        <f t="shared" si="33"/>
        <v>264</v>
      </c>
      <c r="F3119" s="53">
        <f t="shared" si="33"/>
        <v>220</v>
      </c>
      <c r="G3119" s="53">
        <f t="shared" si="33"/>
        <v>40</v>
      </c>
      <c r="H3119" s="53">
        <f t="shared" si="34"/>
        <v>0</v>
      </c>
      <c r="I3119" s="53">
        <f>Table372647[[#This Row],[TOTAL]] - Table372647[[#This Row],[INACTIVE]]</f>
        <v>9</v>
      </c>
      <c r="J3119" s="53">
        <f>COUNTA(A3338,A3398,A3458,A3518,A3578,A3638,A3698,A3758,A3818)</f>
        <v>9</v>
      </c>
    </row>
    <row r="3120" spans="1:10">
      <c r="A3120" s="95"/>
      <c r="B3120" s="63">
        <v>43952</v>
      </c>
      <c r="C3120" s="53">
        <f t="shared" si="33"/>
        <v>35</v>
      </c>
      <c r="D3120" s="53">
        <f t="shared" si="33"/>
        <v>50</v>
      </c>
      <c r="E3120" s="53">
        <f t="shared" si="33"/>
        <v>230</v>
      </c>
      <c r="F3120" s="53">
        <f t="shared" si="33"/>
        <v>163</v>
      </c>
      <c r="G3120" s="53">
        <f t="shared" si="33"/>
        <v>24</v>
      </c>
      <c r="H3120" s="53">
        <f t="shared" si="34"/>
        <v>0</v>
      </c>
      <c r="I3120" s="53">
        <f>Table372647[[#This Row],[TOTAL]] - Table372647[[#This Row],[INACTIVE]]</f>
        <v>9</v>
      </c>
      <c r="J3120" s="53">
        <f>COUNTA(A3338,A3398,A3458,A3518,A3578,A3638,A3698,A3758,A3818)</f>
        <v>9</v>
      </c>
    </row>
    <row r="3121" spans="1:10">
      <c r="A3121" s="95"/>
      <c r="B3121" s="63">
        <v>43983</v>
      </c>
      <c r="C3121" s="53">
        <f t="shared" si="33"/>
        <v>12</v>
      </c>
      <c r="D3121" s="53">
        <f t="shared" si="33"/>
        <v>33</v>
      </c>
      <c r="E3121" s="53">
        <f t="shared" si="33"/>
        <v>192</v>
      </c>
      <c r="F3121" s="53">
        <f t="shared" si="33"/>
        <v>120</v>
      </c>
      <c r="G3121" s="53">
        <f t="shared" si="33"/>
        <v>23</v>
      </c>
      <c r="H3121" s="53">
        <f t="shared" si="34"/>
        <v>0</v>
      </c>
      <c r="I3121" s="53">
        <f>Table372647[[#This Row],[TOTAL]] - Table372647[[#This Row],[INACTIVE]]</f>
        <v>9</v>
      </c>
      <c r="J3121" s="53">
        <f>COUNTA(A3338,A3398,A3458,A3518,A3578,A3638,A3698,A3758,A3818)</f>
        <v>9</v>
      </c>
    </row>
    <row r="3122" spans="1:10">
      <c r="A3122" s="95"/>
      <c r="B3122" s="63">
        <v>44013</v>
      </c>
      <c r="C3122" s="53">
        <f t="shared" ref="C3122:G3131" si="35">SUM(B3351,B3411,B3471,B3531,B3591,B3651,B3711,B3771,B3831)</f>
        <v>60</v>
      </c>
      <c r="D3122" s="53">
        <f t="shared" si="35"/>
        <v>23</v>
      </c>
      <c r="E3122" s="53">
        <f t="shared" si="35"/>
        <v>197</v>
      </c>
      <c r="F3122" s="53">
        <f t="shared" si="35"/>
        <v>127</v>
      </c>
      <c r="G3122" s="53">
        <f t="shared" si="35"/>
        <v>23</v>
      </c>
      <c r="H3122" s="53">
        <f t="shared" si="34"/>
        <v>0</v>
      </c>
      <c r="I3122" s="53">
        <f>Table372647[[#This Row],[TOTAL]] - Table372647[[#This Row],[INACTIVE]]</f>
        <v>9</v>
      </c>
      <c r="J3122" s="53">
        <f>COUNTA(A3337,A3397,A3457,A3517,A3577,A3637,A3697,A3757,A3817)</f>
        <v>9</v>
      </c>
    </row>
    <row r="3123" spans="1:10">
      <c r="A3123" s="95"/>
      <c r="B3123" s="63">
        <v>44044</v>
      </c>
      <c r="C3123" s="53">
        <f t="shared" si="35"/>
        <v>55</v>
      </c>
      <c r="D3123" s="53">
        <f t="shared" si="35"/>
        <v>37</v>
      </c>
      <c r="E3123" s="53">
        <f t="shared" si="35"/>
        <v>170</v>
      </c>
      <c r="F3123" s="53">
        <f t="shared" si="35"/>
        <v>131</v>
      </c>
      <c r="G3123" s="53">
        <f t="shared" si="35"/>
        <v>33</v>
      </c>
      <c r="H3123" s="53">
        <f t="shared" si="34"/>
        <v>0</v>
      </c>
      <c r="I3123" s="53">
        <f>Table372647[[#This Row],[TOTAL]] - Table372647[[#This Row],[INACTIVE]]</f>
        <v>9</v>
      </c>
      <c r="J3123" s="53">
        <f>COUNTA(A3338,A3398,A3458,A3518,A3578,A3638,A3698,A3758,A3818)</f>
        <v>9</v>
      </c>
    </row>
    <row r="3124" spans="1:10">
      <c r="A3124" s="95"/>
      <c r="B3124" s="67" t="s">
        <v>10</v>
      </c>
      <c r="C3124" s="55">
        <f t="shared" si="35"/>
        <v>2540</v>
      </c>
      <c r="D3124" s="55">
        <f t="shared" si="35"/>
        <v>506</v>
      </c>
      <c r="E3124" s="55">
        <f t="shared" si="35"/>
        <v>4529</v>
      </c>
      <c r="F3124" s="55">
        <f t="shared" si="35"/>
        <v>2635</v>
      </c>
      <c r="G3124" s="55">
        <f t="shared" si="35"/>
        <v>580</v>
      </c>
      <c r="H3124" s="55">
        <f>H3112 +H3113+H3114+H3115+H3116+H3117+H3118+H3119+H3120+H3121+H3122+H3123</f>
        <v>0</v>
      </c>
      <c r="I3124" s="55">
        <f t="shared" ref="I3124:J3124" si="36">I3112 +I3113+I3114+I3115+I3116+I3117+I3118+I3119+I3120+I3121+I3122+I3123</f>
        <v>108</v>
      </c>
      <c r="J3124" s="55">
        <f t="shared" si="36"/>
        <v>108</v>
      </c>
    </row>
    <row r="3125" spans="1:10">
      <c r="A3125" s="95"/>
      <c r="B3125" s="67" t="s">
        <v>12</v>
      </c>
      <c r="C3125" s="55">
        <f t="shared" si="35"/>
        <v>211.66666666666666</v>
      </c>
      <c r="D3125" s="55">
        <f t="shared" si="35"/>
        <v>42.166666666666671</v>
      </c>
      <c r="E3125" s="55">
        <f t="shared" si="35"/>
        <v>377.41666666666669</v>
      </c>
      <c r="F3125" s="55">
        <f t="shared" si="35"/>
        <v>219.58333333333334</v>
      </c>
      <c r="G3125" s="55">
        <f t="shared" si="35"/>
        <v>48.333333333333336</v>
      </c>
      <c r="H3125" s="55">
        <f>H3124/12</f>
        <v>0</v>
      </c>
      <c r="I3125" s="55">
        <f>I3124/12</f>
        <v>9</v>
      </c>
      <c r="J3125" s="55">
        <f t="shared" ref="J3125" si="37">J3124/12</f>
        <v>9</v>
      </c>
    </row>
    <row r="3126" spans="1:10">
      <c r="A3126" s="95"/>
      <c r="B3126" s="63">
        <v>44075</v>
      </c>
      <c r="C3126" s="53">
        <f t="shared" si="35"/>
        <v>75</v>
      </c>
      <c r="D3126" s="53">
        <f t="shared" si="35"/>
        <v>30</v>
      </c>
      <c r="E3126" s="53">
        <f t="shared" si="35"/>
        <v>190</v>
      </c>
      <c r="F3126" s="53">
        <f t="shared" si="35"/>
        <v>160</v>
      </c>
      <c r="G3126" s="53">
        <f t="shared" si="35"/>
        <v>28</v>
      </c>
      <c r="H3126" s="53">
        <f t="shared" ref="H3126:H3137" si="38">COUNTA(G3355,G3415,G3475,G3535,G3595,G3655,G3715,G3775,G3835)</f>
        <v>0</v>
      </c>
      <c r="I3126" s="53">
        <f>Table372647[[#This Row],[TOTAL]] - Table372647[[#This Row],[INACTIVE]]</f>
        <v>9</v>
      </c>
      <c r="J3126" s="53">
        <f>COUNTA(A3338,A3398,A3458,A3518,A3578,A3638,A3698,A3758,A3818)</f>
        <v>9</v>
      </c>
    </row>
    <row r="3127" spans="1:10">
      <c r="A3127" s="95"/>
      <c r="B3127" s="63">
        <v>44105</v>
      </c>
      <c r="C3127" s="53">
        <f t="shared" si="35"/>
        <v>50</v>
      </c>
      <c r="D3127" s="53">
        <f t="shared" si="35"/>
        <v>32</v>
      </c>
      <c r="E3127" s="53">
        <f t="shared" si="35"/>
        <v>210</v>
      </c>
      <c r="F3127" s="53">
        <f t="shared" si="35"/>
        <v>151</v>
      </c>
      <c r="G3127" s="53">
        <f t="shared" si="35"/>
        <v>26</v>
      </c>
      <c r="H3127" s="53">
        <f t="shared" si="38"/>
        <v>0</v>
      </c>
      <c r="I3127" s="53">
        <f>Table372647[[#This Row],[TOTAL]] - Table372647[[#This Row],[INACTIVE]]</f>
        <v>9</v>
      </c>
      <c r="J3127" s="53">
        <f>COUNTA(A3338,A3398,A3458,A3518,A3578,A3638,A3698,A3758,A3818)</f>
        <v>9</v>
      </c>
    </row>
    <row r="3128" spans="1:10">
      <c r="A3128" s="95"/>
      <c r="B3128" s="63">
        <v>44136</v>
      </c>
      <c r="C3128" s="53">
        <f t="shared" si="35"/>
        <v>180</v>
      </c>
      <c r="D3128" s="53">
        <f t="shared" si="35"/>
        <v>26</v>
      </c>
      <c r="E3128" s="53">
        <f t="shared" si="35"/>
        <v>222</v>
      </c>
      <c r="F3128" s="53">
        <f t="shared" si="35"/>
        <v>165</v>
      </c>
      <c r="G3128" s="53">
        <f t="shared" si="35"/>
        <v>39</v>
      </c>
      <c r="H3128" s="53">
        <f t="shared" si="38"/>
        <v>0</v>
      </c>
      <c r="I3128" s="53">
        <f>Table372647[[#This Row],[TOTAL]] - Table372647[[#This Row],[INACTIVE]]</f>
        <v>9</v>
      </c>
      <c r="J3128" s="53">
        <f>COUNTA(A3338,A3398,A3458,A3518,A3578,A3638,A3698,A3758,A3818)</f>
        <v>9</v>
      </c>
    </row>
    <row r="3129" spans="1:10">
      <c r="A3129" s="95"/>
      <c r="B3129" s="63">
        <v>44166</v>
      </c>
      <c r="C3129" s="53">
        <f t="shared" si="35"/>
        <v>64</v>
      </c>
      <c r="D3129" s="53">
        <f t="shared" si="35"/>
        <v>11</v>
      </c>
      <c r="E3129" s="53">
        <f t="shared" si="35"/>
        <v>187</v>
      </c>
      <c r="F3129" s="53">
        <f t="shared" si="35"/>
        <v>137</v>
      </c>
      <c r="G3129" s="53">
        <f t="shared" si="35"/>
        <v>31</v>
      </c>
      <c r="H3129" s="53">
        <f t="shared" si="38"/>
        <v>0</v>
      </c>
      <c r="I3129" s="53">
        <f>Table372647[[#This Row],[TOTAL]] - Table372647[[#This Row],[INACTIVE]]</f>
        <v>9</v>
      </c>
      <c r="J3129" s="53">
        <f>COUNTA(A3338,A3398,A3458,A3518,A3578,A3638,A3698,A3758,A3818)</f>
        <v>9</v>
      </c>
    </row>
    <row r="3130" spans="1:10">
      <c r="A3130" s="95"/>
      <c r="B3130" s="63">
        <v>44197</v>
      </c>
      <c r="C3130" s="53">
        <f t="shared" si="35"/>
        <v>54</v>
      </c>
      <c r="D3130" s="53">
        <f t="shared" si="35"/>
        <v>21</v>
      </c>
      <c r="E3130" s="53">
        <f t="shared" si="35"/>
        <v>173</v>
      </c>
      <c r="F3130" s="53">
        <f t="shared" si="35"/>
        <v>129</v>
      </c>
      <c r="G3130" s="53">
        <f t="shared" si="35"/>
        <v>23</v>
      </c>
      <c r="H3130" s="53">
        <f t="shared" si="38"/>
        <v>0</v>
      </c>
      <c r="I3130" s="53">
        <f>Table372647[[#This Row],[TOTAL]] - Table372647[[#This Row],[INACTIVE]]</f>
        <v>9</v>
      </c>
      <c r="J3130" s="53">
        <f>COUNTA(A3338,A3398,A3458,A3518,A3578,A3638,A3698,A3758,A3818)</f>
        <v>9</v>
      </c>
    </row>
    <row r="3131" spans="1:10">
      <c r="A3131" s="95"/>
      <c r="B3131" s="63">
        <v>44228</v>
      </c>
      <c r="C3131" s="53">
        <f t="shared" si="35"/>
        <v>75</v>
      </c>
      <c r="D3131" s="53">
        <f t="shared" si="35"/>
        <v>19</v>
      </c>
      <c r="E3131" s="53">
        <f t="shared" si="35"/>
        <v>166</v>
      </c>
      <c r="F3131" s="53">
        <f t="shared" si="35"/>
        <v>123</v>
      </c>
      <c r="G3131" s="53">
        <f t="shared" si="35"/>
        <v>26</v>
      </c>
      <c r="H3131" s="53">
        <f t="shared" si="38"/>
        <v>0</v>
      </c>
      <c r="I3131" s="53">
        <f>Table372647[[#This Row],[TOTAL]] - Table372647[[#This Row],[INACTIVE]]</f>
        <v>9</v>
      </c>
      <c r="J3131" s="53">
        <f>COUNTA(A3338,A3398,A3458,A3518,A3578,A3638,A3698,A3758,A3818)</f>
        <v>9</v>
      </c>
    </row>
    <row r="3132" spans="1:10">
      <c r="A3132" s="95"/>
      <c r="B3132" s="63">
        <v>44256</v>
      </c>
      <c r="C3132" s="53">
        <f t="shared" ref="C3132:G3141" si="39">SUM(B3361,B3421,B3481,B3541,B3601,B3661,B3721,B3781,B3841)</f>
        <v>128</v>
      </c>
      <c r="D3132" s="53">
        <f t="shared" si="39"/>
        <v>90</v>
      </c>
      <c r="E3132" s="53">
        <f t="shared" si="39"/>
        <v>206</v>
      </c>
      <c r="F3132" s="53">
        <f t="shared" si="39"/>
        <v>139</v>
      </c>
      <c r="G3132" s="53">
        <f t="shared" si="39"/>
        <v>25</v>
      </c>
      <c r="H3132" s="53">
        <f t="shared" si="38"/>
        <v>0</v>
      </c>
      <c r="I3132" s="53">
        <f>Table372647[[#This Row],[TOTAL]] - Table372647[[#This Row],[INACTIVE]]</f>
        <v>9</v>
      </c>
      <c r="J3132" s="53">
        <f>COUNTA(A3338,A3398,A3458,A3518,A3578,A3638,A3698,A3758,A3818)</f>
        <v>9</v>
      </c>
    </row>
    <row r="3133" spans="1:10">
      <c r="A3133" s="95"/>
      <c r="B3133" s="63">
        <v>44287</v>
      </c>
      <c r="C3133" s="53">
        <f t="shared" si="39"/>
        <v>52</v>
      </c>
      <c r="D3133" s="53">
        <f t="shared" si="39"/>
        <v>38</v>
      </c>
      <c r="E3133" s="53">
        <f t="shared" si="39"/>
        <v>218</v>
      </c>
      <c r="F3133" s="53">
        <f t="shared" si="39"/>
        <v>142</v>
      </c>
      <c r="G3133" s="53">
        <f t="shared" si="39"/>
        <v>24</v>
      </c>
      <c r="H3133" s="53">
        <f t="shared" si="38"/>
        <v>0</v>
      </c>
      <c r="I3133" s="53">
        <f>Table372647[[#This Row],[TOTAL]] - Table372647[[#This Row],[INACTIVE]]</f>
        <v>9</v>
      </c>
      <c r="J3133" s="53">
        <f>COUNTA(A3338,A3398,A3458,A3518,A3578,A3638,A3698,A3758,A3818)</f>
        <v>9</v>
      </c>
    </row>
    <row r="3134" spans="1:10">
      <c r="A3134" s="95"/>
      <c r="B3134" s="63">
        <v>44317</v>
      </c>
      <c r="C3134" s="53">
        <f t="shared" si="39"/>
        <v>16</v>
      </c>
      <c r="D3134" s="53">
        <f t="shared" si="39"/>
        <v>26</v>
      </c>
      <c r="E3134" s="53">
        <f t="shared" si="39"/>
        <v>172</v>
      </c>
      <c r="F3134" s="53">
        <f t="shared" si="39"/>
        <v>112</v>
      </c>
      <c r="G3134" s="53">
        <f t="shared" si="39"/>
        <v>23</v>
      </c>
      <c r="H3134" s="53">
        <f t="shared" si="38"/>
        <v>0</v>
      </c>
      <c r="I3134" s="53">
        <f>Table372647[[#This Row],[TOTAL]] - Table372647[[#This Row],[INACTIVE]]</f>
        <v>9</v>
      </c>
      <c r="J3134" s="53">
        <f>COUNTA(A3338,A3398,A3458,A3518,A3578,A3638,A3698,A3758,A3818)</f>
        <v>9</v>
      </c>
    </row>
    <row r="3135" spans="1:10">
      <c r="A3135" s="95"/>
      <c r="B3135" s="63">
        <v>44348</v>
      </c>
      <c r="C3135" s="53">
        <f t="shared" si="39"/>
        <v>34</v>
      </c>
      <c r="D3135" s="53">
        <f t="shared" si="39"/>
        <v>25</v>
      </c>
      <c r="E3135" s="53">
        <f t="shared" si="39"/>
        <v>146</v>
      </c>
      <c r="F3135" s="53">
        <f t="shared" si="39"/>
        <v>98</v>
      </c>
      <c r="G3135" s="53">
        <f t="shared" si="39"/>
        <v>20</v>
      </c>
      <c r="H3135" s="53">
        <f t="shared" si="38"/>
        <v>0</v>
      </c>
      <c r="I3135" s="53">
        <f>Table372647[[#This Row],[TOTAL]] - Table372647[[#This Row],[INACTIVE]]</f>
        <v>9</v>
      </c>
      <c r="J3135" s="53">
        <f>COUNTA(A3338,A3398,A3458,A3518,A3578,A3638,A3698,A3758,A3818)</f>
        <v>9</v>
      </c>
    </row>
    <row r="3136" spans="1:10">
      <c r="A3136" s="95"/>
      <c r="B3136" s="63">
        <v>44378</v>
      </c>
      <c r="C3136" s="53">
        <f t="shared" si="39"/>
        <v>29</v>
      </c>
      <c r="D3136" s="53">
        <f t="shared" si="39"/>
        <v>27</v>
      </c>
      <c r="E3136" s="53">
        <f t="shared" si="39"/>
        <v>159</v>
      </c>
      <c r="F3136" s="53">
        <f t="shared" si="39"/>
        <v>149</v>
      </c>
      <c r="G3136" s="53">
        <f t="shared" si="39"/>
        <v>23</v>
      </c>
      <c r="H3136" s="53">
        <f t="shared" si="38"/>
        <v>0</v>
      </c>
      <c r="I3136" s="53">
        <f>Table372647[[#This Row],[TOTAL]] - Table372647[[#This Row],[INACTIVE]]</f>
        <v>9</v>
      </c>
      <c r="J3136" s="53">
        <f>COUNTA(A3338,A3398,A3458,A3518,A3578,A3638,A3698,A3758,A3818)</f>
        <v>9</v>
      </c>
    </row>
    <row r="3137" spans="1:10">
      <c r="A3137" s="95"/>
      <c r="B3137" s="63">
        <v>44409</v>
      </c>
      <c r="C3137" s="53">
        <f t="shared" si="39"/>
        <v>93</v>
      </c>
      <c r="D3137" s="53">
        <f t="shared" si="39"/>
        <v>39</v>
      </c>
      <c r="E3137" s="53">
        <f t="shared" si="39"/>
        <v>200</v>
      </c>
      <c r="F3137" s="53">
        <f t="shared" si="39"/>
        <v>148</v>
      </c>
      <c r="G3137" s="53">
        <f t="shared" si="39"/>
        <v>28</v>
      </c>
      <c r="H3137" s="53">
        <f t="shared" si="38"/>
        <v>0</v>
      </c>
      <c r="I3137" s="53">
        <f>Table372647[[#This Row],[TOTAL]] - Table372647[[#This Row],[INACTIVE]]</f>
        <v>9</v>
      </c>
      <c r="J3137" s="53">
        <f>COUNTA(A3338,A3398,A3458,A3518,A3578,A3638,A3698,A3758,A3818)</f>
        <v>9</v>
      </c>
    </row>
    <row r="3138" spans="1:10">
      <c r="A3138" s="95"/>
      <c r="B3138" s="67" t="s">
        <v>10</v>
      </c>
      <c r="C3138" s="55">
        <f t="shared" si="39"/>
        <v>850</v>
      </c>
      <c r="D3138" s="55">
        <f t="shared" si="39"/>
        <v>384</v>
      </c>
      <c r="E3138" s="55">
        <f t="shared" si="39"/>
        <v>2249</v>
      </c>
      <c r="F3138" s="55">
        <f t="shared" si="39"/>
        <v>1653</v>
      </c>
      <c r="G3138" s="55">
        <f t="shared" si="39"/>
        <v>316</v>
      </c>
      <c r="H3138" s="55">
        <f>H3126+H3127+H3128+H3129+H3130+H3131+H3132+H3133+H3134+H3135+H3136+H3137</f>
        <v>0</v>
      </c>
      <c r="I3138" s="55">
        <f t="shared" ref="I3138:J3138" si="40">I3126+I3127+I3128+I3129+I3130+I3131+I3132+I3133+I3134+I3135+I3136+I3137</f>
        <v>108</v>
      </c>
      <c r="J3138" s="55">
        <f t="shared" si="40"/>
        <v>108</v>
      </c>
    </row>
    <row r="3139" spans="1:10">
      <c r="A3139" s="95"/>
      <c r="B3139" s="68" t="s">
        <v>12</v>
      </c>
      <c r="C3139" s="55">
        <f t="shared" si="39"/>
        <v>70.833333333333343</v>
      </c>
      <c r="D3139" s="55">
        <f t="shared" si="39"/>
        <v>32</v>
      </c>
      <c r="E3139" s="55">
        <f t="shared" si="39"/>
        <v>187.41666666666666</v>
      </c>
      <c r="F3139" s="55">
        <f t="shared" si="39"/>
        <v>137.75</v>
      </c>
      <c r="G3139" s="55">
        <f t="shared" si="39"/>
        <v>26.333333333333332</v>
      </c>
      <c r="H3139" s="55">
        <f>H3138/12</f>
        <v>0</v>
      </c>
      <c r="I3139" s="55">
        <f t="shared" ref="I3139:J3139" si="41">I3138/12</f>
        <v>9</v>
      </c>
      <c r="J3139" s="55">
        <f t="shared" si="41"/>
        <v>9</v>
      </c>
    </row>
    <row r="3140" spans="1:10">
      <c r="A3140" s="95"/>
      <c r="B3140" s="63">
        <v>44440</v>
      </c>
      <c r="C3140" s="53">
        <f t="shared" si="39"/>
        <v>52</v>
      </c>
      <c r="D3140" s="53">
        <f t="shared" si="39"/>
        <v>35</v>
      </c>
      <c r="E3140" s="53">
        <f t="shared" si="39"/>
        <v>212</v>
      </c>
      <c r="F3140" s="53">
        <f t="shared" si="39"/>
        <v>153</v>
      </c>
      <c r="G3140" s="53">
        <f t="shared" si="39"/>
        <v>29</v>
      </c>
      <c r="H3140" s="53">
        <f>COUNTA(G3369,G3429,G3489,G3549,G3609,G3669,G3729,G3789,G3849)</f>
        <v>0</v>
      </c>
      <c r="I3140" s="53">
        <f>Table372647[[#This Row],[TOTAL]] - Table372647[[#This Row],[INACTIVE]]</f>
        <v>9</v>
      </c>
      <c r="J3140" s="53">
        <f>COUNTA(A3338,A3398,A3458,A3518,A3578,A3638,A3698,A3758,A3818)</f>
        <v>9</v>
      </c>
    </row>
    <row r="3141" spans="1:10">
      <c r="A3141" s="95"/>
      <c r="B3141" s="63">
        <v>44470</v>
      </c>
      <c r="C3141" s="53">
        <f t="shared" si="39"/>
        <v>112</v>
      </c>
      <c r="D3141" s="53">
        <f t="shared" si="39"/>
        <v>44</v>
      </c>
      <c r="E3141" s="53">
        <f t="shared" si="39"/>
        <v>241</v>
      </c>
      <c r="F3141" s="53">
        <f t="shared" si="39"/>
        <v>144</v>
      </c>
      <c r="G3141" s="53">
        <f t="shared" si="39"/>
        <v>33</v>
      </c>
      <c r="H3141" s="53">
        <f>COUNTA(G3370,G3430,G3490,G3550,G3610,G3670,G3730,G3790,G3850)</f>
        <v>0</v>
      </c>
      <c r="I3141" s="53">
        <f>Table372647[[#This Row],[TOTAL]] - Table372647[[#This Row],[INACTIVE]]</f>
        <v>9</v>
      </c>
      <c r="J3141" s="53">
        <f>COUNTA(A3338,A3398,A3458,A3518,A3578,A3638,A3698,A3758,A3818)</f>
        <v>9</v>
      </c>
    </row>
    <row r="3142" spans="1:10">
      <c r="A3142" s="95"/>
      <c r="B3142" s="63">
        <v>44501</v>
      </c>
      <c r="C3142" s="53">
        <f t="shared" ref="C3142:G3151" si="42">SUM(B3371,B3431,B3491,B3551,B3611,B3671,B3731,B3791,B3851)</f>
        <v>108</v>
      </c>
      <c r="D3142" s="53">
        <f t="shared" si="42"/>
        <v>27</v>
      </c>
      <c r="E3142" s="53">
        <f t="shared" si="42"/>
        <v>209</v>
      </c>
      <c r="F3142" s="53">
        <f t="shared" si="42"/>
        <v>135</v>
      </c>
      <c r="G3142" s="53">
        <f t="shared" si="42"/>
        <v>35</v>
      </c>
      <c r="H3142" s="53">
        <f>COUNTA(G3371,G3431,G3491,G3551,G3611,G3671,G3731,G3791,G3851)</f>
        <v>0</v>
      </c>
      <c r="I3142" s="53">
        <f>Table372647[[#This Row],[TOTAL]] - Table372647[[#This Row],[INACTIVE]]</f>
        <v>9</v>
      </c>
      <c r="J3142" s="53">
        <f>COUNTA(A3338,A3398,A3458,A3518,A3578,A3638,A3698,A3758,A3818)</f>
        <v>9</v>
      </c>
    </row>
    <row r="3143" spans="1:10">
      <c r="A3143" s="95"/>
      <c r="B3143" s="63">
        <v>44531</v>
      </c>
      <c r="C3143" s="53">
        <f>SUM(B3372,B3432,B3492,B3552,B3612,B3672,B3732,B3792)</f>
        <v>91</v>
      </c>
      <c r="D3143" s="53">
        <f t="shared" ref="D3143:G3144" si="43">SUM(C3372,C3432,C3492,C3552,C3612,C3672,C3732,C3792,C3852)</f>
        <v>35</v>
      </c>
      <c r="E3143" s="53">
        <f t="shared" si="43"/>
        <v>174</v>
      </c>
      <c r="F3143" s="53">
        <f t="shared" si="43"/>
        <v>146</v>
      </c>
      <c r="G3143" s="53">
        <f t="shared" si="43"/>
        <v>31</v>
      </c>
      <c r="H3143" s="53">
        <f>COUNTA(G3372,G3432,G3492,G3552,G3612,G3672,G3732,G3792,G3852)</f>
        <v>0</v>
      </c>
      <c r="I3143" s="53">
        <f>Table372647[[#This Row],[TOTAL]] - Table372647[[#This Row],[INACTIVE]]</f>
        <v>9</v>
      </c>
      <c r="J3143" s="53">
        <f>COUNTA(A3338,A3398,A3458,A3518,A3578,A3638,A3698,A3758,A3818)</f>
        <v>9</v>
      </c>
    </row>
    <row r="3144" spans="1:10">
      <c r="A3144" s="95"/>
      <c r="B3144" s="63">
        <v>44562</v>
      </c>
      <c r="C3144" s="53">
        <f>SUM(B3373,B3433,B3493,B3553,B3613,B3673,B3733,B3793,B3853)</f>
        <v>0</v>
      </c>
      <c r="D3144" s="53">
        <f t="shared" si="43"/>
        <v>0</v>
      </c>
      <c r="E3144" s="53">
        <f t="shared" si="43"/>
        <v>0</v>
      </c>
      <c r="F3144" s="53">
        <f t="shared" si="43"/>
        <v>0</v>
      </c>
      <c r="G3144" s="53">
        <f t="shared" si="43"/>
        <v>0</v>
      </c>
      <c r="H3144" s="99">
        <f t="shared" ref="H3144:H3151" si="44">COUNTA(G3373,G3433,G3493,G3553,G3613,G3673,G3733,G3793,G3853)</f>
        <v>0</v>
      </c>
      <c r="I3144" s="98">
        <f>Table372647[[#This Row],[TOTAL]] - Table372647[[#This Row],[INACTIVE]]</f>
        <v>9</v>
      </c>
      <c r="J3144" s="98">
        <f t="shared" ref="J3144:J3151" si="45">COUNTA(A3359,A3401,A3461,A3521,A3581,A3641,A3701,A3761,A3821)</f>
        <v>9</v>
      </c>
    </row>
    <row r="3145" spans="1:10">
      <c r="A3145" s="95"/>
      <c r="B3145" s="63">
        <v>44593</v>
      </c>
      <c r="C3145" s="53">
        <f t="shared" ref="C3145:G3145" si="46">SUM(B3374,B3434,B3494,B3554,B3614,B3674,B3734,B3794,B3854)</f>
        <v>0</v>
      </c>
      <c r="D3145" s="53">
        <f t="shared" si="46"/>
        <v>0</v>
      </c>
      <c r="E3145" s="53">
        <f t="shared" si="46"/>
        <v>0</v>
      </c>
      <c r="F3145" s="53">
        <f t="shared" si="46"/>
        <v>0</v>
      </c>
      <c r="G3145" s="53">
        <f t="shared" si="46"/>
        <v>0</v>
      </c>
      <c r="H3145" s="99">
        <f t="shared" si="44"/>
        <v>0</v>
      </c>
      <c r="I3145" s="98">
        <f>Table372647[[#This Row],[TOTAL]] - Table372647[[#This Row],[INACTIVE]]</f>
        <v>9</v>
      </c>
      <c r="J3145" s="98">
        <f t="shared" si="45"/>
        <v>9</v>
      </c>
    </row>
    <row r="3146" spans="1:10">
      <c r="B3146" s="63">
        <v>44621</v>
      </c>
      <c r="C3146" s="53">
        <f t="shared" ref="C3146:G3146" si="47">SUM(B3375,B3435,B3495,B3555,B3615,B3675,B3735,B3795,B3855)</f>
        <v>0</v>
      </c>
      <c r="D3146" s="53">
        <f t="shared" si="47"/>
        <v>0</v>
      </c>
      <c r="E3146" s="53">
        <f t="shared" si="47"/>
        <v>0</v>
      </c>
      <c r="F3146" s="53">
        <f t="shared" si="47"/>
        <v>0</v>
      </c>
      <c r="G3146" s="53">
        <f t="shared" si="47"/>
        <v>0</v>
      </c>
      <c r="H3146" s="98">
        <f t="shared" si="44"/>
        <v>0</v>
      </c>
      <c r="I3146" s="98">
        <f>Table372647[[#This Row],[TOTAL]] - Table372647[[#This Row],[INACTIVE]]</f>
        <v>9</v>
      </c>
      <c r="J3146" s="98">
        <f t="shared" si="45"/>
        <v>9</v>
      </c>
    </row>
    <row r="3147" spans="1:10">
      <c r="B3147" s="63">
        <v>44652</v>
      </c>
      <c r="C3147" s="53">
        <f t="shared" ref="C3147" si="48">SUM(B3376,B3436,B3496,B3556,B3616,B3676,B3736,B3796)</f>
        <v>0</v>
      </c>
      <c r="D3147" s="53">
        <f t="shared" ref="D3147:G3147" si="49">SUM(C3376,C3436,C3496,C3556,C3616,C3676,C3736,C3796,C3856)</f>
        <v>0</v>
      </c>
      <c r="E3147" s="53">
        <f t="shared" si="49"/>
        <v>0</v>
      </c>
      <c r="F3147" s="53">
        <f t="shared" si="49"/>
        <v>0</v>
      </c>
      <c r="G3147" s="53">
        <f t="shared" si="49"/>
        <v>0</v>
      </c>
      <c r="H3147" s="98">
        <f t="shared" si="44"/>
        <v>0</v>
      </c>
      <c r="I3147" s="98">
        <f>Table372647[[#This Row],[TOTAL]] - Table372647[[#This Row],[INACTIVE]]</f>
        <v>9</v>
      </c>
      <c r="J3147" s="98">
        <f t="shared" si="45"/>
        <v>9</v>
      </c>
    </row>
    <row r="3148" spans="1:10">
      <c r="B3148" s="63">
        <v>44682</v>
      </c>
      <c r="C3148" s="53">
        <f t="shared" ref="C3148:G3148" si="50">SUM(B3377,B3437,B3497,B3557,B3617,B3677,B3737,B3797,B3857)</f>
        <v>0</v>
      </c>
      <c r="D3148" s="53">
        <f t="shared" si="50"/>
        <v>0</v>
      </c>
      <c r="E3148" s="53">
        <f t="shared" si="50"/>
        <v>0</v>
      </c>
      <c r="F3148" s="53">
        <f t="shared" si="50"/>
        <v>0</v>
      </c>
      <c r="G3148" s="53">
        <f t="shared" si="50"/>
        <v>0</v>
      </c>
      <c r="H3148" s="98">
        <f t="shared" si="44"/>
        <v>0</v>
      </c>
      <c r="I3148" s="98">
        <f>Table372647[[#This Row],[TOTAL]] - Table372647[[#This Row],[INACTIVE]]</f>
        <v>9</v>
      </c>
      <c r="J3148" s="98">
        <f t="shared" si="45"/>
        <v>9</v>
      </c>
    </row>
    <row r="3149" spans="1:10">
      <c r="B3149" s="63">
        <v>44713</v>
      </c>
      <c r="C3149" s="53">
        <f t="shared" ref="C3149:G3149" si="51">SUM(B3378,B3438,B3498,B3558,B3618,B3678,B3738,B3798,B3858)</f>
        <v>0</v>
      </c>
      <c r="D3149" s="53">
        <f t="shared" si="51"/>
        <v>0</v>
      </c>
      <c r="E3149" s="53">
        <f t="shared" si="51"/>
        <v>0</v>
      </c>
      <c r="F3149" s="53">
        <f t="shared" si="51"/>
        <v>0</v>
      </c>
      <c r="G3149" s="53">
        <f t="shared" si="51"/>
        <v>0</v>
      </c>
      <c r="H3149" s="98">
        <f t="shared" si="44"/>
        <v>0</v>
      </c>
      <c r="I3149" s="98">
        <f>Table372647[[#This Row],[TOTAL]] - Table372647[[#This Row],[INACTIVE]]</f>
        <v>9</v>
      </c>
      <c r="J3149" s="98">
        <f t="shared" si="45"/>
        <v>9</v>
      </c>
    </row>
    <row r="3150" spans="1:10">
      <c r="B3150" s="63">
        <v>44743</v>
      </c>
      <c r="C3150" s="53">
        <f t="shared" ref="C3150:G3150" si="52">SUM(B3379,B3439,B3499,B3559,B3619,B3679,B3739,B3799,B3859)</f>
        <v>0</v>
      </c>
      <c r="D3150" s="53">
        <f t="shared" si="52"/>
        <v>0</v>
      </c>
      <c r="E3150" s="53">
        <f t="shared" si="52"/>
        <v>0</v>
      </c>
      <c r="F3150" s="53">
        <f t="shared" si="52"/>
        <v>0</v>
      </c>
      <c r="G3150" s="53">
        <f t="shared" si="52"/>
        <v>0</v>
      </c>
      <c r="H3150" s="98">
        <f t="shared" si="44"/>
        <v>0</v>
      </c>
      <c r="I3150" s="98">
        <f>Table372647[[#This Row],[TOTAL]] - Table372647[[#This Row],[INACTIVE]]</f>
        <v>9</v>
      </c>
      <c r="J3150" s="98">
        <f t="shared" si="45"/>
        <v>9</v>
      </c>
    </row>
    <row r="3151" spans="1:10">
      <c r="B3151" s="63">
        <v>44774</v>
      </c>
      <c r="C3151" s="53">
        <f>SUM(B3380,B3440,B3500,B3560,B3620,B3680,B3740,B3800)</f>
        <v>0</v>
      </c>
      <c r="D3151" s="53">
        <f t="shared" ref="D3151:G3151" si="53">SUM(C3380,C3440,C3500,C3560,C3620,C3680,C3740,C3800,C3860)</f>
        <v>0</v>
      </c>
      <c r="E3151" s="53">
        <f t="shared" si="53"/>
        <v>0</v>
      </c>
      <c r="F3151" s="53">
        <f t="shared" si="53"/>
        <v>0</v>
      </c>
      <c r="G3151" s="53">
        <f t="shared" si="53"/>
        <v>0</v>
      </c>
      <c r="H3151" s="98">
        <f t="shared" si="44"/>
        <v>0</v>
      </c>
      <c r="I3151" s="98">
        <f>Table372647[[#This Row],[TOTAL]] - Table372647[[#This Row],[INACTIVE]]</f>
        <v>9</v>
      </c>
      <c r="J3151" s="98">
        <f t="shared" si="45"/>
        <v>9</v>
      </c>
    </row>
    <row r="3152" spans="1:10">
      <c r="B3152" s="67" t="s">
        <v>10</v>
      </c>
      <c r="C3152" s="55">
        <f t="shared" ref="C3152:G3153" si="54">SUM(B3381,B3441,B3501,B3561,B3621,B3681,B3741,B3801,B3861)</f>
        <v>363</v>
      </c>
      <c r="D3152" s="55">
        <f t="shared" si="54"/>
        <v>141</v>
      </c>
      <c r="E3152" s="55">
        <f t="shared" si="54"/>
        <v>836</v>
      </c>
      <c r="F3152" s="55">
        <f t="shared" si="54"/>
        <v>578</v>
      </c>
      <c r="G3152" s="55">
        <f t="shared" si="54"/>
        <v>128</v>
      </c>
      <c r="H3152" s="55">
        <f>H3140+H3141+H3142+H3143+H3144+H3145+H3146+H3147+H3148+H3149+H3150+H3151</f>
        <v>0</v>
      </c>
      <c r="I3152" s="55">
        <f t="shared" ref="I3152:J3152" si="55">I3140+I3141+I3142+I3143+I3144+I3145+I3146+I3147+I3148+I3149+I3150+I3151</f>
        <v>108</v>
      </c>
      <c r="J3152" s="55">
        <f t="shared" si="55"/>
        <v>108</v>
      </c>
    </row>
    <row r="3153" spans="1:10">
      <c r="B3153" s="68" t="s">
        <v>12</v>
      </c>
      <c r="C3153" s="55">
        <f t="shared" si="54"/>
        <v>30.25</v>
      </c>
      <c r="D3153" s="55">
        <f t="shared" si="54"/>
        <v>11.75</v>
      </c>
      <c r="E3153" s="55">
        <f t="shared" si="54"/>
        <v>69.666666666666671</v>
      </c>
      <c r="F3153" s="55">
        <f t="shared" si="54"/>
        <v>48.166666666666664</v>
      </c>
      <c r="G3153" s="55">
        <f t="shared" si="54"/>
        <v>10.666666666666668</v>
      </c>
      <c r="H3153" s="55">
        <f>H3152/12</f>
        <v>0</v>
      </c>
      <c r="I3153" s="55">
        <f t="shared" ref="I3153:J3153" si="56">I3152/12</f>
        <v>9</v>
      </c>
      <c r="J3153" s="55">
        <f t="shared" si="56"/>
        <v>9</v>
      </c>
    </row>
    <row r="3154" spans="1:10">
      <c r="B3154" s="63"/>
      <c r="C3154" s="53"/>
      <c r="D3154" s="53"/>
      <c r="E3154" s="53"/>
      <c r="F3154" s="53"/>
      <c r="G3154" s="53"/>
      <c r="H3154" s="98"/>
      <c r="I3154" s="98"/>
      <c r="J3154" s="98"/>
    </row>
    <row r="3155" spans="1:10">
      <c r="B3155" s="63"/>
      <c r="C3155" s="53"/>
      <c r="D3155" s="53"/>
      <c r="E3155" s="53"/>
      <c r="F3155" s="53"/>
      <c r="G3155" s="53"/>
      <c r="H3155" s="98"/>
      <c r="I3155" s="98"/>
      <c r="J3155" s="98"/>
    </row>
    <row r="3156" spans="1:10">
      <c r="B3156" s="63"/>
      <c r="C3156" s="53"/>
      <c r="D3156" s="53"/>
      <c r="E3156" s="53"/>
      <c r="F3156" s="53"/>
      <c r="G3156" s="53"/>
      <c r="H3156" s="98"/>
      <c r="I3156" s="98"/>
      <c r="J3156" s="98"/>
    </row>
    <row r="3157" spans="1:10">
      <c r="B3157" s="63"/>
      <c r="C3157" s="53"/>
      <c r="D3157" s="53"/>
      <c r="E3157" s="53"/>
      <c r="F3157" s="53"/>
      <c r="G3157" s="53"/>
      <c r="H3157" s="98"/>
      <c r="I3157" s="98"/>
      <c r="J3157" s="98"/>
    </row>
    <row r="3158" spans="1:10">
      <c r="B3158" s="63"/>
      <c r="C3158" s="53"/>
      <c r="D3158" s="53"/>
      <c r="E3158" s="53"/>
      <c r="F3158" s="53"/>
      <c r="G3158" s="53"/>
      <c r="H3158" s="98"/>
      <c r="I3158" s="98"/>
      <c r="J3158" s="98"/>
    </row>
    <row r="3159" spans="1:10">
      <c r="B3159" s="63"/>
      <c r="C3159" s="53"/>
      <c r="D3159" s="53"/>
      <c r="E3159" s="53"/>
      <c r="F3159" s="53"/>
      <c r="G3159" s="53"/>
      <c r="H3159" s="98"/>
      <c r="I3159" s="98"/>
      <c r="J3159" s="98"/>
    </row>
    <row r="3160" spans="1:10">
      <c r="B3160" s="63"/>
      <c r="C3160" s="53"/>
      <c r="D3160" s="53"/>
      <c r="E3160" s="53"/>
      <c r="F3160" s="53"/>
      <c r="G3160" s="53"/>
      <c r="H3160" s="98"/>
      <c r="I3160" s="98"/>
      <c r="J3160" s="98"/>
    </row>
    <row r="3161" spans="1:10">
      <c r="B3161" s="63"/>
      <c r="C3161" s="53"/>
      <c r="D3161" s="53"/>
      <c r="E3161" s="53"/>
      <c r="F3161" s="53"/>
      <c r="G3161" s="53"/>
      <c r="H3161" s="98"/>
      <c r="I3161" s="98"/>
      <c r="J3161" s="98"/>
    </row>
    <row r="3162" spans="1:10">
      <c r="B3162" s="63"/>
      <c r="C3162" s="53"/>
      <c r="D3162" s="53"/>
      <c r="E3162" s="53"/>
      <c r="F3162" s="53"/>
      <c r="G3162" s="53"/>
      <c r="H3162" s="98"/>
      <c r="I3162" s="98"/>
      <c r="J3162" s="98"/>
    </row>
    <row r="3163" spans="1:10">
      <c r="B3163" s="63"/>
      <c r="C3163" s="53"/>
      <c r="D3163" s="53"/>
      <c r="E3163" s="53"/>
      <c r="F3163" s="53"/>
      <c r="G3163" s="53"/>
      <c r="H3163" s="98"/>
      <c r="I3163" s="98"/>
      <c r="J3163" s="98"/>
    </row>
    <row r="3164" spans="1:10">
      <c r="A3164" s="95"/>
      <c r="B3164" s="63"/>
      <c r="C3164" s="53"/>
      <c r="D3164" s="53"/>
      <c r="E3164" s="53"/>
      <c r="F3164" s="53"/>
      <c r="G3164" s="53"/>
      <c r="H3164" s="98"/>
      <c r="I3164" s="98"/>
      <c r="J3164" s="98"/>
    </row>
    <row r="3165" spans="1:10">
      <c r="A3165" s="95"/>
      <c r="B3165" s="63"/>
      <c r="C3165" s="53"/>
      <c r="D3165" s="53"/>
      <c r="E3165" s="53"/>
      <c r="F3165" s="53"/>
      <c r="G3165" s="53"/>
      <c r="H3165" s="98"/>
      <c r="I3165" s="98"/>
      <c r="J3165" s="98"/>
    </row>
    <row r="3166" spans="1:10">
      <c r="A3166" s="95"/>
      <c r="B3166" s="53"/>
      <c r="C3166" s="53"/>
      <c r="D3166" s="53"/>
      <c r="E3166" s="53"/>
      <c r="F3166" s="53"/>
      <c r="G3166" s="53"/>
      <c r="H3166" s="53"/>
      <c r="I3166" s="53"/>
      <c r="J3166" s="53"/>
    </row>
    <row r="3167" spans="1:10">
      <c r="A3167" s="95"/>
      <c r="B3167" s="53"/>
      <c r="C3167" s="53"/>
      <c r="D3167" s="53"/>
      <c r="E3167" s="53"/>
      <c r="F3167" s="53"/>
      <c r="G3167" s="53"/>
      <c r="H3167" s="53"/>
      <c r="I3167" s="53"/>
      <c r="J3167" s="53"/>
    </row>
    <row r="3168" spans="1:10" ht="29">
      <c r="A3168" s="95"/>
      <c r="B3168" s="107" t="s">
        <v>81</v>
      </c>
      <c r="C3168" s="107"/>
      <c r="D3168" s="107"/>
      <c r="E3168" s="107"/>
      <c r="F3168" s="107"/>
      <c r="G3168" s="53"/>
      <c r="H3168" s="53"/>
      <c r="I3168" s="53"/>
      <c r="J3168" s="53"/>
    </row>
    <row r="3169" spans="1:10">
      <c r="A3169" s="95"/>
      <c r="B3169" s="53"/>
      <c r="C3169" s="53"/>
      <c r="D3169" s="65" t="s">
        <v>119</v>
      </c>
      <c r="E3169" s="65">
        <v>0</v>
      </c>
      <c r="F3169" s="53"/>
      <c r="G3169" s="53"/>
      <c r="H3169" s="53"/>
      <c r="I3169" s="53"/>
      <c r="J3169" s="53"/>
    </row>
    <row r="3170" spans="1:10">
      <c r="A3170" s="95"/>
      <c r="B3170" s="63"/>
      <c r="C3170" s="53"/>
      <c r="D3170" s="53"/>
      <c r="E3170" s="53"/>
      <c r="F3170" s="53"/>
      <c r="G3170" s="53"/>
      <c r="H3170" s="53"/>
      <c r="I3170" s="53"/>
      <c r="J3170" s="53"/>
    </row>
    <row r="3171" spans="1:10" ht="20">
      <c r="A3171" s="95"/>
      <c r="B3171" s="66" t="s">
        <v>4</v>
      </c>
      <c r="C3171" s="52" t="s">
        <v>5</v>
      </c>
      <c r="D3171" s="52" t="s">
        <v>6</v>
      </c>
      <c r="E3171" s="52" t="s">
        <v>7</v>
      </c>
      <c r="F3171" s="52" t="s">
        <v>8</v>
      </c>
      <c r="G3171" s="74" t="s">
        <v>9</v>
      </c>
      <c r="H3171" s="52" t="s">
        <v>10</v>
      </c>
      <c r="I3171" s="53"/>
      <c r="J3171" s="53"/>
    </row>
    <row r="3172" spans="1:10">
      <c r="A3172" s="95"/>
      <c r="B3172" s="63">
        <v>43709</v>
      </c>
      <c r="C3172" s="53">
        <v>0</v>
      </c>
      <c r="D3172" s="53">
        <v>0</v>
      </c>
      <c r="E3172" s="53">
        <v>0</v>
      </c>
      <c r="F3172" s="53">
        <v>0</v>
      </c>
      <c r="G3172" s="53">
        <v>0</v>
      </c>
      <c r="H3172" s="53">
        <f>COUNTBLANK(E3172:E3183)</f>
        <v>0</v>
      </c>
      <c r="I3172" s="53"/>
      <c r="J3172" s="53"/>
    </row>
    <row r="3173" spans="1:10">
      <c r="A3173" s="95"/>
      <c r="B3173" s="63">
        <v>43739</v>
      </c>
      <c r="C3173" s="53">
        <v>0</v>
      </c>
      <c r="D3173" s="53">
        <v>0</v>
      </c>
      <c r="E3173" s="53">
        <v>0</v>
      </c>
      <c r="F3173" s="53">
        <v>0</v>
      </c>
      <c r="G3173" s="53">
        <v>0</v>
      </c>
      <c r="H3173" s="53">
        <f>COUNTBLANK(E3172:E3183)</f>
        <v>0</v>
      </c>
      <c r="I3173" s="53"/>
      <c r="J3173" s="53"/>
    </row>
    <row r="3174" spans="1:10">
      <c r="A3174" s="95"/>
      <c r="B3174" s="63">
        <v>43770</v>
      </c>
      <c r="C3174" s="53">
        <v>0</v>
      </c>
      <c r="D3174" s="53">
        <v>0</v>
      </c>
      <c r="E3174" s="53">
        <v>0</v>
      </c>
      <c r="F3174" s="53">
        <v>0</v>
      </c>
      <c r="G3174" s="53">
        <v>0</v>
      </c>
      <c r="H3174" s="53">
        <f>COUNTBLANK(E3172:E3183)</f>
        <v>0</v>
      </c>
      <c r="I3174" s="53"/>
      <c r="J3174" s="53"/>
    </row>
    <row r="3175" spans="1:10">
      <c r="A3175" s="95"/>
      <c r="B3175" s="63">
        <v>43800</v>
      </c>
      <c r="C3175" s="53">
        <v>0</v>
      </c>
      <c r="D3175" s="53">
        <v>0</v>
      </c>
      <c r="E3175" s="53">
        <v>0</v>
      </c>
      <c r="F3175" s="53">
        <v>0</v>
      </c>
      <c r="G3175" s="53">
        <v>0</v>
      </c>
      <c r="H3175" s="53">
        <f>COUNTBLANK(E3172:E3183)</f>
        <v>0</v>
      </c>
      <c r="I3175" s="53"/>
      <c r="J3175" s="53"/>
    </row>
    <row r="3176" spans="1:10">
      <c r="A3176" s="95"/>
      <c r="B3176" s="63">
        <v>43831</v>
      </c>
      <c r="C3176" s="53">
        <v>0</v>
      </c>
      <c r="D3176" s="53">
        <v>0</v>
      </c>
      <c r="E3176" s="53">
        <v>0</v>
      </c>
      <c r="F3176" s="53">
        <v>0</v>
      </c>
      <c r="G3176" s="53">
        <v>0</v>
      </c>
      <c r="H3176" s="53">
        <f>COUNTBLANK(E3172:E3183)</f>
        <v>0</v>
      </c>
      <c r="I3176" s="53"/>
      <c r="J3176" s="53"/>
    </row>
    <row r="3177" spans="1:10">
      <c r="A3177" s="95"/>
      <c r="B3177" s="63">
        <v>43862</v>
      </c>
      <c r="C3177" s="53">
        <v>0</v>
      </c>
      <c r="D3177" s="53">
        <v>0</v>
      </c>
      <c r="E3177" s="53">
        <v>0</v>
      </c>
      <c r="F3177" s="53">
        <v>0</v>
      </c>
      <c r="G3177" s="53">
        <v>0</v>
      </c>
      <c r="H3177" s="53">
        <f>COUNTBLANK(E3172:E3183)</f>
        <v>0</v>
      </c>
      <c r="I3177" s="53"/>
      <c r="J3177" s="53"/>
    </row>
    <row r="3178" spans="1:10">
      <c r="A3178" s="95"/>
      <c r="B3178" s="63">
        <v>43891</v>
      </c>
      <c r="C3178" s="53">
        <v>0</v>
      </c>
      <c r="D3178" s="53">
        <v>0</v>
      </c>
      <c r="E3178" s="53">
        <v>0</v>
      </c>
      <c r="F3178" s="53">
        <v>0</v>
      </c>
      <c r="G3178" s="53">
        <v>0</v>
      </c>
      <c r="H3178" s="53">
        <f>COUNTBLANK(E3172:E3183)</f>
        <v>0</v>
      </c>
      <c r="I3178" s="53"/>
      <c r="J3178" s="53"/>
    </row>
    <row r="3179" spans="1:10">
      <c r="A3179" s="95"/>
      <c r="B3179" s="63">
        <v>43922</v>
      </c>
      <c r="C3179" s="53">
        <v>0</v>
      </c>
      <c r="D3179" s="53">
        <v>0</v>
      </c>
      <c r="E3179" s="53">
        <v>0</v>
      </c>
      <c r="F3179" s="53">
        <v>0</v>
      </c>
      <c r="G3179" s="53">
        <v>0</v>
      </c>
      <c r="H3179" s="53">
        <f>COUNTBLANK(E3172:E3183)</f>
        <v>0</v>
      </c>
      <c r="I3179" s="53"/>
      <c r="J3179" s="53"/>
    </row>
    <row r="3180" spans="1:10">
      <c r="A3180" s="95"/>
      <c r="B3180" s="63">
        <v>43952</v>
      </c>
      <c r="C3180" s="53">
        <v>0</v>
      </c>
      <c r="D3180" s="53">
        <v>0</v>
      </c>
      <c r="E3180" s="53">
        <v>0</v>
      </c>
      <c r="F3180" s="53">
        <v>0</v>
      </c>
      <c r="G3180" s="53">
        <v>0</v>
      </c>
      <c r="H3180" s="53">
        <f>COUNTBLANK(E3172:E3183)</f>
        <v>0</v>
      </c>
      <c r="I3180" s="53"/>
      <c r="J3180" s="53"/>
    </row>
    <row r="3181" spans="1:10">
      <c r="A3181" s="95"/>
      <c r="B3181" s="63">
        <v>43983</v>
      </c>
      <c r="C3181" s="53">
        <v>0</v>
      </c>
      <c r="D3181" s="53">
        <v>0</v>
      </c>
      <c r="E3181" s="53">
        <v>0</v>
      </c>
      <c r="F3181" s="53">
        <v>0</v>
      </c>
      <c r="G3181" s="53">
        <v>0</v>
      </c>
      <c r="H3181" s="53">
        <f>COUNTBLANK(E3172:E3183)</f>
        <v>0</v>
      </c>
      <c r="I3181" s="53"/>
      <c r="J3181" s="53"/>
    </row>
    <row r="3182" spans="1:10">
      <c r="A3182" s="95"/>
      <c r="B3182" s="63">
        <v>44013</v>
      </c>
      <c r="C3182" s="53">
        <v>0</v>
      </c>
      <c r="D3182" s="53">
        <v>0</v>
      </c>
      <c r="E3182" s="53">
        <v>0</v>
      </c>
      <c r="F3182" s="53">
        <v>0</v>
      </c>
      <c r="G3182" s="53">
        <v>0</v>
      </c>
      <c r="H3182" s="53">
        <f>COUNTBLANK(E3172:E3183)</f>
        <v>0</v>
      </c>
      <c r="I3182" s="53"/>
      <c r="J3182" s="53"/>
    </row>
    <row r="3183" spans="1:10">
      <c r="A3183" s="95"/>
      <c r="B3183" s="63">
        <v>44044</v>
      </c>
      <c r="C3183" s="53">
        <v>0</v>
      </c>
      <c r="D3183" s="53">
        <v>0</v>
      </c>
      <c r="E3183" s="53">
        <v>0</v>
      </c>
      <c r="F3183" s="53">
        <v>0</v>
      </c>
      <c r="G3183" s="53">
        <v>0</v>
      </c>
      <c r="H3183" s="53">
        <f>COUNTBLANK(E3172:E3183)</f>
        <v>0</v>
      </c>
      <c r="I3183" s="53"/>
      <c r="J3183" s="53"/>
    </row>
    <row r="3184" spans="1:10">
      <c r="A3184" s="95"/>
      <c r="B3184" s="67" t="s">
        <v>10</v>
      </c>
      <c r="C3184" s="67">
        <f>SUM(C3172:C3183)</f>
        <v>0</v>
      </c>
      <c r="D3184" s="67">
        <f>SUM(D3172:D3183)</f>
        <v>0</v>
      </c>
      <c r="E3184" s="67">
        <f>SUM(E3172:E3183)</f>
        <v>0</v>
      </c>
      <c r="F3184" s="67">
        <f>SUM(F3172:F3183)</f>
        <v>0</v>
      </c>
      <c r="G3184" s="67">
        <f>SUM(G3172:G3183)</f>
        <v>0</v>
      </c>
      <c r="H3184" s="54"/>
      <c r="I3184" s="53"/>
      <c r="J3184" s="53"/>
    </row>
    <row r="3185" spans="1:10">
      <c r="A3185" s="95"/>
      <c r="B3185" s="67" t="s">
        <v>12</v>
      </c>
      <c r="C3185" s="67">
        <f>C3184/12</f>
        <v>0</v>
      </c>
      <c r="D3185" s="67">
        <f>D3184/12</f>
        <v>0</v>
      </c>
      <c r="E3185" s="67">
        <f>E3184/12</f>
        <v>0</v>
      </c>
      <c r="F3185" s="67">
        <f>F3184/12</f>
        <v>0</v>
      </c>
      <c r="G3185" s="67">
        <f>G3184/12</f>
        <v>0</v>
      </c>
      <c r="H3185" s="54"/>
      <c r="I3185" s="53"/>
      <c r="J3185" s="53"/>
    </row>
    <row r="3186" spans="1:10">
      <c r="A3186" s="95"/>
      <c r="B3186" s="63">
        <v>44075</v>
      </c>
      <c r="C3186" s="53">
        <v>0</v>
      </c>
      <c r="D3186" s="53">
        <v>0</v>
      </c>
      <c r="E3186" s="53">
        <v>0</v>
      </c>
      <c r="F3186" s="53">
        <v>0</v>
      </c>
      <c r="G3186" s="53">
        <v>0</v>
      </c>
      <c r="H3186" s="53">
        <f>COUNTBLANK(E3186:E3197)</f>
        <v>0</v>
      </c>
      <c r="I3186" s="53"/>
      <c r="J3186" s="53"/>
    </row>
    <row r="3187" spans="1:10">
      <c r="A3187" s="95"/>
      <c r="B3187" s="63">
        <v>44105</v>
      </c>
      <c r="C3187" s="53">
        <v>0</v>
      </c>
      <c r="D3187" s="53">
        <v>0</v>
      </c>
      <c r="E3187" s="53">
        <v>0</v>
      </c>
      <c r="F3187" s="53">
        <v>0</v>
      </c>
      <c r="G3187" s="53">
        <v>0</v>
      </c>
      <c r="H3187" s="53">
        <f>COUNTBLANK(E3186:E3197)</f>
        <v>0</v>
      </c>
      <c r="I3187" s="53"/>
      <c r="J3187" s="53"/>
    </row>
    <row r="3188" spans="1:10">
      <c r="A3188" s="95"/>
      <c r="B3188" s="63">
        <v>44136</v>
      </c>
      <c r="C3188" s="53">
        <v>0</v>
      </c>
      <c r="D3188" s="53">
        <v>0</v>
      </c>
      <c r="E3188" s="53">
        <v>0</v>
      </c>
      <c r="F3188" s="53">
        <v>0</v>
      </c>
      <c r="G3188" s="53">
        <v>0</v>
      </c>
      <c r="H3188" s="53">
        <f>COUNTBLANK(E3186:E3197)</f>
        <v>0</v>
      </c>
      <c r="I3188" s="53"/>
      <c r="J3188" s="53"/>
    </row>
    <row r="3189" spans="1:10">
      <c r="A3189" s="95"/>
      <c r="B3189" s="63">
        <v>44166</v>
      </c>
      <c r="C3189" s="53">
        <v>0</v>
      </c>
      <c r="D3189" s="53">
        <v>0</v>
      </c>
      <c r="E3189" s="53">
        <v>0</v>
      </c>
      <c r="F3189" s="53">
        <v>0</v>
      </c>
      <c r="G3189" s="53">
        <v>0</v>
      </c>
      <c r="H3189" s="53">
        <f>COUNTBLANK(E3186:E3197)</f>
        <v>0</v>
      </c>
      <c r="I3189" s="53"/>
      <c r="J3189" s="53"/>
    </row>
    <row r="3190" spans="1:10">
      <c r="A3190" s="95"/>
      <c r="B3190" s="63">
        <v>44197</v>
      </c>
      <c r="C3190" s="53">
        <v>0</v>
      </c>
      <c r="D3190" s="53">
        <v>0</v>
      </c>
      <c r="E3190" s="53">
        <v>0</v>
      </c>
      <c r="F3190" s="53">
        <v>0</v>
      </c>
      <c r="G3190" s="53">
        <v>0</v>
      </c>
      <c r="H3190" s="53">
        <f>COUNTBLANK(E3186:E3197)</f>
        <v>0</v>
      </c>
      <c r="I3190" s="53"/>
      <c r="J3190" s="53"/>
    </row>
    <row r="3191" spans="1:10">
      <c r="A3191" s="95"/>
      <c r="B3191" s="63">
        <v>44228</v>
      </c>
      <c r="C3191" s="53">
        <v>0</v>
      </c>
      <c r="D3191" s="53">
        <v>0</v>
      </c>
      <c r="E3191" s="53">
        <v>0</v>
      </c>
      <c r="F3191" s="53">
        <v>0</v>
      </c>
      <c r="G3191" s="53">
        <v>0</v>
      </c>
      <c r="H3191" s="53">
        <f>COUNTBLANK(E3186:E3197)</f>
        <v>0</v>
      </c>
      <c r="I3191" s="53"/>
      <c r="J3191" s="53"/>
    </row>
    <row r="3192" spans="1:10">
      <c r="A3192" s="95"/>
      <c r="B3192" s="63">
        <v>44256</v>
      </c>
      <c r="C3192" s="53">
        <v>0</v>
      </c>
      <c r="D3192" s="53">
        <v>0</v>
      </c>
      <c r="E3192" s="53">
        <v>0</v>
      </c>
      <c r="F3192" s="53">
        <v>0</v>
      </c>
      <c r="G3192" s="53">
        <v>0</v>
      </c>
      <c r="H3192" s="53">
        <f>COUNTBLANK(E3186:E3197)</f>
        <v>0</v>
      </c>
      <c r="I3192" s="53"/>
      <c r="J3192" s="53"/>
    </row>
    <row r="3193" spans="1:10">
      <c r="A3193" s="95"/>
      <c r="B3193" s="63">
        <v>44287</v>
      </c>
      <c r="C3193" s="53">
        <v>0</v>
      </c>
      <c r="D3193" s="53">
        <v>0</v>
      </c>
      <c r="E3193" s="53">
        <v>0</v>
      </c>
      <c r="F3193" s="53">
        <v>0</v>
      </c>
      <c r="G3193" s="53">
        <v>0</v>
      </c>
      <c r="H3193" s="53">
        <f>COUNTBLANK(E3186:E3197)</f>
        <v>0</v>
      </c>
      <c r="I3193" s="53"/>
      <c r="J3193" s="53"/>
    </row>
    <row r="3194" spans="1:10">
      <c r="A3194" s="95"/>
      <c r="B3194" s="63">
        <v>44317</v>
      </c>
      <c r="C3194" s="53">
        <v>0</v>
      </c>
      <c r="D3194" s="53">
        <v>0</v>
      </c>
      <c r="E3194" s="53">
        <v>0</v>
      </c>
      <c r="F3194" s="53">
        <v>0</v>
      </c>
      <c r="G3194" s="53">
        <v>0</v>
      </c>
      <c r="H3194" s="53">
        <f>COUNTBLANK(E3186:E3197)</f>
        <v>0</v>
      </c>
      <c r="I3194" s="53"/>
      <c r="J3194" s="53"/>
    </row>
    <row r="3195" spans="1:10">
      <c r="A3195" s="95"/>
      <c r="B3195" s="63">
        <v>44348</v>
      </c>
      <c r="C3195" s="53">
        <v>0</v>
      </c>
      <c r="D3195" s="53">
        <v>0</v>
      </c>
      <c r="E3195" s="53">
        <v>0</v>
      </c>
      <c r="F3195" s="53">
        <v>0</v>
      </c>
      <c r="G3195" s="53">
        <v>0</v>
      </c>
      <c r="H3195" s="53">
        <f>COUNTBLANK(E3186:E3197)</f>
        <v>0</v>
      </c>
      <c r="I3195" s="53"/>
      <c r="J3195" s="53"/>
    </row>
    <row r="3196" spans="1:10">
      <c r="A3196" s="95"/>
      <c r="B3196" s="63">
        <v>44378</v>
      </c>
      <c r="C3196" s="53">
        <v>0</v>
      </c>
      <c r="D3196" s="53">
        <v>0</v>
      </c>
      <c r="E3196" s="53">
        <v>0</v>
      </c>
      <c r="F3196" s="53">
        <v>0</v>
      </c>
      <c r="G3196" s="53">
        <v>0</v>
      </c>
      <c r="H3196" s="53">
        <f>COUNTBLANK(E3186:E3197)</f>
        <v>0</v>
      </c>
      <c r="I3196" s="53"/>
      <c r="J3196" s="53"/>
    </row>
    <row r="3197" spans="1:10">
      <c r="A3197" s="95"/>
      <c r="B3197" s="63">
        <v>44409</v>
      </c>
      <c r="C3197" s="53">
        <v>0</v>
      </c>
      <c r="D3197" s="53">
        <v>0</v>
      </c>
      <c r="E3197" s="53">
        <v>0</v>
      </c>
      <c r="F3197" s="53">
        <v>0</v>
      </c>
      <c r="G3197" s="53">
        <v>0</v>
      </c>
      <c r="H3197" s="53">
        <f>COUNTBLANK(E3186:E3197)</f>
        <v>0</v>
      </c>
      <c r="I3197" s="53"/>
      <c r="J3197" s="53"/>
    </row>
    <row r="3198" spans="1:10">
      <c r="A3198" s="95"/>
      <c r="B3198" s="67" t="s">
        <v>10</v>
      </c>
      <c r="C3198" s="67">
        <f>SUM(C3186:C3197)</f>
        <v>0</v>
      </c>
      <c r="D3198" s="67">
        <f>SUM(D3186:D3197)</f>
        <v>0</v>
      </c>
      <c r="E3198" s="67">
        <f>SUM(E3186:E3197)</f>
        <v>0</v>
      </c>
      <c r="F3198" s="67">
        <f>SUM(F3186:F3197)</f>
        <v>0</v>
      </c>
      <c r="G3198" s="67">
        <f>SUM(G3186:G3197)</f>
        <v>0</v>
      </c>
      <c r="H3198" s="55"/>
      <c r="I3198" s="53"/>
      <c r="J3198" s="53"/>
    </row>
    <row r="3199" spans="1:10">
      <c r="A3199" s="95"/>
      <c r="B3199" s="68" t="s">
        <v>12</v>
      </c>
      <c r="C3199" s="68">
        <f>C3198/12</f>
        <v>0</v>
      </c>
      <c r="D3199" s="68">
        <f>D3198/12</f>
        <v>0</v>
      </c>
      <c r="E3199" s="68">
        <f>E3198/12</f>
        <v>0</v>
      </c>
      <c r="F3199" s="68">
        <f>F3198/12</f>
        <v>0</v>
      </c>
      <c r="G3199" s="68">
        <f>G3198/12</f>
        <v>0</v>
      </c>
      <c r="H3199" s="55"/>
      <c r="I3199" s="53"/>
      <c r="J3199" s="53"/>
    </row>
    <row r="3200" spans="1:10">
      <c r="A3200" s="95"/>
      <c r="B3200" s="63">
        <v>44440</v>
      </c>
      <c r="C3200" s="53"/>
      <c r="D3200" s="53"/>
      <c r="E3200" s="53"/>
      <c r="F3200" s="53"/>
      <c r="G3200" s="53"/>
      <c r="H3200" s="53"/>
      <c r="I3200" s="53"/>
      <c r="J3200" s="53"/>
    </row>
    <row r="3201" spans="1:10">
      <c r="A3201" s="95"/>
      <c r="B3201" s="63">
        <v>44470</v>
      </c>
      <c r="C3201" s="53"/>
      <c r="D3201" s="53"/>
      <c r="E3201" s="53"/>
      <c r="F3201" s="53"/>
      <c r="G3201" s="53"/>
      <c r="H3201" s="53"/>
      <c r="I3201" s="53"/>
      <c r="J3201" s="53"/>
    </row>
    <row r="3202" spans="1:10">
      <c r="A3202" s="95"/>
      <c r="B3202" s="60">
        <v>44501</v>
      </c>
      <c r="C3202" s="50"/>
      <c r="D3202" s="50"/>
      <c r="E3202" s="50"/>
      <c r="F3202" s="50"/>
      <c r="G3202" s="50"/>
      <c r="H3202" s="50"/>
      <c r="I3202" s="53"/>
      <c r="J3202" s="53"/>
    </row>
    <row r="3203" spans="1:10">
      <c r="A3203" s="95"/>
      <c r="B3203" s="60">
        <v>44531</v>
      </c>
      <c r="C3203" s="50"/>
      <c r="D3203" s="50"/>
      <c r="E3203" s="50"/>
      <c r="F3203" s="50"/>
      <c r="G3203" s="50"/>
      <c r="H3203" s="50"/>
      <c r="I3203" s="53"/>
      <c r="J3203" s="53"/>
    </row>
    <row r="3204" spans="1:10">
      <c r="A3204" s="95"/>
      <c r="B3204" s="63">
        <v>44562</v>
      </c>
      <c r="C3204" s="53"/>
      <c r="D3204" s="53"/>
      <c r="E3204" s="53"/>
      <c r="F3204" s="53"/>
      <c r="G3204" s="53"/>
      <c r="H3204" s="53"/>
      <c r="I3204" s="53"/>
      <c r="J3204" s="53"/>
    </row>
    <row r="3205" spans="1:10">
      <c r="A3205" s="95"/>
      <c r="B3205" s="63">
        <v>44593</v>
      </c>
      <c r="C3205" s="53"/>
      <c r="D3205" s="53"/>
      <c r="E3205" s="53"/>
      <c r="F3205" s="53"/>
      <c r="G3205" s="53"/>
      <c r="H3205" s="53"/>
      <c r="I3205" s="53"/>
      <c r="J3205" s="53"/>
    </row>
    <row r="3206" spans="1:10">
      <c r="A3206" s="95"/>
      <c r="B3206" s="60">
        <v>44621</v>
      </c>
      <c r="C3206" s="50"/>
      <c r="D3206" s="50"/>
      <c r="E3206" s="50"/>
      <c r="F3206" s="50"/>
      <c r="G3206" s="50"/>
      <c r="H3206" s="50"/>
      <c r="I3206" s="53"/>
      <c r="J3206" s="53"/>
    </row>
    <row r="3207" spans="1:10">
      <c r="A3207" s="95"/>
      <c r="B3207" s="60">
        <v>44652</v>
      </c>
      <c r="C3207" s="50"/>
      <c r="D3207" s="50"/>
      <c r="E3207" s="50"/>
      <c r="F3207" s="50"/>
      <c r="G3207" s="50"/>
      <c r="H3207" s="50"/>
      <c r="I3207" s="53"/>
      <c r="J3207" s="53"/>
    </row>
    <row r="3208" spans="1:10">
      <c r="A3208" s="95"/>
      <c r="B3208" s="63">
        <v>44682</v>
      </c>
      <c r="C3208" s="53"/>
      <c r="D3208" s="53"/>
      <c r="E3208" s="53"/>
      <c r="F3208" s="53"/>
      <c r="G3208" s="53"/>
      <c r="H3208" s="53"/>
      <c r="I3208" s="53"/>
      <c r="J3208" s="53"/>
    </row>
    <row r="3209" spans="1:10">
      <c r="A3209" s="95"/>
      <c r="B3209" s="63">
        <v>44713</v>
      </c>
      <c r="C3209" s="53"/>
      <c r="D3209" s="53"/>
      <c r="E3209" s="53"/>
      <c r="F3209" s="53"/>
      <c r="G3209" s="53"/>
      <c r="H3209" s="53"/>
      <c r="I3209" s="53"/>
      <c r="J3209" s="53"/>
    </row>
    <row r="3210" spans="1:10">
      <c r="A3210" s="95"/>
      <c r="B3210" s="60">
        <v>44743</v>
      </c>
      <c r="C3210" s="50"/>
      <c r="D3210" s="50"/>
      <c r="E3210" s="50"/>
      <c r="F3210" s="50"/>
      <c r="G3210" s="50"/>
      <c r="H3210" s="50"/>
      <c r="I3210" s="53"/>
      <c r="J3210" s="53"/>
    </row>
    <row r="3211" spans="1:10">
      <c r="A3211" s="95"/>
      <c r="B3211" s="60">
        <v>44774</v>
      </c>
      <c r="C3211" s="50"/>
      <c r="D3211" s="50"/>
      <c r="E3211" s="50"/>
      <c r="F3211" s="50"/>
      <c r="G3211" s="50"/>
      <c r="H3211" s="50"/>
      <c r="I3211" s="53"/>
      <c r="J3211" s="53"/>
    </row>
    <row r="3212" spans="1:10">
      <c r="A3212" s="95"/>
      <c r="B3212" s="67" t="s">
        <v>10</v>
      </c>
      <c r="C3212" s="67">
        <f>SUM(C3200:C3211)</f>
        <v>0</v>
      </c>
      <c r="D3212" s="67">
        <f>SUM(D3200:D3211)</f>
        <v>0</v>
      </c>
      <c r="E3212" s="67">
        <f>SUM(E3200:E3211)</f>
        <v>0</v>
      </c>
      <c r="F3212" s="67">
        <f>SUM(F3200:F3211)</f>
        <v>0</v>
      </c>
      <c r="G3212" s="67">
        <f>SUM(G3200:G3211)</f>
        <v>0</v>
      </c>
      <c r="H3212" s="55"/>
      <c r="I3212" s="53"/>
      <c r="J3212" s="53"/>
    </row>
    <row r="3213" spans="1:10">
      <c r="A3213" s="95"/>
      <c r="B3213" s="68" t="s">
        <v>12</v>
      </c>
      <c r="C3213" s="68">
        <f>C3212/12</f>
        <v>0</v>
      </c>
      <c r="D3213" s="68">
        <f>D3212/12</f>
        <v>0</v>
      </c>
      <c r="E3213" s="68">
        <f>E3212/12</f>
        <v>0</v>
      </c>
      <c r="F3213" s="68">
        <f>F3212/12</f>
        <v>0</v>
      </c>
      <c r="G3213" s="68">
        <f>G3212/12</f>
        <v>0</v>
      </c>
      <c r="H3213" s="55"/>
      <c r="I3213" s="53"/>
      <c r="J3213" s="53"/>
    </row>
    <row r="3214" spans="1:10">
      <c r="A3214" s="95"/>
      <c r="B3214" s="73"/>
      <c r="C3214" s="62"/>
      <c r="D3214" s="62"/>
      <c r="E3214" s="62"/>
      <c r="F3214" s="62"/>
      <c r="G3214" s="62"/>
      <c r="H3214" s="99"/>
      <c r="I3214" s="53"/>
      <c r="J3214" s="53"/>
    </row>
    <row r="3215" spans="1:10">
      <c r="A3215" s="95"/>
      <c r="B3215" s="73"/>
      <c r="C3215" s="62"/>
      <c r="D3215" s="62"/>
      <c r="E3215" s="62"/>
      <c r="F3215" s="62"/>
      <c r="G3215" s="62"/>
      <c r="H3215" s="99"/>
      <c r="I3215" s="53"/>
      <c r="J3215" s="53"/>
    </row>
    <row r="3216" spans="1:10">
      <c r="A3216" s="95"/>
      <c r="B3216" s="73"/>
      <c r="C3216" s="62"/>
      <c r="D3216" s="62"/>
      <c r="E3216" s="62"/>
      <c r="F3216" s="62"/>
      <c r="G3216" s="62"/>
      <c r="H3216" s="99"/>
      <c r="I3216" s="53"/>
      <c r="J3216" s="53"/>
    </row>
    <row r="3217" spans="1:10" ht="24" customHeight="1">
      <c r="A3217" s="95"/>
      <c r="B3217" s="58"/>
      <c r="C3217" s="58"/>
      <c r="D3217" s="58"/>
      <c r="E3217" s="58"/>
      <c r="F3217" s="58"/>
      <c r="G3217" s="58"/>
      <c r="H3217" s="51"/>
      <c r="I3217" s="53"/>
      <c r="J3217" s="53"/>
    </row>
    <row r="3218" spans="1:10">
      <c r="A3218" s="95"/>
      <c r="B3218" s="63"/>
      <c r="C3218" s="53"/>
      <c r="D3218" s="53"/>
      <c r="E3218" s="53"/>
      <c r="F3218" s="53"/>
      <c r="G3218" s="53"/>
      <c r="H3218" s="53"/>
      <c r="I3218" s="53"/>
      <c r="J3218" s="53"/>
    </row>
    <row r="3237" spans="1:11">
      <c r="A3237" s="95"/>
      <c r="B3237" s="53"/>
      <c r="C3237" s="53"/>
      <c r="D3237" s="53"/>
      <c r="E3237" s="53"/>
      <c r="F3237" s="53"/>
      <c r="G3237" s="53"/>
      <c r="H3237" s="53"/>
      <c r="I3237" s="53"/>
      <c r="J3237" s="53"/>
    </row>
    <row r="3238" spans="1:11" ht="44" customHeight="1">
      <c r="A3238" s="95"/>
      <c r="B3238" s="107" t="s">
        <v>82</v>
      </c>
      <c r="C3238" s="107"/>
      <c r="D3238" s="107"/>
      <c r="E3238" s="107"/>
      <c r="F3238" s="107"/>
      <c r="G3238" s="53"/>
      <c r="H3238" s="53"/>
      <c r="I3238" s="53"/>
      <c r="J3238" s="53"/>
    </row>
    <row r="3239" spans="1:11" ht="26" customHeight="1">
      <c r="A3239" s="69"/>
      <c r="B3239" s="75"/>
      <c r="C3239" s="75"/>
      <c r="D3239" s="75"/>
      <c r="E3239" s="75"/>
      <c r="F3239" s="75"/>
      <c r="G3239" s="53"/>
      <c r="H3239" s="53"/>
      <c r="I3239" s="53"/>
      <c r="J3239" s="53"/>
    </row>
    <row r="3240" spans="1:11" ht="24" customHeight="1">
      <c r="A3240" s="95"/>
      <c r="B3240" s="53"/>
      <c r="C3240" s="110" t="s">
        <v>106</v>
      </c>
      <c r="D3240" s="110"/>
      <c r="E3240" s="110"/>
      <c r="F3240" s="53"/>
      <c r="G3240" s="53"/>
      <c r="H3240" s="53"/>
      <c r="I3240" s="53"/>
      <c r="J3240" s="53"/>
    </row>
    <row r="3241" spans="1:11">
      <c r="A3241" s="95"/>
      <c r="B3241" s="53"/>
      <c r="C3241" s="53"/>
      <c r="D3241" s="53"/>
      <c r="E3241" s="53"/>
      <c r="F3241" s="53"/>
      <c r="G3241" s="53"/>
      <c r="H3241" s="53"/>
      <c r="I3241" s="53"/>
      <c r="J3241" s="53"/>
    </row>
    <row r="3242" spans="1:11" ht="60">
      <c r="A3242" s="76" t="s">
        <v>4</v>
      </c>
      <c r="B3242" s="52" t="s">
        <v>98</v>
      </c>
      <c r="C3242" s="52" t="s">
        <v>99</v>
      </c>
      <c r="D3242" s="52" t="s">
        <v>100</v>
      </c>
      <c r="E3242" s="52" t="s">
        <v>101</v>
      </c>
      <c r="F3242" s="52" t="s">
        <v>102</v>
      </c>
      <c r="G3242" s="52" t="s">
        <v>103</v>
      </c>
      <c r="H3242" s="74" t="s">
        <v>104</v>
      </c>
      <c r="I3242" s="74" t="s">
        <v>97</v>
      </c>
      <c r="J3242" s="74" t="s">
        <v>105</v>
      </c>
      <c r="K3242" s="37"/>
    </row>
    <row r="3243" spans="1:11">
      <c r="A3243" s="93">
        <v>44075</v>
      </c>
      <c r="B3243" s="50"/>
      <c r="C3243" s="50"/>
      <c r="D3243" s="50"/>
      <c r="E3243" s="50"/>
      <c r="F3243" s="50"/>
      <c r="G3243" s="57"/>
      <c r="H3243" s="40">
        <f>COUNT(Table37264750[[#This Row],[WEEK 1]:[WEEK 5]])</f>
        <v>0</v>
      </c>
      <c r="I3243" s="3">
        <f>SUM(Table37264750[[#This Row],[WEEK 1]:[WEEK 5]])</f>
        <v>0</v>
      </c>
      <c r="J3243" s="3" t="e">
        <f>Table37264750[[#This Row],[TOTAL ATTENDANCE]] / Table37264750[[#This Row],[NUMBER OF WEEKS]]</f>
        <v>#DIV/0!</v>
      </c>
      <c r="K3243" s="28"/>
    </row>
    <row r="3244" spans="1:11">
      <c r="A3244" s="93">
        <v>44105</v>
      </c>
      <c r="B3244" s="50"/>
      <c r="C3244" s="50"/>
      <c r="D3244" s="50"/>
      <c r="E3244" s="50"/>
      <c r="F3244" s="50"/>
      <c r="G3244" s="57"/>
      <c r="H3244" s="40">
        <f>COUNT(Table37264750[[#This Row],[WEEK 1]:[WEEK 5]])</f>
        <v>0</v>
      </c>
      <c r="I3244" s="3">
        <f>SUM(Table37264750[[#This Row],[WEEK 1]:[WEEK 5]])</f>
        <v>0</v>
      </c>
      <c r="J3244" s="3" t="e">
        <f>Table37264750[[#This Row],[TOTAL ATTENDANCE]] / Table37264750[[#This Row],[NUMBER OF WEEKS]]</f>
        <v>#DIV/0!</v>
      </c>
      <c r="K3244" s="28"/>
    </row>
    <row r="3245" spans="1:11">
      <c r="A3245" s="93">
        <v>44136</v>
      </c>
      <c r="B3245" s="50"/>
      <c r="C3245" s="50"/>
      <c r="D3245" s="50"/>
      <c r="E3245" s="50"/>
      <c r="F3245" s="50"/>
      <c r="G3245" s="57"/>
      <c r="H3245" s="40">
        <f>COUNT(Table37264750[[#This Row],[WEEK 1]:[WEEK 5]])</f>
        <v>0</v>
      </c>
      <c r="I3245" s="3">
        <f>SUM(Table37264750[[#This Row],[WEEK 1]:[WEEK 5]])</f>
        <v>0</v>
      </c>
      <c r="J3245" s="3" t="e">
        <f>Table37264750[[#This Row],[TOTAL ATTENDANCE]] / Table37264750[[#This Row],[NUMBER OF WEEKS]]</f>
        <v>#DIV/0!</v>
      </c>
      <c r="K3245" s="6"/>
    </row>
    <row r="3246" spans="1:11">
      <c r="A3246" s="93">
        <v>44166</v>
      </c>
      <c r="B3246" s="50"/>
      <c r="C3246" s="50"/>
      <c r="D3246" s="50"/>
      <c r="E3246" s="50"/>
      <c r="F3246" s="50"/>
      <c r="G3246" s="57"/>
      <c r="H3246" s="40">
        <f>COUNT(Table37264750[[#This Row],[WEEK 1]:[WEEK 5]])</f>
        <v>0</v>
      </c>
      <c r="I3246" s="3">
        <f>SUM(Table37264750[[#This Row],[WEEK 1]:[WEEK 5]])</f>
        <v>0</v>
      </c>
      <c r="J3246" s="3" t="e">
        <f>Table37264750[[#This Row],[TOTAL ATTENDANCE]] / Table37264750[[#This Row],[NUMBER OF WEEKS]]</f>
        <v>#DIV/0!</v>
      </c>
      <c r="K3246" s="6"/>
    </row>
    <row r="3247" spans="1:11">
      <c r="A3247" s="93">
        <v>44197</v>
      </c>
      <c r="B3247" s="50"/>
      <c r="C3247" s="50"/>
      <c r="D3247" s="50"/>
      <c r="E3247" s="50"/>
      <c r="F3247" s="50"/>
      <c r="G3247" s="57"/>
      <c r="H3247" s="40">
        <f>COUNT(Table37264750[[#This Row],[WEEK 1]:[WEEK 5]])</f>
        <v>0</v>
      </c>
      <c r="I3247" s="3">
        <f>SUM(Table37264750[[#This Row],[WEEK 1]:[WEEK 5]])</f>
        <v>0</v>
      </c>
      <c r="J3247" s="3" t="e">
        <f>Table37264750[[#This Row],[TOTAL ATTENDANCE]] / Table37264750[[#This Row],[NUMBER OF WEEKS]]</f>
        <v>#DIV/0!</v>
      </c>
      <c r="K3247" s="6"/>
    </row>
    <row r="3248" spans="1:11">
      <c r="A3248" s="93">
        <v>44228</v>
      </c>
      <c r="B3248" s="50"/>
      <c r="C3248" s="50"/>
      <c r="D3248" s="50"/>
      <c r="E3248" s="50"/>
      <c r="F3248" s="50"/>
      <c r="G3248" s="57"/>
      <c r="H3248" s="40">
        <f>COUNT(Table37264750[[#This Row],[WEEK 1]:[WEEK 5]])</f>
        <v>0</v>
      </c>
      <c r="I3248" s="3">
        <f>SUM(Table37264750[[#This Row],[WEEK 1]:[WEEK 5]])</f>
        <v>0</v>
      </c>
      <c r="J3248" s="3" t="e">
        <f>Table37264750[[#This Row],[TOTAL ATTENDANCE]] / Table37264750[[#This Row],[NUMBER OF WEEKS]]</f>
        <v>#DIV/0!</v>
      </c>
      <c r="K3248" s="6"/>
    </row>
    <row r="3249" spans="1:11">
      <c r="A3249" s="93">
        <v>44256</v>
      </c>
      <c r="B3249" s="50"/>
      <c r="C3249" s="50"/>
      <c r="D3249" s="50"/>
      <c r="E3249" s="50"/>
      <c r="F3249" s="50"/>
      <c r="G3249" s="57"/>
      <c r="H3249" s="40">
        <f>COUNT(Table37264750[[#This Row],[WEEK 1]:[WEEK 5]])</f>
        <v>0</v>
      </c>
      <c r="I3249" s="3">
        <f>SUM(Table37264750[[#This Row],[WEEK 1]:[WEEK 5]])</f>
        <v>0</v>
      </c>
      <c r="J3249" s="3" t="e">
        <f>Table37264750[[#This Row],[TOTAL ATTENDANCE]] / Table37264750[[#This Row],[NUMBER OF WEEKS]]</f>
        <v>#DIV/0!</v>
      </c>
      <c r="K3249" s="6"/>
    </row>
    <row r="3250" spans="1:11">
      <c r="A3250" s="93">
        <v>44287</v>
      </c>
      <c r="B3250" s="50"/>
      <c r="C3250" s="50"/>
      <c r="D3250" s="50"/>
      <c r="E3250" s="50"/>
      <c r="F3250" s="50"/>
      <c r="G3250" s="57"/>
      <c r="H3250" s="40">
        <f>COUNT(Table37264750[[#This Row],[WEEK 1]:[WEEK 5]])</f>
        <v>0</v>
      </c>
      <c r="I3250" s="3">
        <f>SUM(Table37264750[[#This Row],[WEEK 1]:[WEEK 5]])</f>
        <v>0</v>
      </c>
      <c r="J3250" s="3" t="e">
        <f>Table37264750[[#This Row],[TOTAL ATTENDANCE]] / Table37264750[[#This Row],[NUMBER OF WEEKS]]</f>
        <v>#DIV/0!</v>
      </c>
      <c r="K3250" s="6"/>
    </row>
    <row r="3251" spans="1:11">
      <c r="A3251" s="93">
        <v>44317</v>
      </c>
      <c r="B3251" s="50"/>
      <c r="C3251" s="50"/>
      <c r="D3251" s="50"/>
      <c r="E3251" s="50"/>
      <c r="F3251" s="50"/>
      <c r="G3251" s="57"/>
      <c r="H3251" s="40">
        <f>COUNT(Table37264750[[#This Row],[WEEK 1]:[WEEK 5]])</f>
        <v>0</v>
      </c>
      <c r="I3251" s="3">
        <f>SUM(Table37264750[[#This Row],[WEEK 1]:[WEEK 5]])</f>
        <v>0</v>
      </c>
      <c r="J3251" s="3" t="e">
        <f>Table37264750[[#This Row],[TOTAL ATTENDANCE]] / Table37264750[[#This Row],[NUMBER OF WEEKS]]</f>
        <v>#DIV/0!</v>
      </c>
      <c r="K3251" s="6"/>
    </row>
    <row r="3252" spans="1:11">
      <c r="A3252" s="93">
        <v>44348</v>
      </c>
      <c r="B3252" s="50"/>
      <c r="C3252" s="50"/>
      <c r="D3252" s="50"/>
      <c r="E3252" s="50"/>
      <c r="F3252" s="50"/>
      <c r="G3252" s="57"/>
      <c r="H3252" s="40">
        <f>COUNT(Table37264750[[#This Row],[WEEK 1]:[WEEK 5]])</f>
        <v>0</v>
      </c>
      <c r="I3252" s="3">
        <f>SUM(Table37264750[[#This Row],[WEEK 1]:[WEEK 5]])</f>
        <v>0</v>
      </c>
      <c r="J3252" s="3" t="e">
        <f>Table37264750[[#This Row],[TOTAL ATTENDANCE]] / Table37264750[[#This Row],[NUMBER OF WEEKS]]</f>
        <v>#DIV/0!</v>
      </c>
      <c r="K3252" s="6"/>
    </row>
    <row r="3253" spans="1:11">
      <c r="A3253" s="93">
        <v>44378</v>
      </c>
      <c r="B3253" s="50"/>
      <c r="C3253" s="50"/>
      <c r="D3253" s="50"/>
      <c r="E3253" s="50"/>
      <c r="F3253" s="50"/>
      <c r="G3253" s="57"/>
      <c r="H3253" s="40">
        <f>COUNT(Table37264750[[#This Row],[WEEK 1]:[WEEK 5]])</f>
        <v>0</v>
      </c>
      <c r="I3253" s="3">
        <f>SUM(Table37264750[[#This Row],[WEEK 1]:[WEEK 5]])</f>
        <v>0</v>
      </c>
      <c r="J3253" s="3" t="e">
        <f>Table37264750[[#This Row],[TOTAL ATTENDANCE]] / Table37264750[[#This Row],[NUMBER OF WEEKS]]</f>
        <v>#DIV/0!</v>
      </c>
      <c r="K3253" s="6"/>
    </row>
    <row r="3254" spans="1:11">
      <c r="A3254" s="93">
        <v>44409</v>
      </c>
      <c r="B3254" s="50"/>
      <c r="C3254" s="50"/>
      <c r="D3254" s="50"/>
      <c r="E3254" s="50"/>
      <c r="F3254" s="50"/>
      <c r="G3254" s="57"/>
      <c r="H3254" s="40">
        <f>COUNT(Table37264750[[#This Row],[WEEK 1]:[WEEK 5]])</f>
        <v>0</v>
      </c>
      <c r="I3254" s="3">
        <f>SUM(Table37264750[[#This Row],[WEEK 1]:[WEEK 5]])</f>
        <v>0</v>
      </c>
      <c r="J3254" s="3" t="e">
        <f>Table37264750[[#This Row],[TOTAL ATTENDANCE]] / Table37264750[[#This Row],[NUMBER OF WEEKS]]</f>
        <v>#DIV/0!</v>
      </c>
      <c r="K3254" s="6"/>
    </row>
    <row r="3255" spans="1:11" ht="24">
      <c r="A3255" s="42" t="s">
        <v>108</v>
      </c>
      <c r="B3255" s="43"/>
      <c r="C3255" s="43"/>
      <c r="D3255" s="43"/>
      <c r="E3255" s="43"/>
      <c r="F3255" s="43"/>
      <c r="G3255" s="43">
        <f t="shared" ref="G3255" si="57">AVERAGE(I3243:I3254)</f>
        <v>0</v>
      </c>
      <c r="H3255" s="44"/>
      <c r="I3255" s="45"/>
      <c r="J3255" s="45"/>
      <c r="K3255" s="6"/>
    </row>
    <row r="3256" spans="1:11">
      <c r="A3256" s="93">
        <v>44440</v>
      </c>
      <c r="B3256" s="50"/>
      <c r="C3256" s="50"/>
      <c r="D3256" s="50"/>
      <c r="E3256" s="50"/>
      <c r="F3256" s="50"/>
      <c r="G3256" s="50"/>
      <c r="H3256" s="40">
        <f>COUNT(Table37264750[[#This Row],[WEEK 1]:[WEEK 5]])</f>
        <v>0</v>
      </c>
      <c r="I3256" s="3">
        <f>SUM(Table37264750[[#This Row],[WEEK 1]:[WEEK 5]])</f>
        <v>0</v>
      </c>
      <c r="J3256" s="3" t="e">
        <f>Table37264750[[#This Row],[TOTAL ATTENDANCE]] / Table37264750[[#This Row],[NUMBER OF WEEKS]]</f>
        <v>#DIV/0!</v>
      </c>
      <c r="K3256" s="6"/>
    </row>
    <row r="3257" spans="1:11">
      <c r="A3257" s="93">
        <v>44470</v>
      </c>
      <c r="B3257" s="50"/>
      <c r="C3257" s="50"/>
      <c r="D3257" s="50"/>
      <c r="E3257" s="50"/>
      <c r="F3257" s="50"/>
      <c r="G3257" s="50"/>
      <c r="H3257" s="40">
        <f>COUNT(Table37264750[[#This Row],[WEEK 1]:[WEEK 5]])</f>
        <v>0</v>
      </c>
      <c r="I3257" s="3">
        <f>SUM(Table37264750[[#This Row],[WEEK 1]:[WEEK 5]])</f>
        <v>0</v>
      </c>
      <c r="J3257" s="3" t="e">
        <f>Table37264750[[#This Row],[TOTAL ATTENDANCE]] / Table37264750[[#This Row],[NUMBER OF WEEKS]]</f>
        <v>#DIV/0!</v>
      </c>
      <c r="K3257" s="6"/>
    </row>
    <row r="3258" spans="1:11">
      <c r="A3258" s="93">
        <v>44501</v>
      </c>
      <c r="B3258" s="50"/>
      <c r="C3258" s="50"/>
      <c r="D3258" s="50"/>
      <c r="E3258" s="50"/>
      <c r="F3258" s="50"/>
      <c r="G3258" s="50"/>
      <c r="H3258" s="40">
        <f>COUNT(Table37264750[[#This Row],[WEEK 1]:[WEEK 5]])</f>
        <v>0</v>
      </c>
      <c r="I3258" s="3">
        <f>SUM(Table37264750[[#This Row],[WEEK 1]:[WEEK 5]])</f>
        <v>0</v>
      </c>
      <c r="J3258" s="3" t="e">
        <f>Table37264750[[#This Row],[TOTAL ATTENDANCE]] / Table37264750[[#This Row],[NUMBER OF WEEKS]]</f>
        <v>#DIV/0!</v>
      </c>
      <c r="K3258" s="28"/>
    </row>
    <row r="3259" spans="1:11">
      <c r="A3259" s="93">
        <v>44531</v>
      </c>
      <c r="B3259" s="50"/>
      <c r="C3259" s="50"/>
      <c r="D3259" s="50"/>
      <c r="E3259" s="50"/>
      <c r="F3259" s="50"/>
      <c r="G3259" s="50"/>
      <c r="H3259" s="40">
        <f>COUNT(Table37264750[[#This Row],[WEEK 1]:[WEEK 5]])</f>
        <v>0</v>
      </c>
      <c r="I3259" s="3">
        <f>SUM(Table37264750[[#This Row],[WEEK 1]:[WEEK 5]])</f>
        <v>0</v>
      </c>
      <c r="J3259" s="3" t="e">
        <f>Table37264750[[#This Row],[TOTAL ATTENDANCE]] / Table37264750[[#This Row],[NUMBER OF WEEKS]]</f>
        <v>#DIV/0!</v>
      </c>
      <c r="K3259" s="28"/>
    </row>
    <row r="3260" spans="1:11">
      <c r="A3260" s="61"/>
      <c r="B3260" s="56"/>
      <c r="C3260" s="56"/>
      <c r="D3260" s="56"/>
      <c r="E3260" s="56"/>
      <c r="F3260" s="56"/>
      <c r="G3260" s="50"/>
      <c r="H3260" s="41">
        <f>COUNT(Table37264750[[#This Row],[WEEK 1]:[WEEK 5]])</f>
        <v>0</v>
      </c>
      <c r="I3260" s="6">
        <f>SUM(Table37264750[[#This Row],[WEEK 1]:[WEEK 5]])</f>
        <v>0</v>
      </c>
      <c r="J3260" s="3" t="e">
        <f>Table37264750[[#This Row],[TOTAL ATTENDANCE]] / Table37264750[[#This Row],[NUMBER OF WEEKS]]</f>
        <v>#DIV/0!</v>
      </c>
      <c r="K3260" s="6"/>
    </row>
    <row r="3261" spans="1:11">
      <c r="A3261" s="58"/>
      <c r="B3261" s="58"/>
      <c r="C3261" s="58"/>
      <c r="D3261" s="58"/>
      <c r="E3261" s="58"/>
      <c r="F3261" s="58"/>
      <c r="G3261" s="50"/>
      <c r="H3261" s="41">
        <f>COUNT(Table37264750[[#This Row],[WEEK 1]:[WEEK 5]])</f>
        <v>0</v>
      </c>
      <c r="I3261" s="6">
        <f>SUM(Table37264750[[#This Row],[WEEK 1]:[WEEK 5]])</f>
        <v>0</v>
      </c>
      <c r="J3261" s="3" t="e">
        <f>Table37264750[[#This Row],[TOTAL ATTENDANCE]] / Table37264750[[#This Row],[NUMBER OF WEEKS]]</f>
        <v>#DIV/0!</v>
      </c>
      <c r="K3261" s="6"/>
    </row>
    <row r="3280" spans="8:10">
      <c r="H3280" s="6"/>
      <c r="J3280" s="6"/>
    </row>
    <row r="3281" spans="1:10">
      <c r="B3281" s="34"/>
      <c r="H3281" s="33"/>
      <c r="J3281" s="6"/>
    </row>
    <row r="3282" spans="1:10">
      <c r="B3282" s="35"/>
      <c r="C3282" s="21"/>
      <c r="D3282" s="21"/>
      <c r="E3282" s="21"/>
      <c r="F3282" s="21"/>
      <c r="G3282" s="21"/>
      <c r="H3282" s="6"/>
      <c r="J3282" s="6"/>
    </row>
    <row r="3283" spans="1:10" ht="29">
      <c r="C3283" s="111" t="s">
        <v>107</v>
      </c>
      <c r="D3283" s="111"/>
      <c r="E3283" s="111"/>
    </row>
    <row r="3285" spans="1:10" ht="60">
      <c r="A3285" s="39" t="s">
        <v>4</v>
      </c>
      <c r="B3285" s="19" t="s">
        <v>98</v>
      </c>
      <c r="C3285" s="19" t="s">
        <v>99</v>
      </c>
      <c r="D3285" s="19" t="s">
        <v>100</v>
      </c>
      <c r="E3285" s="19" t="s">
        <v>101</v>
      </c>
      <c r="F3285" s="19" t="s">
        <v>102</v>
      </c>
      <c r="G3285" s="19" t="s">
        <v>103</v>
      </c>
      <c r="H3285" s="38" t="s">
        <v>104</v>
      </c>
      <c r="I3285" s="38" t="s">
        <v>97</v>
      </c>
      <c r="J3285" s="38" t="s">
        <v>105</v>
      </c>
    </row>
    <row r="3286" spans="1:10">
      <c r="A3286" s="93">
        <v>44075</v>
      </c>
      <c r="B3286" s="50"/>
      <c r="C3286" s="50"/>
      <c r="D3286" s="50"/>
      <c r="E3286" s="50"/>
      <c r="F3286" s="50"/>
      <c r="G3286" s="50"/>
      <c r="H3286" s="40">
        <f>COUNT(Table3726475049[[#This Row],[WEEK 1]:[WEEK 5]])</f>
        <v>0</v>
      </c>
      <c r="I3286" s="3">
        <f>SUM(Table3726475049[[#This Row],[WEEK 1]:[WEEK 5]])</f>
        <v>0</v>
      </c>
      <c r="J3286" s="3" t="e">
        <f>Table3726475049[[#This Row],[TOTAL ATTENDANCE]] / Table3726475049[[#This Row],[NUMBER OF WEEKS]]</f>
        <v>#DIV/0!</v>
      </c>
    </row>
    <row r="3287" spans="1:10">
      <c r="A3287" s="93">
        <v>44105</v>
      </c>
      <c r="B3287" s="50"/>
      <c r="C3287" s="50"/>
      <c r="D3287" s="50"/>
      <c r="E3287" s="50"/>
      <c r="F3287" s="50"/>
      <c r="G3287" s="50"/>
      <c r="H3287" s="40">
        <f>COUNT(Table3726475049[[#This Row],[WEEK 1]:[WEEK 5]])</f>
        <v>0</v>
      </c>
      <c r="I3287" s="3">
        <f>SUM(Table3726475049[[#This Row],[WEEK 1]:[WEEK 5]])</f>
        <v>0</v>
      </c>
      <c r="J3287" s="3" t="e">
        <f>Table3726475049[[#This Row],[TOTAL ATTENDANCE]] / Table3726475049[[#This Row],[NUMBER OF WEEKS]]</f>
        <v>#DIV/0!</v>
      </c>
    </row>
    <row r="3288" spans="1:10">
      <c r="A3288" s="93">
        <v>44136</v>
      </c>
      <c r="B3288" s="50"/>
      <c r="C3288" s="50"/>
      <c r="D3288" s="50"/>
      <c r="E3288" s="50"/>
      <c r="F3288" s="50"/>
      <c r="G3288" s="50"/>
      <c r="H3288" s="40">
        <f>COUNT(Table3726475049[[#This Row],[WEEK 1]:[WEEK 5]])</f>
        <v>0</v>
      </c>
      <c r="I3288" s="3">
        <f>SUM(Table3726475049[[#This Row],[WEEK 1]:[WEEK 5]])</f>
        <v>0</v>
      </c>
      <c r="J3288" s="3" t="e">
        <f>Table3726475049[[#This Row],[TOTAL ATTENDANCE]] / Table3726475049[[#This Row],[NUMBER OF WEEKS]]</f>
        <v>#DIV/0!</v>
      </c>
    </row>
    <row r="3289" spans="1:10">
      <c r="A3289" s="93">
        <v>44166</v>
      </c>
      <c r="B3289" s="50"/>
      <c r="C3289" s="50"/>
      <c r="D3289" s="50"/>
      <c r="E3289" s="50"/>
      <c r="F3289" s="50"/>
      <c r="G3289" s="50"/>
      <c r="H3289" s="40">
        <f>COUNT(Table3726475049[[#This Row],[WEEK 1]:[WEEK 5]])</f>
        <v>0</v>
      </c>
      <c r="I3289" s="3">
        <f>SUM(Table3726475049[[#This Row],[WEEK 1]:[WEEK 5]])</f>
        <v>0</v>
      </c>
      <c r="J3289" s="3" t="e">
        <f>Table3726475049[[#This Row],[TOTAL ATTENDANCE]] / Table3726475049[[#This Row],[NUMBER OF WEEKS]]</f>
        <v>#DIV/0!</v>
      </c>
    </row>
    <row r="3290" spans="1:10">
      <c r="A3290" s="93">
        <v>44197</v>
      </c>
      <c r="B3290" s="50"/>
      <c r="C3290" s="50"/>
      <c r="D3290" s="50"/>
      <c r="E3290" s="50"/>
      <c r="F3290" s="50"/>
      <c r="G3290" s="50"/>
      <c r="H3290" s="40">
        <f>COUNT(Table3726475049[[#This Row],[WEEK 1]:[WEEK 5]])</f>
        <v>0</v>
      </c>
      <c r="I3290" s="3">
        <f>SUM(Table3726475049[[#This Row],[WEEK 1]:[WEEK 5]])</f>
        <v>0</v>
      </c>
      <c r="J3290" s="3" t="e">
        <f>Table3726475049[[#This Row],[TOTAL ATTENDANCE]] / Table3726475049[[#This Row],[NUMBER OF WEEKS]]</f>
        <v>#DIV/0!</v>
      </c>
    </row>
    <row r="3291" spans="1:10">
      <c r="A3291" s="93">
        <v>44228</v>
      </c>
      <c r="B3291" s="50"/>
      <c r="C3291" s="50"/>
      <c r="D3291" s="50"/>
      <c r="E3291" s="50"/>
      <c r="F3291" s="50"/>
      <c r="G3291" s="50"/>
      <c r="H3291" s="40">
        <f>COUNT(Table3726475049[[#This Row],[WEEK 1]:[WEEK 5]])</f>
        <v>0</v>
      </c>
      <c r="I3291" s="3">
        <f>SUM(Table3726475049[[#This Row],[WEEK 1]:[WEEK 5]])</f>
        <v>0</v>
      </c>
      <c r="J3291" s="3" t="e">
        <f>Table3726475049[[#This Row],[TOTAL ATTENDANCE]] / Table3726475049[[#This Row],[NUMBER OF WEEKS]]</f>
        <v>#DIV/0!</v>
      </c>
    </row>
    <row r="3292" spans="1:10">
      <c r="A3292" s="93">
        <v>44256</v>
      </c>
      <c r="B3292" s="50"/>
      <c r="C3292" s="50"/>
      <c r="D3292" s="50"/>
      <c r="E3292" s="50"/>
      <c r="F3292" s="50"/>
      <c r="G3292" s="50"/>
      <c r="H3292" s="40">
        <f>COUNT(Table3726475049[[#This Row],[WEEK 1]:[WEEK 5]])</f>
        <v>0</v>
      </c>
      <c r="I3292" s="3">
        <f>SUM(Table3726475049[[#This Row],[WEEK 1]:[WEEK 5]])</f>
        <v>0</v>
      </c>
      <c r="J3292" s="3" t="e">
        <f>Table3726475049[[#This Row],[TOTAL ATTENDANCE]] / Table3726475049[[#This Row],[NUMBER OF WEEKS]]</f>
        <v>#DIV/0!</v>
      </c>
    </row>
    <row r="3293" spans="1:10">
      <c r="A3293" s="93">
        <v>44287</v>
      </c>
      <c r="B3293" s="50"/>
      <c r="C3293" s="50"/>
      <c r="D3293" s="50"/>
      <c r="E3293" s="50"/>
      <c r="F3293" s="50"/>
      <c r="G3293" s="50"/>
      <c r="H3293" s="40">
        <f>COUNT(Table3726475049[[#This Row],[WEEK 1]:[WEEK 5]])</f>
        <v>0</v>
      </c>
      <c r="I3293" s="3">
        <f>SUM(Table3726475049[[#This Row],[WEEK 1]:[WEEK 5]])</f>
        <v>0</v>
      </c>
      <c r="J3293" s="3" t="e">
        <f>Table3726475049[[#This Row],[TOTAL ATTENDANCE]] / Table3726475049[[#This Row],[NUMBER OF WEEKS]]</f>
        <v>#DIV/0!</v>
      </c>
    </row>
    <row r="3294" spans="1:10">
      <c r="A3294" s="93">
        <v>44317</v>
      </c>
      <c r="B3294" s="50"/>
      <c r="C3294" s="50"/>
      <c r="D3294" s="50"/>
      <c r="E3294" s="50"/>
      <c r="F3294" s="50"/>
      <c r="G3294" s="50"/>
      <c r="H3294" s="40">
        <f>COUNT(Table3726475049[[#This Row],[WEEK 1]:[WEEK 5]])</f>
        <v>0</v>
      </c>
      <c r="I3294" s="3">
        <f>SUM(Table3726475049[[#This Row],[WEEK 1]:[WEEK 5]])</f>
        <v>0</v>
      </c>
      <c r="J3294" s="3" t="e">
        <f>Table3726475049[[#This Row],[TOTAL ATTENDANCE]] / Table3726475049[[#This Row],[NUMBER OF WEEKS]]</f>
        <v>#DIV/0!</v>
      </c>
    </row>
    <row r="3295" spans="1:10">
      <c r="A3295" s="93">
        <v>44348</v>
      </c>
      <c r="B3295" s="50"/>
      <c r="C3295" s="50"/>
      <c r="D3295" s="50"/>
      <c r="E3295" s="50"/>
      <c r="F3295" s="50"/>
      <c r="G3295" s="50"/>
      <c r="H3295" s="40">
        <f>COUNT(Table3726475049[[#This Row],[WEEK 1]:[WEEK 5]])</f>
        <v>0</v>
      </c>
      <c r="I3295" s="3">
        <f>SUM(Table3726475049[[#This Row],[WEEK 1]:[WEEK 5]])</f>
        <v>0</v>
      </c>
      <c r="J3295" s="3" t="e">
        <f>Table3726475049[[#This Row],[TOTAL ATTENDANCE]] / Table3726475049[[#This Row],[NUMBER OF WEEKS]]</f>
        <v>#DIV/0!</v>
      </c>
    </row>
    <row r="3296" spans="1:10">
      <c r="A3296" s="93">
        <v>44378</v>
      </c>
      <c r="B3296" s="50"/>
      <c r="C3296" s="50"/>
      <c r="D3296" s="50"/>
      <c r="E3296" s="50"/>
      <c r="F3296" s="50"/>
      <c r="G3296" s="50"/>
      <c r="H3296" s="40">
        <f>COUNT(Table3726475049[[#This Row],[WEEK 1]:[WEEK 5]])</f>
        <v>0</v>
      </c>
      <c r="I3296" s="3">
        <f>SUM(Table3726475049[[#This Row],[WEEK 1]:[WEEK 5]])</f>
        <v>0</v>
      </c>
      <c r="J3296" s="3" t="e">
        <f>Table3726475049[[#This Row],[TOTAL ATTENDANCE]] / Table3726475049[[#This Row],[NUMBER OF WEEKS]]</f>
        <v>#DIV/0!</v>
      </c>
    </row>
    <row r="3297" spans="1:11">
      <c r="A3297" s="93">
        <v>44409</v>
      </c>
      <c r="B3297" s="50"/>
      <c r="C3297" s="50"/>
      <c r="D3297" s="50"/>
      <c r="E3297" s="50"/>
      <c r="F3297" s="50"/>
      <c r="G3297" s="50"/>
      <c r="H3297" s="40">
        <f>COUNT(Table3726475049[[#This Row],[WEEK 1]:[WEEK 5]])</f>
        <v>0</v>
      </c>
      <c r="I3297" s="3">
        <f>SUM(Table3726475049[[#This Row],[WEEK 1]:[WEEK 5]])</f>
        <v>0</v>
      </c>
      <c r="J3297" s="3" t="e">
        <f>Table3726475049[[#This Row],[TOTAL ATTENDANCE]] / Table3726475049[[#This Row],[NUMBER OF WEEKS]]</f>
        <v>#DIV/0!</v>
      </c>
    </row>
    <row r="3298" spans="1:11" ht="24">
      <c r="A3298" s="42" t="s">
        <v>108</v>
      </c>
      <c r="B3298" s="43"/>
      <c r="C3298" s="43"/>
      <c r="D3298" s="43"/>
      <c r="E3298" s="43"/>
      <c r="F3298" s="43"/>
      <c r="G3298" s="43">
        <f t="shared" ref="G3298" si="58">AVERAGE(I3286:I3297)</f>
        <v>0</v>
      </c>
      <c r="H3298" s="44"/>
      <c r="I3298" s="45"/>
      <c r="J3298" s="45"/>
      <c r="K3298" s="6"/>
    </row>
    <row r="3299" spans="1:11">
      <c r="A3299" s="93">
        <v>44440</v>
      </c>
      <c r="B3299" s="50"/>
      <c r="C3299" s="50"/>
      <c r="D3299" s="50"/>
      <c r="E3299" s="50"/>
      <c r="F3299" s="50"/>
      <c r="G3299" s="50"/>
      <c r="H3299" s="40">
        <f>COUNT(Table3726475049[[#This Row],[WEEK 1]:[WEEK 5]])</f>
        <v>0</v>
      </c>
      <c r="I3299" s="3">
        <f>SUM(Table3726475049[[#This Row],[WEEK 1]:[WEEK 5]])</f>
        <v>0</v>
      </c>
      <c r="J3299" s="3" t="e">
        <f>Table3726475049[[#This Row],[TOTAL ATTENDANCE]] / Table3726475049[[#This Row],[NUMBER OF WEEKS]]</f>
        <v>#DIV/0!</v>
      </c>
    </row>
    <row r="3300" spans="1:11">
      <c r="A3300" s="93">
        <v>44470</v>
      </c>
      <c r="B3300" s="50"/>
      <c r="C3300" s="50"/>
      <c r="D3300" s="50"/>
      <c r="E3300" s="50"/>
      <c r="F3300" s="50"/>
      <c r="G3300" s="50"/>
      <c r="H3300" s="40">
        <f>COUNT(Table3726475049[[#This Row],[WEEK 1]:[WEEK 5]])</f>
        <v>0</v>
      </c>
      <c r="I3300" s="3">
        <f>SUM(Table3726475049[[#This Row],[WEEK 1]:[WEEK 5]])</f>
        <v>0</v>
      </c>
      <c r="J3300" s="3" t="e">
        <f>Table3726475049[[#This Row],[TOTAL ATTENDANCE]] / Table3726475049[[#This Row],[NUMBER OF WEEKS]]</f>
        <v>#DIV/0!</v>
      </c>
    </row>
    <row r="3301" spans="1:11">
      <c r="A3301" s="93">
        <v>44501</v>
      </c>
      <c r="B3301" s="50"/>
      <c r="C3301" s="50"/>
      <c r="D3301" s="50"/>
      <c r="E3301" s="50"/>
      <c r="F3301" s="50"/>
      <c r="G3301" s="50"/>
      <c r="H3301" s="40">
        <f>COUNT(Table3726475049[[#This Row],[WEEK 1]:[WEEK 5]])</f>
        <v>0</v>
      </c>
      <c r="I3301" s="3">
        <f>SUM(Table3726475049[[#This Row],[WEEK 1]:[WEEK 5]])</f>
        <v>0</v>
      </c>
      <c r="J3301" s="3" t="e">
        <f>Table3726475049[[#This Row],[TOTAL ATTENDANCE]] / Table3726475049[[#This Row],[NUMBER OF WEEKS]]</f>
        <v>#DIV/0!</v>
      </c>
    </row>
    <row r="3302" spans="1:11">
      <c r="A3302" s="93">
        <v>44531</v>
      </c>
      <c r="B3302" s="50"/>
      <c r="C3302" s="50"/>
      <c r="D3302" s="50"/>
      <c r="E3302" s="50"/>
      <c r="F3302" s="50"/>
      <c r="G3302" s="50"/>
      <c r="H3302" s="40">
        <f>COUNT(Table3726475049[[#This Row],[WEEK 1]:[WEEK 5]])</f>
        <v>0</v>
      </c>
      <c r="I3302" s="3">
        <f>SUM(Table3726475049[[#This Row],[WEEK 1]:[WEEK 5]])</f>
        <v>0</v>
      </c>
      <c r="J3302" s="3" t="e">
        <f>Table3726475049[[#This Row],[TOTAL ATTENDANCE]] / Table3726475049[[#This Row],[NUMBER OF WEEKS]]</f>
        <v>#DIV/0!</v>
      </c>
    </row>
    <row r="3303" spans="1:11">
      <c r="A3303" s="61"/>
      <c r="B3303" s="56"/>
      <c r="C3303" s="56"/>
      <c r="D3303" s="56"/>
      <c r="E3303" s="56"/>
      <c r="F3303" s="56"/>
      <c r="G3303" s="51"/>
      <c r="H3303" s="41">
        <f>COUNT(Table3726475049[[#This Row],[WEEK 1]:[WEEK 5]])</f>
        <v>0</v>
      </c>
      <c r="I3303" s="6">
        <f>SUM(Table3726475049[[#This Row],[WEEK 1]:[WEEK 5]])</f>
        <v>0</v>
      </c>
      <c r="J3303" s="3" t="e">
        <f>Table3726475049[[#This Row],[TOTAL ATTENDANCE]] / Table3726475049[[#This Row],[NUMBER OF WEEKS]]</f>
        <v>#DIV/0!</v>
      </c>
    </row>
    <row r="3304" spans="1:11">
      <c r="A3304" s="58"/>
      <c r="B3304" s="58"/>
      <c r="C3304" s="58"/>
      <c r="D3304" s="58"/>
      <c r="E3304" s="58"/>
      <c r="F3304" s="58"/>
      <c r="G3304" s="51"/>
      <c r="H3304" s="41">
        <f>COUNT(Table3726475049[[#This Row],[WEEK 1]:[WEEK 5]])</f>
        <v>0</v>
      </c>
      <c r="I3304" s="6">
        <f>SUM(Table3726475049[[#This Row],[WEEK 1]:[WEEK 5]])</f>
        <v>0</v>
      </c>
      <c r="J3304" s="3" t="e">
        <f>Table3726475049[[#This Row],[TOTAL ATTENDANCE]] / Table3726475049[[#This Row],[NUMBER OF WEEKS]]</f>
        <v>#DIV/0!</v>
      </c>
    </row>
    <row r="3323" spans="2:10">
      <c r="B3323" s="36"/>
      <c r="C3323" s="6"/>
      <c r="D3323" s="6"/>
      <c r="E3323" s="6"/>
      <c r="F3323" s="6"/>
      <c r="G3323" s="6"/>
      <c r="H3323" s="6"/>
      <c r="J3323" s="6"/>
    </row>
    <row r="3324" spans="2:10">
      <c r="B3324" s="36"/>
      <c r="C3324" s="6"/>
      <c r="D3324" s="6"/>
      <c r="E3324" s="6"/>
      <c r="F3324" s="6"/>
      <c r="G3324" s="6"/>
      <c r="H3324" s="6"/>
    </row>
    <row r="3325" spans="2:10">
      <c r="B3325" s="36"/>
      <c r="C3325" s="6"/>
      <c r="D3325" s="6"/>
      <c r="E3325" s="6"/>
      <c r="F3325" s="6"/>
      <c r="G3325" s="6"/>
      <c r="H3325" s="6"/>
    </row>
    <row r="3326" spans="2:10">
      <c r="B3326" s="36"/>
      <c r="C3326" s="6"/>
      <c r="D3326" s="6"/>
      <c r="E3326" s="6"/>
      <c r="F3326" s="6"/>
      <c r="G3326" s="6"/>
      <c r="H3326" s="6"/>
    </row>
    <row r="3327" spans="2:10">
      <c r="B3327" s="17"/>
      <c r="C3327" s="6"/>
      <c r="D3327" s="6"/>
      <c r="E3327" s="6"/>
      <c r="F3327" s="6"/>
      <c r="G3327" s="6"/>
      <c r="H3327" s="6"/>
    </row>
    <row r="3328" spans="2:10">
      <c r="B3328" s="17"/>
      <c r="C3328" s="6"/>
      <c r="D3328" s="6"/>
      <c r="E3328" s="6"/>
      <c r="F3328" s="6"/>
      <c r="G3328" s="6"/>
      <c r="H3328" s="6"/>
    </row>
    <row r="3329" spans="1:8">
      <c r="B3329" s="17"/>
      <c r="C3329" s="6"/>
      <c r="D3329" s="6"/>
      <c r="E3329" s="6"/>
      <c r="F3329" s="6"/>
      <c r="G3329" s="6"/>
      <c r="H3329" s="6"/>
    </row>
    <row r="3330" spans="1:8">
      <c r="B3330" s="25"/>
      <c r="C3330" s="11"/>
      <c r="D3330" s="11"/>
      <c r="E3330" s="11"/>
      <c r="F3330" s="11"/>
      <c r="G3330" s="11"/>
      <c r="H3330" s="6"/>
    </row>
    <row r="3331" spans="1:8">
      <c r="B3331" s="14"/>
      <c r="C3331" s="14"/>
      <c r="D3331" s="14"/>
      <c r="E3331" s="14"/>
      <c r="F3331" s="14"/>
      <c r="G3331" s="14"/>
      <c r="H3331" s="6"/>
    </row>
    <row r="3332" spans="1:8">
      <c r="B3332" s="17"/>
      <c r="C3332" s="6"/>
      <c r="D3332" s="6"/>
      <c r="E3332" s="6"/>
      <c r="F3332" s="6"/>
      <c r="G3332" s="6"/>
    </row>
    <row r="3333" spans="1:8">
      <c r="A3333" s="105" t="s">
        <v>84</v>
      </c>
      <c r="B3333" s="106"/>
      <c r="C3333" s="106"/>
      <c r="D3333" s="106"/>
      <c r="E3333" s="106"/>
      <c r="F3333" s="106"/>
      <c r="G3333" s="106"/>
    </row>
    <row r="3334" spans="1:8">
      <c r="A3334" s="106"/>
      <c r="B3334" s="106"/>
      <c r="C3334" s="106"/>
      <c r="D3334" s="106"/>
      <c r="E3334" s="106"/>
      <c r="F3334" s="106"/>
      <c r="G3334" s="106"/>
    </row>
    <row r="3335" spans="1:8">
      <c r="A3335" s="95"/>
      <c r="B3335" s="73"/>
      <c r="C3335" s="62"/>
      <c r="D3335" s="62"/>
      <c r="E3335" s="62"/>
      <c r="F3335" s="62"/>
      <c r="G3335" s="62"/>
    </row>
    <row r="3336" spans="1:8">
      <c r="A3336" s="95"/>
      <c r="B3336" s="53"/>
      <c r="C3336" s="53"/>
      <c r="D3336" s="53"/>
      <c r="E3336" s="53"/>
      <c r="F3336" s="53"/>
      <c r="G3336" s="53"/>
    </row>
    <row r="3337" spans="1:8">
      <c r="A3337" s="64" t="s">
        <v>0</v>
      </c>
      <c r="B3337" s="80" t="s">
        <v>1</v>
      </c>
      <c r="C3337" s="80" t="s">
        <v>2</v>
      </c>
      <c r="D3337" s="80" t="s">
        <v>3</v>
      </c>
      <c r="E3337" s="80"/>
      <c r="F3337" s="53"/>
      <c r="G3337" s="53"/>
    </row>
    <row r="3338" spans="1:8">
      <c r="A3338" s="95" t="s">
        <v>85</v>
      </c>
      <c r="B3338" s="81">
        <v>22038</v>
      </c>
      <c r="C3338" s="81">
        <v>36383</v>
      </c>
      <c r="D3338" s="53" t="s">
        <v>86</v>
      </c>
      <c r="E3338" s="53"/>
      <c r="F3338" s="53"/>
      <c r="G3338" s="53"/>
    </row>
    <row r="3339" spans="1:8">
      <c r="A3339" s="95"/>
      <c r="B3339" s="53"/>
      <c r="C3339" s="53"/>
      <c r="D3339" s="53"/>
      <c r="E3339" s="53"/>
      <c r="F3339" s="53"/>
      <c r="G3339" s="53"/>
    </row>
    <row r="3340" spans="1:8">
      <c r="A3340" s="66" t="s">
        <v>4</v>
      </c>
      <c r="B3340" s="52" t="s">
        <v>5</v>
      </c>
      <c r="C3340" s="52" t="s">
        <v>6</v>
      </c>
      <c r="D3340" s="52" t="s">
        <v>7</v>
      </c>
      <c r="E3340" s="52" t="s">
        <v>8</v>
      </c>
      <c r="F3340" s="52" t="s">
        <v>9</v>
      </c>
      <c r="G3340" s="52" t="s">
        <v>138</v>
      </c>
      <c r="H3340" s="19" t="s">
        <v>11</v>
      </c>
    </row>
    <row r="3341" spans="1:8">
      <c r="A3341" s="95">
        <v>43709</v>
      </c>
      <c r="B3341" s="53">
        <v>61</v>
      </c>
      <c r="C3341" s="53">
        <v>0</v>
      </c>
      <c r="D3341" s="53">
        <v>56</v>
      </c>
      <c r="E3341" s="53">
        <v>53</v>
      </c>
      <c r="F3341" s="53">
        <v>6</v>
      </c>
      <c r="G3341" s="53"/>
    </row>
    <row r="3342" spans="1:8">
      <c r="A3342" s="95">
        <v>43739</v>
      </c>
      <c r="B3342" s="53">
        <v>46</v>
      </c>
      <c r="C3342" s="53">
        <v>0</v>
      </c>
      <c r="D3342" s="53">
        <v>84</v>
      </c>
      <c r="E3342" s="53">
        <v>67</v>
      </c>
      <c r="F3342" s="53">
        <v>10</v>
      </c>
      <c r="G3342" s="53"/>
    </row>
    <row r="3343" spans="1:8">
      <c r="A3343" s="95">
        <v>43770</v>
      </c>
      <c r="B3343" s="53">
        <v>30</v>
      </c>
      <c r="C3343" s="53">
        <v>0</v>
      </c>
      <c r="D3343" s="53">
        <v>67</v>
      </c>
      <c r="E3343" s="53">
        <v>45</v>
      </c>
      <c r="F3343" s="53">
        <v>8</v>
      </c>
      <c r="G3343" s="53"/>
    </row>
    <row r="3344" spans="1:8">
      <c r="A3344" s="95">
        <v>43800</v>
      </c>
      <c r="B3344" s="53">
        <v>79</v>
      </c>
      <c r="C3344" s="53">
        <v>0</v>
      </c>
      <c r="D3344" s="53">
        <v>79</v>
      </c>
      <c r="E3344" s="53">
        <v>70</v>
      </c>
      <c r="F3344" s="53">
        <v>8</v>
      </c>
      <c r="G3344" s="53"/>
    </row>
    <row r="3345" spans="1:7">
      <c r="A3345" s="95">
        <v>43831</v>
      </c>
      <c r="B3345" s="53">
        <v>49</v>
      </c>
      <c r="C3345" s="53">
        <v>0</v>
      </c>
      <c r="D3345" s="53">
        <v>76</v>
      </c>
      <c r="E3345" s="53">
        <v>75</v>
      </c>
      <c r="F3345" s="53">
        <v>10</v>
      </c>
      <c r="G3345" s="53"/>
    </row>
    <row r="3346" spans="1:7">
      <c r="A3346" s="95">
        <v>43862</v>
      </c>
      <c r="B3346" s="53">
        <v>13</v>
      </c>
      <c r="C3346" s="53">
        <v>0</v>
      </c>
      <c r="D3346" s="53">
        <v>77</v>
      </c>
      <c r="E3346" s="53">
        <v>55</v>
      </c>
      <c r="F3346" s="53">
        <v>9</v>
      </c>
      <c r="G3346" s="53"/>
    </row>
    <row r="3347" spans="1:7">
      <c r="A3347" s="95">
        <v>43891</v>
      </c>
      <c r="B3347" s="53">
        <v>6</v>
      </c>
      <c r="C3347" s="53">
        <v>6</v>
      </c>
      <c r="D3347" s="53">
        <v>45</v>
      </c>
      <c r="E3347" s="53">
        <v>41</v>
      </c>
      <c r="F3347" s="53">
        <v>6</v>
      </c>
      <c r="G3347" s="53"/>
    </row>
    <row r="3348" spans="1:7">
      <c r="A3348" s="95">
        <v>43922</v>
      </c>
      <c r="B3348" s="53">
        <v>0</v>
      </c>
      <c r="C3348" s="53">
        <v>0</v>
      </c>
      <c r="D3348" s="53">
        <v>41</v>
      </c>
      <c r="E3348" s="53">
        <v>65</v>
      </c>
      <c r="F3348" s="53">
        <v>7</v>
      </c>
      <c r="G3348" s="53"/>
    </row>
    <row r="3349" spans="1:7">
      <c r="A3349" s="95">
        <v>43952</v>
      </c>
      <c r="B3349" s="53">
        <v>0</v>
      </c>
      <c r="C3349" s="53">
        <v>0</v>
      </c>
      <c r="D3349" s="53">
        <v>30</v>
      </c>
      <c r="E3349" s="53">
        <v>45</v>
      </c>
      <c r="F3349" s="53">
        <v>3</v>
      </c>
      <c r="G3349" s="53"/>
    </row>
    <row r="3350" spans="1:7">
      <c r="A3350" s="95">
        <v>43983</v>
      </c>
      <c r="B3350" s="53">
        <v>0</v>
      </c>
      <c r="C3350" s="53">
        <v>1</v>
      </c>
      <c r="D3350" s="53">
        <v>17</v>
      </c>
      <c r="E3350" s="53">
        <v>22</v>
      </c>
      <c r="F3350" s="53">
        <v>1</v>
      </c>
      <c r="G3350" s="53"/>
    </row>
    <row r="3351" spans="1:7">
      <c r="A3351" s="95">
        <v>44013</v>
      </c>
      <c r="B3351" s="53">
        <v>0</v>
      </c>
      <c r="C3351" s="53">
        <v>0</v>
      </c>
      <c r="D3351" s="53">
        <v>17</v>
      </c>
      <c r="E3351" s="53">
        <v>20</v>
      </c>
      <c r="F3351" s="53">
        <v>3</v>
      </c>
      <c r="G3351" s="53"/>
    </row>
    <row r="3352" spans="1:7">
      <c r="A3352" s="95">
        <v>44044</v>
      </c>
      <c r="B3352" s="53">
        <v>0</v>
      </c>
      <c r="C3352" s="53">
        <v>0</v>
      </c>
      <c r="D3352" s="53">
        <v>12</v>
      </c>
      <c r="E3352" s="53">
        <v>23</v>
      </c>
      <c r="F3352" s="53">
        <v>1</v>
      </c>
      <c r="G3352" s="53"/>
    </row>
    <row r="3353" spans="1:7">
      <c r="A3353" s="77" t="s">
        <v>10</v>
      </c>
      <c r="B3353" s="77">
        <f>SUM(B3341:B3352)</f>
        <v>284</v>
      </c>
      <c r="C3353" s="77">
        <f>SUM(C3341:C3352)</f>
        <v>7</v>
      </c>
      <c r="D3353" s="77">
        <f>SUM(D3341:D3352)</f>
        <v>601</v>
      </c>
      <c r="E3353" s="77">
        <f>SUM(E3341:E3352)</f>
        <v>581</v>
      </c>
      <c r="F3353" s="77">
        <f>SUM(F3341:F3352)</f>
        <v>72</v>
      </c>
      <c r="G3353" s="78"/>
    </row>
    <row r="3354" spans="1:7">
      <c r="A3354" s="77" t="s">
        <v>12</v>
      </c>
      <c r="B3354" s="77">
        <f>B3353/12</f>
        <v>23.666666666666668</v>
      </c>
      <c r="C3354" s="77">
        <f>C3353/12</f>
        <v>0.58333333333333337</v>
      </c>
      <c r="D3354" s="77">
        <f>D3353/12</f>
        <v>50.083333333333336</v>
      </c>
      <c r="E3354" s="77">
        <f>E3353/12</f>
        <v>48.416666666666664</v>
      </c>
      <c r="F3354" s="77">
        <f>F3353/12</f>
        <v>6</v>
      </c>
      <c r="G3354" s="78"/>
    </row>
    <row r="3355" spans="1:7">
      <c r="A3355" s="95">
        <v>44075</v>
      </c>
      <c r="B3355" s="53">
        <v>1</v>
      </c>
      <c r="C3355" s="53">
        <v>0</v>
      </c>
      <c r="D3355" s="53">
        <v>17</v>
      </c>
      <c r="E3355" s="53">
        <v>30</v>
      </c>
      <c r="F3355" s="53">
        <v>0</v>
      </c>
      <c r="G3355" s="53"/>
    </row>
    <row r="3356" spans="1:7">
      <c r="A3356" s="95">
        <v>44105</v>
      </c>
      <c r="B3356" s="53">
        <v>0</v>
      </c>
      <c r="C3356" s="53">
        <v>0</v>
      </c>
      <c r="D3356" s="53">
        <v>19</v>
      </c>
      <c r="E3356" s="53">
        <v>25</v>
      </c>
      <c r="F3356" s="53">
        <v>1</v>
      </c>
      <c r="G3356" s="53"/>
    </row>
    <row r="3357" spans="1:7">
      <c r="A3357" s="95">
        <v>44136</v>
      </c>
      <c r="B3357" s="53">
        <v>1</v>
      </c>
      <c r="C3357" s="53">
        <v>1</v>
      </c>
      <c r="D3357" s="53">
        <v>20</v>
      </c>
      <c r="E3357" s="53">
        <v>33</v>
      </c>
      <c r="F3357" s="53">
        <v>1</v>
      </c>
      <c r="G3357" s="53"/>
    </row>
    <row r="3358" spans="1:7">
      <c r="A3358" s="95">
        <v>44166</v>
      </c>
      <c r="B3358" s="53">
        <v>0</v>
      </c>
      <c r="C3358" s="53">
        <v>0</v>
      </c>
      <c r="D3358" s="53">
        <v>16</v>
      </c>
      <c r="E3358" s="53">
        <v>20</v>
      </c>
      <c r="F3358" s="53">
        <v>0</v>
      </c>
      <c r="G3358" s="53"/>
    </row>
    <row r="3359" spans="1:7">
      <c r="A3359" s="95">
        <v>44197</v>
      </c>
      <c r="B3359" s="53">
        <v>4</v>
      </c>
      <c r="C3359" s="53">
        <v>0</v>
      </c>
      <c r="D3359" s="53">
        <v>12</v>
      </c>
      <c r="E3359" s="53">
        <v>26</v>
      </c>
      <c r="F3359" s="53">
        <v>0</v>
      </c>
      <c r="G3359" s="53"/>
    </row>
    <row r="3360" spans="1:7">
      <c r="A3360" s="95">
        <v>44228</v>
      </c>
      <c r="B3360" s="53">
        <v>0</v>
      </c>
      <c r="C3360" s="53">
        <v>0</v>
      </c>
      <c r="D3360" s="53">
        <v>15</v>
      </c>
      <c r="E3360" s="53">
        <v>27</v>
      </c>
      <c r="F3360" s="53">
        <v>0</v>
      </c>
      <c r="G3360" s="53"/>
    </row>
    <row r="3361" spans="1:7">
      <c r="A3361" s="95">
        <v>44256</v>
      </c>
      <c r="B3361" s="53">
        <v>0</v>
      </c>
      <c r="C3361" s="53">
        <v>0</v>
      </c>
      <c r="D3361" s="53">
        <v>13</v>
      </c>
      <c r="E3361" s="53">
        <v>20</v>
      </c>
      <c r="F3361" s="53">
        <v>0</v>
      </c>
      <c r="G3361" s="53"/>
    </row>
    <row r="3362" spans="1:7">
      <c r="A3362" s="95">
        <v>44287</v>
      </c>
      <c r="B3362" s="53">
        <v>2</v>
      </c>
      <c r="C3362" s="53">
        <v>0</v>
      </c>
      <c r="D3362" s="53">
        <v>22</v>
      </c>
      <c r="E3362" s="53">
        <v>23</v>
      </c>
      <c r="F3362" s="53">
        <v>0</v>
      </c>
      <c r="G3362" s="53"/>
    </row>
    <row r="3363" spans="1:7">
      <c r="A3363" s="95">
        <v>44317</v>
      </c>
      <c r="B3363" s="53">
        <v>0</v>
      </c>
      <c r="C3363" s="53">
        <v>0</v>
      </c>
      <c r="D3363" s="53">
        <v>14</v>
      </c>
      <c r="E3363" s="53">
        <v>13</v>
      </c>
      <c r="F3363" s="53">
        <v>0</v>
      </c>
      <c r="G3363" s="53"/>
    </row>
    <row r="3364" spans="1:7">
      <c r="A3364" s="95">
        <v>44348</v>
      </c>
      <c r="B3364" s="53">
        <v>0</v>
      </c>
      <c r="C3364" s="53">
        <v>0</v>
      </c>
      <c r="D3364" s="53">
        <v>11</v>
      </c>
      <c r="E3364" s="53">
        <v>0</v>
      </c>
      <c r="F3364" s="53">
        <v>2</v>
      </c>
      <c r="G3364" s="53"/>
    </row>
    <row r="3365" spans="1:7">
      <c r="A3365" s="95">
        <v>44378</v>
      </c>
      <c r="B3365" s="53">
        <v>0</v>
      </c>
      <c r="C3365" s="53">
        <v>0</v>
      </c>
      <c r="D3365" s="53">
        <v>14</v>
      </c>
      <c r="E3365" s="53">
        <v>27</v>
      </c>
      <c r="F3365" s="53">
        <v>0</v>
      </c>
      <c r="G3365" s="53"/>
    </row>
    <row r="3366" spans="1:7">
      <c r="A3366" s="95">
        <v>44409</v>
      </c>
      <c r="B3366" s="53">
        <v>0</v>
      </c>
      <c r="C3366" s="53">
        <v>0</v>
      </c>
      <c r="D3366" s="53">
        <v>15</v>
      </c>
      <c r="E3366" s="53">
        <v>18</v>
      </c>
      <c r="F3366" s="53">
        <v>0</v>
      </c>
      <c r="G3366" s="53"/>
    </row>
    <row r="3367" spans="1:7">
      <c r="A3367" s="77" t="s">
        <v>10</v>
      </c>
      <c r="B3367" s="77">
        <f>SUM(B3355:B3366)</f>
        <v>8</v>
      </c>
      <c r="C3367" s="77">
        <f>SUM(C3355:C3366)</f>
        <v>1</v>
      </c>
      <c r="D3367" s="77">
        <f>SUM(D3355:D3366)</f>
        <v>188</v>
      </c>
      <c r="E3367" s="77">
        <f>SUM(E3355:E3366)</f>
        <v>262</v>
      </c>
      <c r="F3367" s="77">
        <f>SUM(F3355:F3366)</f>
        <v>4</v>
      </c>
      <c r="G3367" s="78"/>
    </row>
    <row r="3368" spans="1:7">
      <c r="A3368" s="79" t="s">
        <v>12</v>
      </c>
      <c r="B3368" s="79">
        <f>B3367/12</f>
        <v>0.66666666666666663</v>
      </c>
      <c r="C3368" s="79">
        <f>C3367/12</f>
        <v>8.3333333333333329E-2</v>
      </c>
      <c r="D3368" s="79">
        <f>D3367/12</f>
        <v>15.666666666666666</v>
      </c>
      <c r="E3368" s="79">
        <f>E3367/12</f>
        <v>21.833333333333332</v>
      </c>
      <c r="F3368" s="79">
        <f>F3367/12</f>
        <v>0.33333333333333331</v>
      </c>
      <c r="G3368" s="78"/>
    </row>
    <row r="3369" spans="1:7">
      <c r="A3369" s="95">
        <v>44440</v>
      </c>
      <c r="B3369" s="53">
        <v>0</v>
      </c>
      <c r="C3369" s="53">
        <v>0</v>
      </c>
      <c r="D3369" s="53">
        <v>20</v>
      </c>
      <c r="E3369" s="53">
        <v>35</v>
      </c>
      <c r="F3369" s="53">
        <v>0</v>
      </c>
      <c r="G3369" s="53"/>
    </row>
    <row r="3370" spans="1:7">
      <c r="A3370" s="95">
        <v>44470</v>
      </c>
      <c r="B3370" s="53">
        <v>0</v>
      </c>
      <c r="C3370" s="53">
        <v>0</v>
      </c>
      <c r="D3370" s="53">
        <v>24</v>
      </c>
      <c r="E3370" s="53">
        <v>10</v>
      </c>
      <c r="F3370" s="53">
        <v>0</v>
      </c>
      <c r="G3370" s="53"/>
    </row>
    <row r="3371" spans="1:7">
      <c r="A3371" s="94">
        <v>44501</v>
      </c>
      <c r="B3371" s="50">
        <v>3</v>
      </c>
      <c r="C3371" s="50">
        <v>0</v>
      </c>
      <c r="D3371" s="50">
        <v>16</v>
      </c>
      <c r="E3371" s="50">
        <v>15</v>
      </c>
      <c r="F3371" s="50">
        <v>0</v>
      </c>
      <c r="G3371" s="50"/>
    </row>
    <row r="3372" spans="1:7">
      <c r="A3372" s="94">
        <v>44531</v>
      </c>
      <c r="B3372" s="50">
        <v>5</v>
      </c>
      <c r="C3372" s="50">
        <v>0</v>
      </c>
      <c r="D3372" s="50">
        <v>15</v>
      </c>
      <c r="E3372" s="50">
        <v>31</v>
      </c>
      <c r="F3372" s="50">
        <v>1</v>
      </c>
      <c r="G3372" s="50"/>
    </row>
    <row r="3373" spans="1:7">
      <c r="A3373" s="95">
        <v>44562</v>
      </c>
      <c r="B3373" s="53"/>
      <c r="C3373" s="53"/>
      <c r="D3373" s="53"/>
      <c r="E3373" s="53"/>
      <c r="F3373" s="53"/>
      <c r="G3373" s="53"/>
    </row>
    <row r="3374" spans="1:7">
      <c r="A3374" s="95">
        <v>44593</v>
      </c>
      <c r="B3374" s="53"/>
      <c r="C3374" s="53"/>
      <c r="D3374" s="53"/>
      <c r="E3374" s="53"/>
      <c r="F3374" s="53"/>
      <c r="G3374" s="53"/>
    </row>
    <row r="3375" spans="1:7">
      <c r="A3375" s="94">
        <v>44621</v>
      </c>
      <c r="B3375" s="50"/>
      <c r="C3375" s="50"/>
      <c r="D3375" s="50"/>
      <c r="E3375" s="50"/>
      <c r="F3375" s="50"/>
      <c r="G3375" s="50"/>
    </row>
    <row r="3376" spans="1:7">
      <c r="A3376" s="94">
        <v>44652</v>
      </c>
      <c r="B3376" s="50"/>
      <c r="C3376" s="50"/>
      <c r="D3376" s="50"/>
      <c r="E3376" s="50"/>
      <c r="F3376" s="50"/>
      <c r="G3376" s="50"/>
    </row>
    <row r="3377" spans="1:7">
      <c r="A3377" s="95">
        <v>44682</v>
      </c>
      <c r="B3377" s="53"/>
      <c r="C3377" s="53"/>
      <c r="D3377" s="53"/>
      <c r="E3377" s="53"/>
      <c r="F3377" s="53"/>
      <c r="G3377" s="53"/>
    </row>
    <row r="3378" spans="1:7">
      <c r="A3378" s="95">
        <v>44713</v>
      </c>
      <c r="B3378" s="53"/>
      <c r="C3378" s="53"/>
      <c r="D3378" s="53"/>
      <c r="E3378" s="53"/>
      <c r="F3378" s="53"/>
      <c r="G3378" s="53"/>
    </row>
    <row r="3379" spans="1:7">
      <c r="A3379" s="94">
        <v>44743</v>
      </c>
      <c r="B3379" s="50"/>
      <c r="C3379" s="50"/>
      <c r="D3379" s="50"/>
      <c r="E3379" s="50"/>
      <c r="F3379" s="50"/>
      <c r="G3379" s="50"/>
    </row>
    <row r="3380" spans="1:7">
      <c r="A3380" s="94">
        <v>44774</v>
      </c>
      <c r="B3380" s="50"/>
      <c r="C3380" s="50"/>
      <c r="D3380" s="50"/>
      <c r="E3380" s="50"/>
      <c r="F3380" s="50"/>
      <c r="G3380" s="50"/>
    </row>
    <row r="3381" spans="1:7">
      <c r="A3381" s="77" t="s">
        <v>10</v>
      </c>
      <c r="B3381" s="77">
        <f>SUM(B3369:B3380)</f>
        <v>8</v>
      </c>
      <c r="C3381" s="77">
        <f>SUM(C3369:C3380)</f>
        <v>0</v>
      </c>
      <c r="D3381" s="77">
        <f>SUM(D3369:D3380)</f>
        <v>75</v>
      </c>
      <c r="E3381" s="77">
        <f>SUM(E3369:E3380)</f>
        <v>91</v>
      </c>
      <c r="F3381" s="77">
        <f>SUM(F3369:F3380)</f>
        <v>1</v>
      </c>
      <c r="G3381" s="78"/>
    </row>
    <row r="3382" spans="1:7">
      <c r="A3382" s="79" t="s">
        <v>12</v>
      </c>
      <c r="B3382" s="79">
        <f>B3381/12</f>
        <v>0.66666666666666663</v>
      </c>
      <c r="C3382" s="79">
        <f>C3381/12</f>
        <v>0</v>
      </c>
      <c r="D3382" s="79">
        <f>D3381/12</f>
        <v>6.25</v>
      </c>
      <c r="E3382" s="79">
        <f>E3381/12</f>
        <v>7.583333333333333</v>
      </c>
      <c r="F3382" s="79">
        <f>F3381/12</f>
        <v>8.3333333333333329E-2</v>
      </c>
      <c r="G3382" s="78"/>
    </row>
    <row r="3395" spans="1:8">
      <c r="B3395" s="17"/>
      <c r="C3395" s="6"/>
      <c r="D3395" s="6"/>
      <c r="E3395" s="6"/>
      <c r="F3395" s="6"/>
      <c r="G3395" s="6"/>
    </row>
    <row r="3397" spans="1:8">
      <c r="A3397" s="1" t="s">
        <v>0</v>
      </c>
      <c r="B3397" s="2" t="s">
        <v>1</v>
      </c>
      <c r="C3397" s="2" t="s">
        <v>2</v>
      </c>
      <c r="D3397" s="2" t="s">
        <v>3</v>
      </c>
      <c r="E3397" s="2"/>
    </row>
    <row r="3398" spans="1:8">
      <c r="A3398" s="93" t="s">
        <v>87</v>
      </c>
      <c r="B3398" s="8">
        <v>31650</v>
      </c>
      <c r="C3398" s="8">
        <v>38698</v>
      </c>
      <c r="D3398" s="3" t="s">
        <v>88</v>
      </c>
    </row>
    <row r="3400" spans="1:8">
      <c r="A3400" s="18" t="s">
        <v>4</v>
      </c>
      <c r="B3400" s="19" t="s">
        <v>5</v>
      </c>
      <c r="C3400" s="19" t="s">
        <v>6</v>
      </c>
      <c r="D3400" s="19" t="s">
        <v>7</v>
      </c>
      <c r="E3400" s="19" t="s">
        <v>8</v>
      </c>
      <c r="F3400" s="19" t="s">
        <v>9</v>
      </c>
      <c r="G3400" s="19" t="s">
        <v>138</v>
      </c>
      <c r="H3400" s="19" t="s">
        <v>11</v>
      </c>
    </row>
    <row r="3401" spans="1:8">
      <c r="A3401" s="93">
        <v>43709</v>
      </c>
      <c r="B3401" s="50">
        <v>20</v>
      </c>
      <c r="C3401" s="50">
        <v>10</v>
      </c>
      <c r="D3401" s="50">
        <v>70</v>
      </c>
      <c r="E3401" s="50">
        <v>30</v>
      </c>
      <c r="F3401" s="50">
        <v>20</v>
      </c>
      <c r="G3401" s="50"/>
    </row>
    <row r="3402" spans="1:8">
      <c r="A3402" s="93">
        <v>43739</v>
      </c>
      <c r="B3402" s="50">
        <v>14</v>
      </c>
      <c r="C3402" s="50">
        <v>0</v>
      </c>
      <c r="D3402" s="50">
        <v>60</v>
      </c>
      <c r="E3402" s="50">
        <v>20</v>
      </c>
      <c r="F3402" s="50">
        <v>8</v>
      </c>
      <c r="G3402" s="50"/>
    </row>
    <row r="3403" spans="1:8">
      <c r="A3403" s="93">
        <v>43770</v>
      </c>
      <c r="B3403" s="50">
        <v>4</v>
      </c>
      <c r="C3403" s="50">
        <v>3</v>
      </c>
      <c r="D3403" s="50">
        <v>20</v>
      </c>
      <c r="E3403" s="50">
        <v>4</v>
      </c>
      <c r="F3403" s="50">
        <v>4</v>
      </c>
      <c r="G3403" s="50"/>
    </row>
    <row r="3404" spans="1:8">
      <c r="A3404" s="93">
        <v>43800</v>
      </c>
      <c r="B3404" s="50">
        <v>20</v>
      </c>
      <c r="C3404" s="50">
        <v>5</v>
      </c>
      <c r="D3404" s="50">
        <v>46</v>
      </c>
      <c r="E3404" s="50">
        <v>12</v>
      </c>
      <c r="F3404" s="50">
        <v>6</v>
      </c>
      <c r="G3404" s="50"/>
    </row>
    <row r="3405" spans="1:8">
      <c r="A3405" s="93">
        <v>43831</v>
      </c>
      <c r="B3405" s="50">
        <v>20</v>
      </c>
      <c r="C3405" s="50">
        <v>10</v>
      </c>
      <c r="D3405" s="50">
        <v>70</v>
      </c>
      <c r="E3405" s="50">
        <v>22</v>
      </c>
      <c r="F3405" s="50">
        <v>8</v>
      </c>
      <c r="G3405" s="50"/>
    </row>
    <row r="3406" spans="1:8">
      <c r="A3406" s="93">
        <v>43862</v>
      </c>
      <c r="B3406" s="50">
        <v>30</v>
      </c>
      <c r="C3406" s="50">
        <v>15</v>
      </c>
      <c r="D3406" s="50">
        <v>62</v>
      </c>
      <c r="E3406" s="50">
        <v>18</v>
      </c>
      <c r="F3406" s="50">
        <v>6</v>
      </c>
      <c r="G3406" s="50"/>
    </row>
    <row r="3407" spans="1:8">
      <c r="A3407" s="93">
        <v>43891</v>
      </c>
      <c r="B3407" s="50">
        <v>18</v>
      </c>
      <c r="C3407" s="50">
        <v>6</v>
      </c>
      <c r="D3407" s="50">
        <v>30</v>
      </c>
      <c r="E3407" s="50">
        <v>8</v>
      </c>
      <c r="F3407" s="50">
        <v>3</v>
      </c>
      <c r="G3407" s="50"/>
    </row>
    <row r="3408" spans="1:8">
      <c r="A3408" s="93">
        <v>43922</v>
      </c>
      <c r="B3408" s="50">
        <v>20</v>
      </c>
      <c r="C3408" s="50">
        <v>0</v>
      </c>
      <c r="D3408" s="50">
        <v>35</v>
      </c>
      <c r="E3408" s="50">
        <v>15</v>
      </c>
      <c r="F3408" s="50">
        <v>4</v>
      </c>
      <c r="G3408" s="50"/>
    </row>
    <row r="3409" spans="1:7">
      <c r="A3409" s="93">
        <v>43952</v>
      </c>
      <c r="B3409" s="50">
        <v>10</v>
      </c>
      <c r="C3409" s="50">
        <v>0</v>
      </c>
      <c r="D3409" s="50">
        <v>20</v>
      </c>
      <c r="E3409" s="50">
        <v>15</v>
      </c>
      <c r="F3409" s="50">
        <v>4</v>
      </c>
      <c r="G3409" s="50"/>
    </row>
    <row r="3410" spans="1:7">
      <c r="A3410" s="93">
        <v>43983</v>
      </c>
      <c r="B3410" s="50">
        <v>5</v>
      </c>
      <c r="C3410" s="50">
        <v>0</v>
      </c>
      <c r="D3410" s="50">
        <v>30</v>
      </c>
      <c r="E3410" s="50">
        <v>15</v>
      </c>
      <c r="F3410" s="50">
        <v>4</v>
      </c>
      <c r="G3410" s="50"/>
    </row>
    <row r="3411" spans="1:7">
      <c r="A3411" s="93">
        <v>44013</v>
      </c>
      <c r="B3411" s="50">
        <v>6</v>
      </c>
      <c r="C3411" s="50">
        <v>0</v>
      </c>
      <c r="D3411" s="50">
        <v>25</v>
      </c>
      <c r="E3411" s="50">
        <v>14</v>
      </c>
      <c r="F3411" s="50">
        <v>4</v>
      </c>
      <c r="G3411" s="50"/>
    </row>
    <row r="3412" spans="1:7">
      <c r="A3412" s="93">
        <v>44044</v>
      </c>
      <c r="B3412" s="50">
        <v>5</v>
      </c>
      <c r="C3412" s="50">
        <v>0</v>
      </c>
      <c r="D3412" s="50">
        <v>45</v>
      </c>
      <c r="E3412" s="50">
        <v>26</v>
      </c>
      <c r="F3412" s="50">
        <v>4</v>
      </c>
      <c r="G3412" s="50"/>
    </row>
    <row r="3413" spans="1:7">
      <c r="A3413" s="24" t="s">
        <v>10</v>
      </c>
      <c r="B3413" s="24">
        <f>SUM(B3401:B3412)</f>
        <v>172</v>
      </c>
      <c r="C3413" s="24">
        <f>SUM(C3401:C3412)</f>
        <v>49</v>
      </c>
      <c r="D3413" s="24">
        <f>SUM(D3401:D3412)</f>
        <v>513</v>
      </c>
      <c r="E3413" s="24">
        <f>SUM(E3401:E3412)</f>
        <v>199</v>
      </c>
      <c r="F3413" s="24">
        <f>SUM(F3401:F3412)</f>
        <v>75</v>
      </c>
      <c r="G3413" s="30"/>
    </row>
    <row r="3414" spans="1:7">
      <c r="A3414" s="24" t="s">
        <v>12</v>
      </c>
      <c r="B3414" s="24">
        <f>B3413/12</f>
        <v>14.333333333333334</v>
      </c>
      <c r="C3414" s="24">
        <f>C3413/12</f>
        <v>4.083333333333333</v>
      </c>
      <c r="D3414" s="24">
        <f>D3413/12</f>
        <v>42.75</v>
      </c>
      <c r="E3414" s="24">
        <f>E3413/12</f>
        <v>16.583333333333332</v>
      </c>
      <c r="F3414" s="24">
        <f>F3413/12</f>
        <v>6.25</v>
      </c>
      <c r="G3414" s="30"/>
    </row>
    <row r="3415" spans="1:7">
      <c r="A3415" s="93">
        <v>44075</v>
      </c>
      <c r="B3415" s="50">
        <v>4</v>
      </c>
      <c r="C3415" s="50">
        <v>0</v>
      </c>
      <c r="D3415" s="50">
        <v>40</v>
      </c>
      <c r="E3415" s="50">
        <v>28</v>
      </c>
      <c r="F3415" s="50">
        <v>2</v>
      </c>
      <c r="G3415" s="50"/>
    </row>
    <row r="3416" spans="1:7">
      <c r="A3416" s="93">
        <v>44105</v>
      </c>
      <c r="B3416" s="50">
        <v>5</v>
      </c>
      <c r="C3416" s="50">
        <v>0</v>
      </c>
      <c r="D3416" s="50">
        <v>38</v>
      </c>
      <c r="E3416" s="50">
        <v>20</v>
      </c>
      <c r="F3416" s="50">
        <v>3</v>
      </c>
      <c r="G3416" s="50"/>
    </row>
    <row r="3417" spans="1:7">
      <c r="A3417" s="93">
        <v>44136</v>
      </c>
      <c r="B3417" s="50">
        <v>6</v>
      </c>
      <c r="C3417" s="50">
        <v>0</v>
      </c>
      <c r="D3417" s="50">
        <v>40</v>
      </c>
      <c r="E3417" s="50">
        <v>22</v>
      </c>
      <c r="F3417" s="50">
        <v>4</v>
      </c>
      <c r="G3417" s="50"/>
    </row>
    <row r="3418" spans="1:7">
      <c r="A3418" s="93">
        <v>44166</v>
      </c>
      <c r="B3418" s="50">
        <v>8</v>
      </c>
      <c r="C3418" s="50">
        <v>0</v>
      </c>
      <c r="D3418" s="50">
        <v>30</v>
      </c>
      <c r="E3418" s="50">
        <v>24</v>
      </c>
      <c r="F3418" s="50">
        <v>4</v>
      </c>
      <c r="G3418" s="50"/>
    </row>
    <row r="3419" spans="1:7">
      <c r="A3419" s="93">
        <v>44197</v>
      </c>
      <c r="B3419" s="50">
        <v>6</v>
      </c>
      <c r="C3419" s="50">
        <v>0</v>
      </c>
      <c r="D3419" s="50">
        <v>25</v>
      </c>
      <c r="E3419" s="50">
        <v>13</v>
      </c>
      <c r="F3419" s="50">
        <v>3</v>
      </c>
      <c r="G3419" s="50"/>
    </row>
    <row r="3420" spans="1:7">
      <c r="A3420" s="93">
        <v>44228</v>
      </c>
      <c r="B3420" s="50">
        <v>3</v>
      </c>
      <c r="C3420" s="50">
        <v>0</v>
      </c>
      <c r="D3420" s="50">
        <v>30</v>
      </c>
      <c r="E3420" s="50">
        <v>15</v>
      </c>
      <c r="F3420" s="50">
        <v>4</v>
      </c>
      <c r="G3420" s="50"/>
    </row>
    <row r="3421" spans="1:7">
      <c r="A3421" s="93">
        <v>44256</v>
      </c>
      <c r="B3421" s="50">
        <v>15</v>
      </c>
      <c r="C3421" s="50">
        <v>0</v>
      </c>
      <c r="D3421" s="50">
        <v>45</v>
      </c>
      <c r="E3421" s="50">
        <v>20</v>
      </c>
      <c r="F3421" s="50">
        <v>5</v>
      </c>
      <c r="G3421" s="50"/>
    </row>
    <row r="3422" spans="1:7">
      <c r="A3422" s="93">
        <v>44287</v>
      </c>
      <c r="B3422" s="50">
        <v>6</v>
      </c>
      <c r="C3422" s="50">
        <v>0</v>
      </c>
      <c r="D3422" s="50">
        <v>38</v>
      </c>
      <c r="E3422" s="50">
        <v>20</v>
      </c>
      <c r="F3422" s="50">
        <v>4</v>
      </c>
      <c r="G3422" s="50"/>
    </row>
    <row r="3423" spans="1:7">
      <c r="A3423" s="93">
        <v>44317</v>
      </c>
      <c r="B3423" s="50">
        <v>4</v>
      </c>
      <c r="C3423" s="50">
        <v>0</v>
      </c>
      <c r="D3423" s="50">
        <v>34</v>
      </c>
      <c r="E3423" s="50">
        <v>12</v>
      </c>
      <c r="F3423" s="50">
        <v>4</v>
      </c>
      <c r="G3423" s="50"/>
    </row>
    <row r="3424" spans="1:7">
      <c r="A3424" s="93">
        <v>44348</v>
      </c>
      <c r="B3424" s="50">
        <v>2</v>
      </c>
      <c r="C3424" s="50">
        <v>0</v>
      </c>
      <c r="D3424" s="50">
        <v>25</v>
      </c>
      <c r="E3424" s="50">
        <v>10</v>
      </c>
      <c r="F3424" s="50">
        <v>3</v>
      </c>
      <c r="G3424" s="50"/>
    </row>
    <row r="3425" spans="1:7">
      <c r="A3425" s="93">
        <v>44378</v>
      </c>
      <c r="B3425" s="50">
        <v>4</v>
      </c>
      <c r="C3425" s="50">
        <v>0</v>
      </c>
      <c r="D3425" s="50">
        <v>20</v>
      </c>
      <c r="E3425" s="50">
        <v>12</v>
      </c>
      <c r="F3425" s="50">
        <v>3</v>
      </c>
      <c r="G3425" s="50"/>
    </row>
    <row r="3426" spans="1:7">
      <c r="A3426" s="93">
        <v>44409</v>
      </c>
      <c r="B3426" s="50">
        <v>6</v>
      </c>
      <c r="C3426" s="50">
        <v>0</v>
      </c>
      <c r="D3426" s="50">
        <v>28</v>
      </c>
      <c r="E3426" s="50">
        <v>14</v>
      </c>
      <c r="F3426" s="50">
        <v>3</v>
      </c>
      <c r="G3426" s="50"/>
    </row>
    <row r="3427" spans="1:7">
      <c r="A3427" s="24" t="s">
        <v>10</v>
      </c>
      <c r="B3427" s="24">
        <f>SUM(B3415:B3426)</f>
        <v>69</v>
      </c>
      <c r="C3427" s="24">
        <f>SUM(C3415:C3426)</f>
        <v>0</v>
      </c>
      <c r="D3427" s="24">
        <f>SUM(D3415:D3426)</f>
        <v>393</v>
      </c>
      <c r="E3427" s="24">
        <f>SUM(E3415:E3426)</f>
        <v>210</v>
      </c>
      <c r="F3427" s="24">
        <f>SUM(F3415:F3426)</f>
        <v>42</v>
      </c>
      <c r="G3427" s="30"/>
    </row>
    <row r="3428" spans="1:7">
      <c r="A3428" s="26" t="s">
        <v>12</v>
      </c>
      <c r="B3428" s="26">
        <f>B3427/12</f>
        <v>5.75</v>
      </c>
      <c r="C3428" s="26">
        <f>C3427/12</f>
        <v>0</v>
      </c>
      <c r="D3428" s="26">
        <f>D3427/12</f>
        <v>32.75</v>
      </c>
      <c r="E3428" s="26">
        <f>E3427/12</f>
        <v>17.5</v>
      </c>
      <c r="F3428" s="26">
        <f>F3427/12</f>
        <v>3.5</v>
      </c>
      <c r="G3428" s="30"/>
    </row>
    <row r="3429" spans="1:7">
      <c r="A3429" s="93">
        <v>44440</v>
      </c>
      <c r="B3429" s="50">
        <v>3</v>
      </c>
      <c r="C3429" s="50">
        <v>0</v>
      </c>
      <c r="D3429" s="50">
        <v>30</v>
      </c>
      <c r="E3429" s="50">
        <v>15</v>
      </c>
      <c r="F3429" s="50">
        <v>4</v>
      </c>
      <c r="G3429" s="50"/>
    </row>
    <row r="3430" spans="1:7">
      <c r="A3430" s="95">
        <v>44470</v>
      </c>
      <c r="B3430" s="53">
        <v>4</v>
      </c>
      <c r="C3430" s="53">
        <v>0</v>
      </c>
      <c r="D3430" s="53">
        <v>45</v>
      </c>
      <c r="E3430" s="53">
        <v>16</v>
      </c>
      <c r="F3430" s="53">
        <v>5</v>
      </c>
      <c r="G3430" s="53"/>
    </row>
    <row r="3431" spans="1:7">
      <c r="A3431" s="94">
        <v>44501</v>
      </c>
      <c r="B3431" s="50">
        <v>8</v>
      </c>
      <c r="C3431" s="50">
        <v>0</v>
      </c>
      <c r="D3431" s="50">
        <v>55</v>
      </c>
      <c r="E3431" s="50">
        <v>25</v>
      </c>
      <c r="F3431" s="50">
        <v>6</v>
      </c>
      <c r="G3431" s="50"/>
    </row>
    <row r="3432" spans="1:7">
      <c r="A3432" s="94">
        <v>44531</v>
      </c>
      <c r="B3432" s="50">
        <v>6</v>
      </c>
      <c r="C3432" s="50">
        <v>0</v>
      </c>
      <c r="D3432" s="50">
        <v>30</v>
      </c>
      <c r="E3432" s="50">
        <v>20</v>
      </c>
      <c r="F3432" s="50">
        <v>6</v>
      </c>
      <c r="G3432" s="50"/>
    </row>
    <row r="3433" spans="1:7">
      <c r="A3433" s="93">
        <v>44562</v>
      </c>
      <c r="B3433" s="50"/>
      <c r="C3433" s="50"/>
      <c r="D3433" s="50"/>
      <c r="E3433" s="50"/>
      <c r="F3433" s="50"/>
      <c r="G3433" s="50"/>
    </row>
    <row r="3434" spans="1:7">
      <c r="A3434" s="95">
        <v>44593</v>
      </c>
      <c r="B3434" s="53"/>
      <c r="C3434" s="53"/>
      <c r="D3434" s="53"/>
      <c r="E3434" s="53"/>
      <c r="F3434" s="53"/>
      <c r="G3434" s="53"/>
    </row>
    <row r="3435" spans="1:7">
      <c r="A3435" s="94">
        <v>44621</v>
      </c>
      <c r="B3435" s="50"/>
      <c r="C3435" s="50"/>
      <c r="D3435" s="50"/>
      <c r="E3435" s="50"/>
      <c r="F3435" s="50"/>
      <c r="G3435" s="50"/>
    </row>
    <row r="3436" spans="1:7">
      <c r="A3436" s="94">
        <v>44652</v>
      </c>
      <c r="B3436" s="50"/>
      <c r="C3436" s="50"/>
      <c r="D3436" s="50"/>
      <c r="E3436" s="50"/>
      <c r="F3436" s="50"/>
      <c r="G3436" s="50"/>
    </row>
    <row r="3437" spans="1:7">
      <c r="A3437" s="93">
        <v>44682</v>
      </c>
      <c r="B3437" s="50"/>
      <c r="C3437" s="50"/>
      <c r="D3437" s="50"/>
      <c r="E3437" s="50"/>
      <c r="F3437" s="50"/>
      <c r="G3437" s="50"/>
    </row>
    <row r="3438" spans="1:7">
      <c r="A3438" s="95">
        <v>44713</v>
      </c>
      <c r="B3438" s="53"/>
      <c r="C3438" s="53"/>
      <c r="D3438" s="53"/>
      <c r="E3438" s="53"/>
      <c r="F3438" s="53"/>
      <c r="G3438" s="53"/>
    </row>
    <row r="3439" spans="1:7">
      <c r="A3439" s="94">
        <v>44743</v>
      </c>
      <c r="B3439" s="50"/>
      <c r="C3439" s="50"/>
      <c r="D3439" s="50"/>
      <c r="E3439" s="50"/>
      <c r="F3439" s="50"/>
      <c r="G3439" s="50"/>
    </row>
    <row r="3440" spans="1:7">
      <c r="A3440" s="94">
        <v>44774</v>
      </c>
      <c r="B3440" s="50"/>
      <c r="C3440" s="50"/>
      <c r="D3440" s="50"/>
      <c r="E3440" s="50"/>
      <c r="F3440" s="50"/>
      <c r="G3440" s="50"/>
    </row>
    <row r="3441" spans="1:7">
      <c r="A3441" s="24" t="s">
        <v>10</v>
      </c>
      <c r="B3441" s="24">
        <f>SUM(B3429:B3440)</f>
        <v>21</v>
      </c>
      <c r="C3441" s="24">
        <f>SUM(C3429:C3440)</f>
        <v>0</v>
      </c>
      <c r="D3441" s="24">
        <f>SUM(D3429:D3440)</f>
        <v>160</v>
      </c>
      <c r="E3441" s="24">
        <f>SUM(E3429:E3440)</f>
        <v>76</v>
      </c>
      <c r="F3441" s="24">
        <f>SUM(F3429:F3440)</f>
        <v>21</v>
      </c>
      <c r="G3441" s="30"/>
    </row>
    <row r="3442" spans="1:7">
      <c r="A3442" s="26" t="s">
        <v>12</v>
      </c>
      <c r="B3442" s="26">
        <f>B3441/12</f>
        <v>1.75</v>
      </c>
      <c r="C3442" s="26">
        <f>C3441/12</f>
        <v>0</v>
      </c>
      <c r="D3442" s="26">
        <f>D3441/12</f>
        <v>13.333333333333334</v>
      </c>
      <c r="E3442" s="26">
        <f>E3441/12</f>
        <v>6.333333333333333</v>
      </c>
      <c r="F3442" s="26">
        <f>F3441/12</f>
        <v>1.75</v>
      </c>
      <c r="G3442" s="30"/>
    </row>
    <row r="3453" spans="1:7">
      <c r="A3453" s="94"/>
      <c r="B3453" s="50"/>
      <c r="C3453" s="50"/>
      <c r="D3453" s="50"/>
      <c r="E3453" s="50"/>
      <c r="F3453" s="50"/>
      <c r="G3453" s="50"/>
    </row>
    <row r="3454" spans="1:7">
      <c r="B3454" s="17"/>
      <c r="C3454" s="6"/>
      <c r="D3454" s="6"/>
      <c r="E3454" s="6"/>
      <c r="F3454" s="6"/>
      <c r="G3454" s="6"/>
    </row>
    <row r="3455" spans="1:7">
      <c r="B3455" s="17"/>
      <c r="C3455" s="6"/>
      <c r="D3455" s="6"/>
      <c r="E3455" s="6"/>
      <c r="F3455" s="6"/>
      <c r="G3455" s="6"/>
    </row>
    <row r="3457" spans="1:8">
      <c r="A3457" s="1" t="s">
        <v>0</v>
      </c>
      <c r="B3457" s="2" t="s">
        <v>1</v>
      </c>
      <c r="C3457" s="2" t="s">
        <v>2</v>
      </c>
      <c r="D3457" s="2" t="s">
        <v>3</v>
      </c>
      <c r="E3457" s="2"/>
    </row>
    <row r="3458" spans="1:8">
      <c r="A3458" s="93" t="s">
        <v>89</v>
      </c>
      <c r="B3458" s="8">
        <v>24087</v>
      </c>
      <c r="C3458" s="8">
        <v>36443</v>
      </c>
      <c r="D3458" s="3" t="s">
        <v>86</v>
      </c>
    </row>
    <row r="3460" spans="1:8">
      <c r="A3460" s="18" t="s">
        <v>4</v>
      </c>
      <c r="B3460" s="19" t="s">
        <v>5</v>
      </c>
      <c r="C3460" s="19" t="s">
        <v>6</v>
      </c>
      <c r="D3460" s="19" t="s">
        <v>7</v>
      </c>
      <c r="E3460" s="19" t="s">
        <v>8</v>
      </c>
      <c r="F3460" s="19" t="s">
        <v>9</v>
      </c>
      <c r="G3460" s="19" t="s">
        <v>138</v>
      </c>
      <c r="H3460" s="19" t="s">
        <v>11</v>
      </c>
    </row>
    <row r="3461" spans="1:8">
      <c r="A3461" s="93">
        <v>43709</v>
      </c>
      <c r="B3461" s="50">
        <v>197</v>
      </c>
      <c r="C3461" s="50">
        <v>0</v>
      </c>
      <c r="D3461" s="50">
        <v>72</v>
      </c>
      <c r="E3461" s="50">
        <v>48</v>
      </c>
      <c r="F3461" s="50">
        <v>6</v>
      </c>
      <c r="G3461" s="50"/>
    </row>
    <row r="3462" spans="1:8">
      <c r="A3462" s="93">
        <v>43739</v>
      </c>
      <c r="B3462" s="50">
        <v>180</v>
      </c>
      <c r="C3462" s="50">
        <v>0</v>
      </c>
      <c r="D3462" s="50">
        <v>72</v>
      </c>
      <c r="E3462" s="50">
        <v>48</v>
      </c>
      <c r="F3462" s="50">
        <v>6</v>
      </c>
      <c r="G3462" s="50"/>
    </row>
    <row r="3463" spans="1:8">
      <c r="A3463" s="93">
        <v>43770</v>
      </c>
      <c r="B3463" s="50">
        <v>165</v>
      </c>
      <c r="C3463" s="50">
        <v>5</v>
      </c>
      <c r="D3463" s="50">
        <v>40</v>
      </c>
      <c r="E3463" s="50">
        <v>22</v>
      </c>
      <c r="F3463" s="50">
        <v>5</v>
      </c>
      <c r="G3463" s="50"/>
    </row>
    <row r="3464" spans="1:8">
      <c r="A3464" s="93">
        <v>43800</v>
      </c>
      <c r="B3464" s="50">
        <v>220</v>
      </c>
      <c r="C3464" s="50">
        <v>10</v>
      </c>
      <c r="D3464" s="50">
        <v>72</v>
      </c>
      <c r="E3464" s="50">
        <v>45</v>
      </c>
      <c r="F3464" s="50">
        <v>8</v>
      </c>
      <c r="G3464" s="50"/>
    </row>
    <row r="3465" spans="1:8">
      <c r="A3465" s="93">
        <v>43831</v>
      </c>
      <c r="B3465" s="50">
        <v>181</v>
      </c>
      <c r="C3465" s="50">
        <v>10</v>
      </c>
      <c r="D3465" s="50">
        <v>75</v>
      </c>
      <c r="E3465" s="50">
        <v>45</v>
      </c>
      <c r="F3465" s="50">
        <v>6</v>
      </c>
      <c r="G3465" s="50"/>
    </row>
    <row r="3466" spans="1:8">
      <c r="A3466" s="93">
        <v>43862</v>
      </c>
      <c r="B3466" s="50">
        <v>170</v>
      </c>
      <c r="C3466" s="50">
        <v>6</v>
      </c>
      <c r="D3466" s="50">
        <v>72</v>
      </c>
      <c r="E3466" s="50">
        <v>45</v>
      </c>
      <c r="F3466" s="50">
        <v>5</v>
      </c>
      <c r="G3466" s="50"/>
    </row>
    <row r="3467" spans="1:8">
      <c r="A3467" s="93">
        <v>43891</v>
      </c>
      <c r="B3467" s="50">
        <v>60</v>
      </c>
      <c r="C3467" s="50">
        <v>8</v>
      </c>
      <c r="D3467" s="50">
        <v>36</v>
      </c>
      <c r="E3467" s="50">
        <v>16</v>
      </c>
      <c r="F3467" s="50">
        <v>3</v>
      </c>
      <c r="G3467" s="50"/>
    </row>
    <row r="3468" spans="1:8">
      <c r="A3468" s="93">
        <v>43922</v>
      </c>
      <c r="B3468" s="50">
        <v>25</v>
      </c>
      <c r="C3468" s="50">
        <v>0</v>
      </c>
      <c r="D3468" s="50">
        <v>49</v>
      </c>
      <c r="E3468" s="50">
        <v>22</v>
      </c>
      <c r="F3468" s="50">
        <v>4</v>
      </c>
      <c r="G3468" s="50"/>
    </row>
    <row r="3469" spans="1:8">
      <c r="A3469" s="93">
        <v>43952</v>
      </c>
      <c r="B3469" s="50">
        <v>22</v>
      </c>
      <c r="C3469" s="50">
        <v>0</v>
      </c>
      <c r="D3469" s="50">
        <v>49</v>
      </c>
      <c r="E3469" s="50">
        <v>16</v>
      </c>
      <c r="F3469" s="50">
        <v>4</v>
      </c>
      <c r="G3469" s="50"/>
    </row>
    <row r="3470" spans="1:8">
      <c r="A3470" s="93">
        <v>43983</v>
      </c>
      <c r="B3470" s="50">
        <v>0</v>
      </c>
      <c r="C3470" s="50">
        <v>0</v>
      </c>
      <c r="D3470" s="50">
        <v>51</v>
      </c>
      <c r="E3470" s="50">
        <v>5</v>
      </c>
      <c r="F3470" s="50">
        <v>2</v>
      </c>
      <c r="G3470" s="50"/>
    </row>
    <row r="3471" spans="1:8">
      <c r="A3471" s="93">
        <v>44013</v>
      </c>
      <c r="B3471" s="50">
        <v>25</v>
      </c>
      <c r="C3471" s="50">
        <v>4</v>
      </c>
      <c r="D3471" s="50">
        <v>52</v>
      </c>
      <c r="E3471" s="50">
        <v>24</v>
      </c>
      <c r="F3471" s="50">
        <v>5</v>
      </c>
      <c r="G3471" s="50"/>
    </row>
    <row r="3472" spans="1:8">
      <c r="A3472" s="93">
        <v>44044</v>
      </c>
      <c r="B3472" s="50">
        <v>30</v>
      </c>
      <c r="C3472" s="50">
        <v>2</v>
      </c>
      <c r="D3472" s="50">
        <v>42</v>
      </c>
      <c r="E3472" s="50">
        <v>20</v>
      </c>
      <c r="F3472" s="50">
        <v>3</v>
      </c>
      <c r="G3472" s="50"/>
    </row>
    <row r="3473" spans="1:7">
      <c r="A3473" s="24" t="s">
        <v>10</v>
      </c>
      <c r="B3473" s="24">
        <f>SUM(B3461:B3472)</f>
        <v>1275</v>
      </c>
      <c r="C3473" s="24">
        <f>SUM(C3461:C3472)</f>
        <v>45</v>
      </c>
      <c r="D3473" s="24">
        <f>SUM(D3461:D3472)</f>
        <v>682</v>
      </c>
      <c r="E3473" s="24">
        <f>SUM(E3461:E3472)</f>
        <v>356</v>
      </c>
      <c r="F3473" s="24">
        <f>SUM(F3461:F3472)</f>
        <v>57</v>
      </c>
      <c r="G3473" s="30"/>
    </row>
    <row r="3474" spans="1:7">
      <c r="A3474" s="24" t="s">
        <v>12</v>
      </c>
      <c r="B3474" s="24">
        <f>B3473/12</f>
        <v>106.25</v>
      </c>
      <c r="C3474" s="24">
        <f>C3473/12</f>
        <v>3.75</v>
      </c>
      <c r="D3474" s="24">
        <f>D3473/12</f>
        <v>56.833333333333336</v>
      </c>
      <c r="E3474" s="24">
        <f>E3473/12</f>
        <v>29.666666666666668</v>
      </c>
      <c r="F3474" s="24">
        <f>F3473/12</f>
        <v>4.75</v>
      </c>
      <c r="G3474" s="30"/>
    </row>
    <row r="3475" spans="1:7">
      <c r="A3475" s="93">
        <v>44075</v>
      </c>
      <c r="B3475" s="50">
        <v>46</v>
      </c>
      <c r="C3475" s="50">
        <v>0</v>
      </c>
      <c r="D3475" s="50">
        <v>40</v>
      </c>
      <c r="E3475" s="50">
        <v>20</v>
      </c>
      <c r="F3475" s="50">
        <v>4</v>
      </c>
      <c r="G3475" s="50"/>
    </row>
    <row r="3476" spans="1:7">
      <c r="A3476" s="93">
        <v>44105</v>
      </c>
      <c r="B3476" s="50">
        <v>20</v>
      </c>
      <c r="C3476" s="50">
        <v>0</v>
      </c>
      <c r="D3476" s="50">
        <v>40</v>
      </c>
      <c r="E3476" s="50">
        <v>16</v>
      </c>
      <c r="F3476" s="50">
        <v>4</v>
      </c>
      <c r="G3476" s="50"/>
    </row>
    <row r="3477" spans="1:7">
      <c r="A3477" s="93">
        <v>44136</v>
      </c>
      <c r="B3477" s="50">
        <v>56</v>
      </c>
      <c r="C3477" s="50">
        <v>0</v>
      </c>
      <c r="D3477" s="50">
        <v>42</v>
      </c>
      <c r="E3477" s="50">
        <v>20</v>
      </c>
      <c r="F3477" s="50">
        <v>4</v>
      </c>
      <c r="G3477" s="50"/>
    </row>
    <row r="3478" spans="1:7">
      <c r="A3478" s="93">
        <v>44166</v>
      </c>
      <c r="B3478" s="50">
        <v>30</v>
      </c>
      <c r="C3478" s="50">
        <v>0</v>
      </c>
      <c r="D3478" s="50">
        <v>38</v>
      </c>
      <c r="E3478" s="50">
        <v>14</v>
      </c>
      <c r="F3478" s="50">
        <v>3</v>
      </c>
      <c r="G3478" s="50"/>
    </row>
    <row r="3479" spans="1:7">
      <c r="A3479" s="93">
        <v>44197</v>
      </c>
      <c r="B3479" s="50">
        <v>20</v>
      </c>
      <c r="C3479" s="50">
        <v>2</v>
      </c>
      <c r="D3479" s="50">
        <v>38</v>
      </c>
      <c r="E3479" s="50">
        <v>20</v>
      </c>
      <c r="F3479" s="50">
        <v>4</v>
      </c>
      <c r="G3479" s="50"/>
    </row>
    <row r="3480" spans="1:7">
      <c r="A3480" s="93">
        <v>44228</v>
      </c>
      <c r="B3480" s="50">
        <v>40</v>
      </c>
      <c r="C3480" s="50">
        <v>0</v>
      </c>
      <c r="D3480" s="50">
        <v>36</v>
      </c>
      <c r="E3480" s="50">
        <v>18</v>
      </c>
      <c r="F3480" s="50">
        <v>4</v>
      </c>
      <c r="G3480" s="50"/>
    </row>
    <row r="3481" spans="1:7">
      <c r="A3481" s="93">
        <v>44256</v>
      </c>
      <c r="B3481" s="50">
        <v>50</v>
      </c>
      <c r="C3481" s="50">
        <v>50</v>
      </c>
      <c r="D3481" s="50">
        <v>42</v>
      </c>
      <c r="E3481" s="50">
        <v>20</v>
      </c>
      <c r="F3481" s="50">
        <v>3</v>
      </c>
      <c r="G3481" s="50"/>
    </row>
    <row r="3482" spans="1:7">
      <c r="A3482" s="93">
        <v>44287</v>
      </c>
      <c r="B3482" s="50">
        <v>20</v>
      </c>
      <c r="C3482" s="50">
        <v>0</v>
      </c>
      <c r="D3482" s="50">
        <v>52</v>
      </c>
      <c r="E3482" s="50">
        <v>20</v>
      </c>
      <c r="F3482" s="50">
        <v>3</v>
      </c>
      <c r="G3482" s="50"/>
    </row>
    <row r="3483" spans="1:7">
      <c r="A3483" s="93">
        <v>44317</v>
      </c>
      <c r="B3483" s="50">
        <v>6</v>
      </c>
      <c r="C3483" s="50">
        <v>0</v>
      </c>
      <c r="D3483" s="50">
        <v>42</v>
      </c>
      <c r="E3483" s="50">
        <v>20</v>
      </c>
      <c r="F3483" s="50">
        <v>4</v>
      </c>
      <c r="G3483" s="50"/>
    </row>
    <row r="3484" spans="1:7">
      <c r="A3484" s="93">
        <v>44348</v>
      </c>
      <c r="B3484" s="50">
        <v>0</v>
      </c>
      <c r="C3484" s="50">
        <v>0</v>
      </c>
      <c r="D3484" s="50">
        <v>10</v>
      </c>
      <c r="E3484" s="50">
        <v>24</v>
      </c>
      <c r="F3484" s="50">
        <v>4</v>
      </c>
      <c r="G3484" s="50"/>
    </row>
    <row r="3485" spans="1:7">
      <c r="A3485" s="93">
        <v>44378</v>
      </c>
      <c r="B3485" s="50">
        <v>4</v>
      </c>
      <c r="C3485" s="50">
        <v>0</v>
      </c>
      <c r="D3485" s="50">
        <v>44</v>
      </c>
      <c r="E3485" s="50">
        <v>24</v>
      </c>
      <c r="F3485" s="50">
        <v>4</v>
      </c>
      <c r="G3485" s="50"/>
    </row>
    <row r="3486" spans="1:7">
      <c r="A3486" s="93">
        <v>44409</v>
      </c>
      <c r="B3486" s="50">
        <v>6</v>
      </c>
      <c r="C3486" s="50">
        <v>0</v>
      </c>
      <c r="D3486" s="50">
        <v>40</v>
      </c>
      <c r="E3486" s="50">
        <v>24</v>
      </c>
      <c r="F3486" s="50">
        <v>4</v>
      </c>
      <c r="G3486" s="50"/>
    </row>
    <row r="3487" spans="1:7">
      <c r="A3487" s="24" t="s">
        <v>10</v>
      </c>
      <c r="B3487" s="24">
        <f>SUM(B3475:B3486)</f>
        <v>298</v>
      </c>
      <c r="C3487" s="24">
        <f>SUM(C3475:C3486)</f>
        <v>52</v>
      </c>
      <c r="D3487" s="24">
        <f>SUM(D3475:D3486)</f>
        <v>464</v>
      </c>
      <c r="E3487" s="24">
        <f>SUM(E3475:E3486)</f>
        <v>240</v>
      </c>
      <c r="F3487" s="24">
        <f>SUM(F3475:F3486)</f>
        <v>45</v>
      </c>
      <c r="G3487" s="30"/>
    </row>
    <row r="3488" spans="1:7">
      <c r="A3488" s="26" t="s">
        <v>12</v>
      </c>
      <c r="B3488" s="26">
        <f>B3487/12</f>
        <v>24.833333333333332</v>
      </c>
      <c r="C3488" s="26">
        <f>C3487/12</f>
        <v>4.333333333333333</v>
      </c>
      <c r="D3488" s="26">
        <f>D3487/12</f>
        <v>38.666666666666664</v>
      </c>
      <c r="E3488" s="26">
        <f>E3487/12</f>
        <v>20</v>
      </c>
      <c r="F3488" s="26">
        <f>F3487/12</f>
        <v>3.75</v>
      </c>
      <c r="G3488" s="30"/>
    </row>
    <row r="3489" spans="1:7">
      <c r="A3489" s="93">
        <v>44440</v>
      </c>
      <c r="B3489" s="50">
        <v>10</v>
      </c>
      <c r="C3489" s="50">
        <v>0</v>
      </c>
      <c r="D3489" s="50">
        <v>40</v>
      </c>
      <c r="E3489" s="50">
        <v>20</v>
      </c>
      <c r="F3489" s="50">
        <v>5</v>
      </c>
      <c r="G3489" s="50"/>
    </row>
    <row r="3490" spans="1:7">
      <c r="A3490" s="93">
        <v>44470</v>
      </c>
      <c r="B3490" s="50">
        <v>22</v>
      </c>
      <c r="C3490" s="50">
        <v>0</v>
      </c>
      <c r="D3490" s="50">
        <v>42</v>
      </c>
      <c r="E3490" s="50">
        <v>24</v>
      </c>
      <c r="F3490" s="50">
        <v>4</v>
      </c>
      <c r="G3490" s="50"/>
    </row>
    <row r="3491" spans="1:7">
      <c r="A3491" s="94">
        <v>44501</v>
      </c>
      <c r="B3491" s="50">
        <v>30</v>
      </c>
      <c r="C3491" s="50">
        <v>0</v>
      </c>
      <c r="D3491" s="50">
        <v>28</v>
      </c>
      <c r="E3491" s="50">
        <v>15</v>
      </c>
      <c r="F3491" s="50">
        <v>4</v>
      </c>
      <c r="G3491" s="50"/>
    </row>
    <row r="3492" spans="1:7">
      <c r="A3492" s="94">
        <v>44531</v>
      </c>
      <c r="B3492" s="50">
        <v>40</v>
      </c>
      <c r="C3492" s="50">
        <v>5</v>
      </c>
      <c r="D3492" s="50">
        <v>40</v>
      </c>
      <c r="E3492" s="50">
        <v>22</v>
      </c>
      <c r="F3492" s="50">
        <v>4</v>
      </c>
      <c r="G3492" s="50"/>
    </row>
    <row r="3493" spans="1:7">
      <c r="A3493" s="93">
        <v>44562</v>
      </c>
      <c r="B3493" s="50"/>
      <c r="C3493" s="50"/>
      <c r="D3493" s="50"/>
      <c r="E3493" s="50"/>
      <c r="F3493" s="50"/>
      <c r="G3493" s="50"/>
    </row>
    <row r="3494" spans="1:7">
      <c r="A3494" s="93">
        <v>44593</v>
      </c>
      <c r="B3494" s="50"/>
      <c r="C3494" s="50"/>
      <c r="D3494" s="50"/>
      <c r="E3494" s="50"/>
      <c r="F3494" s="50"/>
      <c r="G3494" s="50"/>
    </row>
    <row r="3495" spans="1:7">
      <c r="A3495" s="94">
        <v>44621</v>
      </c>
      <c r="B3495" s="50"/>
      <c r="C3495" s="50"/>
      <c r="D3495" s="50"/>
      <c r="E3495" s="50"/>
      <c r="F3495" s="50"/>
      <c r="G3495" s="50"/>
    </row>
    <row r="3496" spans="1:7">
      <c r="A3496" s="94">
        <v>44652</v>
      </c>
      <c r="B3496" s="50"/>
      <c r="C3496" s="50"/>
      <c r="D3496" s="50"/>
      <c r="E3496" s="50"/>
      <c r="F3496" s="50"/>
      <c r="G3496" s="50"/>
    </row>
    <row r="3497" spans="1:7">
      <c r="A3497" s="93">
        <v>44682</v>
      </c>
      <c r="B3497" s="50"/>
      <c r="C3497" s="50"/>
      <c r="D3497" s="50"/>
      <c r="E3497" s="50"/>
      <c r="F3497" s="50"/>
      <c r="G3497" s="50"/>
    </row>
    <row r="3498" spans="1:7">
      <c r="A3498" s="93">
        <v>44713</v>
      </c>
      <c r="B3498" s="50"/>
      <c r="C3498" s="50"/>
      <c r="D3498" s="50"/>
      <c r="E3498" s="50"/>
      <c r="F3498" s="50"/>
      <c r="G3498" s="50"/>
    </row>
    <row r="3499" spans="1:7">
      <c r="A3499" s="94">
        <v>44743</v>
      </c>
      <c r="B3499" s="50"/>
      <c r="C3499" s="50"/>
      <c r="D3499" s="50"/>
      <c r="E3499" s="50"/>
      <c r="F3499" s="50"/>
      <c r="G3499" s="50"/>
    </row>
    <row r="3500" spans="1:7">
      <c r="A3500" s="94">
        <v>44774</v>
      </c>
      <c r="B3500" s="50"/>
      <c r="C3500" s="50"/>
      <c r="D3500" s="50"/>
      <c r="E3500" s="50"/>
      <c r="F3500" s="50"/>
      <c r="G3500" s="50"/>
    </row>
    <row r="3501" spans="1:7">
      <c r="A3501" s="24" t="s">
        <v>10</v>
      </c>
      <c r="B3501" s="24">
        <f>SUM(B3489:B3500)</f>
        <v>102</v>
      </c>
      <c r="C3501" s="24">
        <f>SUM(C3489:C3500)</f>
        <v>5</v>
      </c>
      <c r="D3501" s="24">
        <f>SUM(D3489:D3500)</f>
        <v>150</v>
      </c>
      <c r="E3501" s="24">
        <f>SUM(E3489:E3500)</f>
        <v>81</v>
      </c>
      <c r="F3501" s="24">
        <f>SUM(F3489:F3500)</f>
        <v>17</v>
      </c>
      <c r="G3501" s="30"/>
    </row>
    <row r="3502" spans="1:7">
      <c r="A3502" s="26" t="s">
        <v>12</v>
      </c>
      <c r="B3502" s="26">
        <f>B3501/12</f>
        <v>8.5</v>
      </c>
      <c r="C3502" s="26">
        <f>C3501/12</f>
        <v>0.41666666666666669</v>
      </c>
      <c r="D3502" s="26">
        <f>D3501/12</f>
        <v>12.5</v>
      </c>
      <c r="E3502" s="26">
        <f>E3501/12</f>
        <v>6.75</v>
      </c>
      <c r="F3502" s="26">
        <f>F3501/12</f>
        <v>1.4166666666666667</v>
      </c>
      <c r="G3502" s="30"/>
    </row>
    <row r="3503" spans="1:7">
      <c r="A3503" s="94"/>
      <c r="B3503" s="50"/>
      <c r="C3503" s="50"/>
      <c r="D3503" s="50"/>
      <c r="E3503" s="50"/>
      <c r="F3503" s="50"/>
      <c r="G3503" s="50"/>
    </row>
    <row r="3514" spans="1:8">
      <c r="B3514" s="25"/>
      <c r="C3514" s="11"/>
      <c r="D3514" s="11"/>
      <c r="E3514" s="11"/>
      <c r="F3514" s="11"/>
      <c r="G3514" s="11"/>
    </row>
    <row r="3515" spans="1:8">
      <c r="B3515" s="17"/>
      <c r="C3515" s="6"/>
      <c r="D3515" s="6"/>
      <c r="E3515" s="6"/>
      <c r="F3515" s="6"/>
      <c r="G3515" s="6"/>
    </row>
    <row r="3517" spans="1:8">
      <c r="A3517" s="1" t="s">
        <v>0</v>
      </c>
      <c r="B3517" s="2" t="s">
        <v>1</v>
      </c>
      <c r="C3517" s="2" t="s">
        <v>2</v>
      </c>
      <c r="D3517" s="2" t="s">
        <v>3</v>
      </c>
      <c r="E3517" s="2"/>
    </row>
    <row r="3518" spans="1:8">
      <c r="A3518" s="93" t="s">
        <v>90</v>
      </c>
      <c r="B3518" s="8">
        <v>24611</v>
      </c>
      <c r="C3518" s="8">
        <v>31839</v>
      </c>
      <c r="D3518" s="3" t="s">
        <v>86</v>
      </c>
    </row>
    <row r="3520" spans="1:8">
      <c r="A3520" s="18" t="s">
        <v>4</v>
      </c>
      <c r="B3520" s="19" t="s">
        <v>5</v>
      </c>
      <c r="C3520" s="19" t="s">
        <v>6</v>
      </c>
      <c r="D3520" s="19" t="s">
        <v>7</v>
      </c>
      <c r="E3520" s="19" t="s">
        <v>8</v>
      </c>
      <c r="F3520" s="19" t="s">
        <v>9</v>
      </c>
      <c r="G3520" s="19" t="s">
        <v>138</v>
      </c>
      <c r="H3520" s="19" t="s">
        <v>11</v>
      </c>
    </row>
    <row r="3521" spans="1:7">
      <c r="A3521" s="93">
        <v>43709</v>
      </c>
      <c r="B3521" s="50">
        <v>13</v>
      </c>
      <c r="C3521" s="50">
        <v>5</v>
      </c>
      <c r="D3521" s="50">
        <v>42</v>
      </c>
      <c r="E3521" s="50">
        <v>29</v>
      </c>
      <c r="F3521" s="50">
        <v>5</v>
      </c>
      <c r="G3521" s="50"/>
    </row>
    <row r="3522" spans="1:7">
      <c r="A3522" s="93">
        <v>43739</v>
      </c>
      <c r="B3522" s="50">
        <v>12</v>
      </c>
      <c r="C3522" s="50">
        <v>7</v>
      </c>
      <c r="D3522" s="50">
        <v>45</v>
      </c>
      <c r="E3522" s="50">
        <v>31</v>
      </c>
      <c r="F3522" s="50">
        <v>6</v>
      </c>
      <c r="G3522" s="50"/>
    </row>
    <row r="3523" spans="1:7">
      <c r="A3523" s="93">
        <v>43770</v>
      </c>
      <c r="B3523" s="50">
        <v>6</v>
      </c>
      <c r="C3523" s="50">
        <v>4</v>
      </c>
      <c r="D3523" s="50">
        <v>36</v>
      </c>
      <c r="E3523" s="50">
        <v>21</v>
      </c>
      <c r="F3523" s="50">
        <v>5</v>
      </c>
      <c r="G3523" s="50"/>
    </row>
    <row r="3524" spans="1:7">
      <c r="A3524" s="93">
        <v>43800</v>
      </c>
      <c r="B3524" s="50">
        <v>10</v>
      </c>
      <c r="C3524" s="50">
        <v>2</v>
      </c>
      <c r="D3524" s="50">
        <v>56</v>
      </c>
      <c r="E3524" s="50">
        <v>42</v>
      </c>
      <c r="F3524" s="50">
        <v>7</v>
      </c>
      <c r="G3524" s="50"/>
    </row>
    <row r="3525" spans="1:7">
      <c r="A3525" s="93">
        <v>43831</v>
      </c>
      <c r="B3525" s="50">
        <v>12</v>
      </c>
      <c r="C3525" s="50">
        <v>5</v>
      </c>
      <c r="D3525" s="50">
        <v>54</v>
      </c>
      <c r="E3525" s="50">
        <v>50</v>
      </c>
      <c r="F3525" s="50">
        <v>8</v>
      </c>
      <c r="G3525" s="50"/>
    </row>
    <row r="3526" spans="1:7">
      <c r="A3526" s="93">
        <v>43862</v>
      </c>
      <c r="B3526" s="50">
        <v>8</v>
      </c>
      <c r="C3526" s="50">
        <v>6</v>
      </c>
      <c r="D3526" s="50">
        <v>48</v>
      </c>
      <c r="E3526" s="50">
        <v>24</v>
      </c>
      <c r="F3526" s="50">
        <v>3</v>
      </c>
      <c r="G3526" s="50"/>
    </row>
    <row r="3527" spans="1:7">
      <c r="A3527" s="93">
        <v>43891</v>
      </c>
      <c r="B3527" s="50">
        <v>11</v>
      </c>
      <c r="C3527" s="50">
        <v>4</v>
      </c>
      <c r="D3527" s="50">
        <v>31</v>
      </c>
      <c r="E3527" s="50">
        <v>23</v>
      </c>
      <c r="F3527" s="50">
        <v>6</v>
      </c>
      <c r="G3527" s="50"/>
    </row>
    <row r="3528" spans="1:7">
      <c r="A3528" s="93">
        <v>43922</v>
      </c>
      <c r="B3528" s="50">
        <v>1</v>
      </c>
      <c r="C3528" s="50">
        <v>0</v>
      </c>
      <c r="D3528" s="50">
        <v>22</v>
      </c>
      <c r="E3528" s="50">
        <v>12</v>
      </c>
      <c r="F3528" s="50">
        <v>3</v>
      </c>
      <c r="G3528" s="50"/>
    </row>
    <row r="3529" spans="1:7">
      <c r="A3529" s="93">
        <v>43952</v>
      </c>
      <c r="B3529" s="50">
        <v>0</v>
      </c>
      <c r="C3529" s="50">
        <v>8</v>
      </c>
      <c r="D3529" s="50">
        <v>35</v>
      </c>
      <c r="E3529" s="50">
        <v>22</v>
      </c>
      <c r="F3529" s="50">
        <v>4</v>
      </c>
      <c r="G3529" s="50"/>
    </row>
    <row r="3530" spans="1:7">
      <c r="A3530" s="93">
        <v>43983</v>
      </c>
      <c r="B3530" s="50">
        <v>0</v>
      </c>
      <c r="C3530" s="50">
        <v>11</v>
      </c>
      <c r="D3530" s="50">
        <v>23</v>
      </c>
      <c r="E3530" s="50">
        <v>9</v>
      </c>
      <c r="F3530" s="50">
        <v>3</v>
      </c>
      <c r="G3530" s="50"/>
    </row>
    <row r="3531" spans="1:7">
      <c r="A3531" s="93">
        <v>44013</v>
      </c>
      <c r="B3531" s="50">
        <v>15</v>
      </c>
      <c r="C3531" s="50">
        <v>0</v>
      </c>
      <c r="D3531" s="50">
        <v>21</v>
      </c>
      <c r="E3531" s="50">
        <v>18</v>
      </c>
      <c r="F3531" s="50">
        <v>4</v>
      </c>
      <c r="G3531" s="50"/>
    </row>
    <row r="3532" spans="1:7">
      <c r="A3532" s="93">
        <v>44044</v>
      </c>
      <c r="B3532" s="50">
        <v>0</v>
      </c>
      <c r="C3532" s="50">
        <v>20</v>
      </c>
      <c r="D3532" s="50">
        <v>18</v>
      </c>
      <c r="E3532" s="50">
        <v>10</v>
      </c>
      <c r="F3532" s="50">
        <v>5</v>
      </c>
      <c r="G3532" s="50"/>
    </row>
    <row r="3533" spans="1:7">
      <c r="A3533" s="24" t="s">
        <v>10</v>
      </c>
      <c r="B3533" s="24">
        <f>SUM(B3521:B3532)</f>
        <v>88</v>
      </c>
      <c r="C3533" s="24">
        <f>SUM(C3521:C3532)</f>
        <v>72</v>
      </c>
      <c r="D3533" s="24">
        <f>SUM(D3521:D3532)</f>
        <v>431</v>
      </c>
      <c r="E3533" s="24">
        <f>SUM(E3521:E3532)</f>
        <v>291</v>
      </c>
      <c r="F3533" s="24">
        <f>SUM(F3521:F3532)</f>
        <v>59</v>
      </c>
      <c r="G3533" s="30"/>
    </row>
    <row r="3534" spans="1:7">
      <c r="A3534" s="24" t="s">
        <v>12</v>
      </c>
      <c r="B3534" s="24">
        <f>B3533/12</f>
        <v>7.333333333333333</v>
      </c>
      <c r="C3534" s="24">
        <f>C3533/12</f>
        <v>6</v>
      </c>
      <c r="D3534" s="24">
        <f>D3533/12</f>
        <v>35.916666666666664</v>
      </c>
      <c r="E3534" s="24">
        <f>E3533/12</f>
        <v>24.25</v>
      </c>
      <c r="F3534" s="24">
        <f>F3533/12</f>
        <v>4.916666666666667</v>
      </c>
      <c r="G3534" s="30"/>
    </row>
    <row r="3535" spans="1:7">
      <c r="A3535" s="93">
        <v>44075</v>
      </c>
      <c r="B3535" s="50">
        <v>10</v>
      </c>
      <c r="C3535" s="50">
        <v>11</v>
      </c>
      <c r="D3535" s="50">
        <v>24</v>
      </c>
      <c r="E3535" s="50">
        <v>15</v>
      </c>
      <c r="F3535" s="50">
        <v>4</v>
      </c>
      <c r="G3535" s="50"/>
    </row>
    <row r="3536" spans="1:7">
      <c r="A3536" s="93">
        <v>44105</v>
      </c>
      <c r="B3536" s="50">
        <v>2</v>
      </c>
      <c r="C3536" s="50">
        <v>8</v>
      </c>
      <c r="D3536" s="50">
        <v>20</v>
      </c>
      <c r="E3536" s="50">
        <v>14</v>
      </c>
      <c r="F3536" s="50">
        <v>3</v>
      </c>
      <c r="G3536" s="50"/>
    </row>
    <row r="3537" spans="1:7">
      <c r="A3537" s="93">
        <v>44136</v>
      </c>
      <c r="B3537" s="50">
        <v>1</v>
      </c>
      <c r="C3537" s="50">
        <v>10</v>
      </c>
      <c r="D3537" s="50">
        <v>25</v>
      </c>
      <c r="E3537" s="50">
        <v>16</v>
      </c>
      <c r="F3537" s="50">
        <v>14</v>
      </c>
      <c r="G3537" s="50"/>
    </row>
    <row r="3538" spans="1:7">
      <c r="A3538" s="93">
        <v>44166</v>
      </c>
      <c r="B3538" s="50">
        <v>6</v>
      </c>
      <c r="C3538" s="50">
        <v>1</v>
      </c>
      <c r="D3538" s="50">
        <v>15</v>
      </c>
      <c r="E3538" s="50">
        <v>10</v>
      </c>
      <c r="F3538" s="50">
        <v>3</v>
      </c>
      <c r="G3538" s="50"/>
    </row>
    <row r="3539" spans="1:7">
      <c r="A3539" s="93">
        <v>44197</v>
      </c>
      <c r="B3539" s="50">
        <v>4</v>
      </c>
      <c r="C3539" s="50">
        <v>0</v>
      </c>
      <c r="D3539" s="50">
        <v>20</v>
      </c>
      <c r="E3539" s="50">
        <v>14</v>
      </c>
      <c r="F3539" s="50">
        <v>3</v>
      </c>
      <c r="G3539" s="50"/>
    </row>
    <row r="3540" spans="1:7">
      <c r="A3540" s="93">
        <v>44228</v>
      </c>
      <c r="B3540" s="50">
        <v>3</v>
      </c>
      <c r="C3540" s="50">
        <v>5</v>
      </c>
      <c r="D3540" s="50">
        <v>22</v>
      </c>
      <c r="E3540" s="50">
        <v>10</v>
      </c>
      <c r="F3540" s="50">
        <v>3</v>
      </c>
      <c r="G3540" s="50"/>
    </row>
    <row r="3541" spans="1:7">
      <c r="A3541" s="93">
        <v>44256</v>
      </c>
      <c r="B3541" s="50">
        <v>2</v>
      </c>
      <c r="C3541" s="50">
        <v>5</v>
      </c>
      <c r="D3541" s="50">
        <v>16</v>
      </c>
      <c r="E3541" s="50">
        <v>10</v>
      </c>
      <c r="F3541" s="50">
        <v>2</v>
      </c>
      <c r="G3541" s="50"/>
    </row>
    <row r="3542" spans="1:7">
      <c r="A3542" s="93">
        <v>44287</v>
      </c>
      <c r="B3542" s="50">
        <v>1</v>
      </c>
      <c r="C3542" s="50">
        <v>4</v>
      </c>
      <c r="D3542" s="50">
        <v>12</v>
      </c>
      <c r="E3542" s="50">
        <v>8</v>
      </c>
      <c r="F3542" s="50">
        <v>2</v>
      </c>
      <c r="G3542" s="50"/>
    </row>
    <row r="3543" spans="1:7">
      <c r="A3543" s="93">
        <v>44317</v>
      </c>
      <c r="B3543" s="50">
        <v>0</v>
      </c>
      <c r="C3543" s="50">
        <v>2</v>
      </c>
      <c r="D3543" s="50">
        <v>10</v>
      </c>
      <c r="E3543" s="50">
        <v>7</v>
      </c>
      <c r="F3543" s="50">
        <v>1</v>
      </c>
      <c r="G3543" s="50"/>
    </row>
    <row r="3544" spans="1:7">
      <c r="A3544" s="93">
        <v>44348</v>
      </c>
      <c r="B3544" s="50">
        <v>1</v>
      </c>
      <c r="C3544" s="50">
        <v>3</v>
      </c>
      <c r="D3544" s="50">
        <v>11</v>
      </c>
      <c r="E3544" s="50">
        <v>7</v>
      </c>
      <c r="F3544" s="50">
        <v>1</v>
      </c>
      <c r="G3544" s="50"/>
    </row>
    <row r="3545" spans="1:7">
      <c r="A3545" s="93">
        <v>44378</v>
      </c>
      <c r="B3545" s="50">
        <v>0</v>
      </c>
      <c r="C3545" s="50">
        <v>0</v>
      </c>
      <c r="D3545" s="50">
        <v>10</v>
      </c>
      <c r="E3545" s="50">
        <v>8</v>
      </c>
      <c r="F3545" s="50">
        <v>1</v>
      </c>
      <c r="G3545" s="50"/>
    </row>
    <row r="3546" spans="1:7">
      <c r="A3546" s="93">
        <v>44409</v>
      </c>
      <c r="B3546" s="50">
        <v>0</v>
      </c>
      <c r="C3546" s="50">
        <v>10</v>
      </c>
      <c r="D3546" s="50">
        <v>21</v>
      </c>
      <c r="E3546" s="50">
        <v>15</v>
      </c>
      <c r="F3546" s="50">
        <v>3</v>
      </c>
      <c r="G3546" s="50"/>
    </row>
    <row r="3547" spans="1:7">
      <c r="A3547" s="24" t="s">
        <v>10</v>
      </c>
      <c r="B3547" s="24">
        <f>SUM(B3535:B3546)</f>
        <v>30</v>
      </c>
      <c r="C3547" s="24">
        <f>SUM(C3535:C3546)</f>
        <v>59</v>
      </c>
      <c r="D3547" s="24">
        <f>SUM(D3535:D3546)</f>
        <v>206</v>
      </c>
      <c r="E3547" s="24">
        <f>SUM(E3535:E3546)</f>
        <v>134</v>
      </c>
      <c r="F3547" s="24">
        <f>SUM(F3535:F3546)</f>
        <v>40</v>
      </c>
      <c r="G3547" s="30"/>
    </row>
    <row r="3548" spans="1:7">
      <c r="A3548" s="26" t="s">
        <v>12</v>
      </c>
      <c r="B3548" s="26">
        <f>B3547/12</f>
        <v>2.5</v>
      </c>
      <c r="C3548" s="26">
        <f>C3547/12</f>
        <v>4.916666666666667</v>
      </c>
      <c r="D3548" s="26">
        <f>D3547/12</f>
        <v>17.166666666666668</v>
      </c>
      <c r="E3548" s="26">
        <f>E3547/12</f>
        <v>11.166666666666666</v>
      </c>
      <c r="F3548" s="26">
        <f>F3547/12</f>
        <v>3.3333333333333335</v>
      </c>
      <c r="G3548" s="30"/>
    </row>
    <row r="3549" spans="1:7">
      <c r="A3549" s="93">
        <v>44440</v>
      </c>
      <c r="B3549" s="50">
        <v>1</v>
      </c>
      <c r="C3549" s="50">
        <v>8</v>
      </c>
      <c r="D3549" s="50">
        <v>20</v>
      </c>
      <c r="E3549" s="50">
        <v>12</v>
      </c>
      <c r="F3549" s="50">
        <v>2</v>
      </c>
      <c r="G3549" s="50"/>
    </row>
    <row r="3550" spans="1:7">
      <c r="A3550" s="93">
        <v>44470</v>
      </c>
      <c r="B3550" s="50">
        <v>2</v>
      </c>
      <c r="C3550" s="50">
        <v>10</v>
      </c>
      <c r="D3550" s="50">
        <v>25</v>
      </c>
      <c r="E3550" s="50">
        <v>15</v>
      </c>
      <c r="F3550" s="50">
        <v>4</v>
      </c>
      <c r="G3550" s="50"/>
    </row>
    <row r="3551" spans="1:7">
      <c r="A3551" s="94">
        <v>44501</v>
      </c>
      <c r="B3551" s="50">
        <v>3</v>
      </c>
      <c r="C3551" s="50">
        <v>5</v>
      </c>
      <c r="D3551" s="50">
        <v>18</v>
      </c>
      <c r="E3551" s="50">
        <v>10</v>
      </c>
      <c r="F3551" s="50">
        <v>3</v>
      </c>
      <c r="G3551" s="50"/>
    </row>
    <row r="3552" spans="1:7">
      <c r="A3552" s="94">
        <v>44531</v>
      </c>
      <c r="B3552" s="50"/>
      <c r="C3552" s="50"/>
      <c r="D3552" s="50"/>
      <c r="E3552" s="50"/>
      <c r="F3552" s="50"/>
      <c r="G3552" s="50"/>
    </row>
    <row r="3553" spans="1:7">
      <c r="A3553" s="93">
        <v>44562</v>
      </c>
      <c r="B3553" s="50"/>
      <c r="C3553" s="50"/>
      <c r="D3553" s="50"/>
      <c r="E3553" s="50"/>
      <c r="F3553" s="50"/>
      <c r="G3553" s="50"/>
    </row>
    <row r="3554" spans="1:7">
      <c r="A3554" s="93">
        <v>44593</v>
      </c>
      <c r="B3554" s="50"/>
      <c r="C3554" s="50"/>
      <c r="D3554" s="50"/>
      <c r="E3554" s="50"/>
      <c r="F3554" s="50"/>
      <c r="G3554" s="50"/>
    </row>
    <row r="3555" spans="1:7">
      <c r="A3555" s="94">
        <v>44621</v>
      </c>
      <c r="B3555" s="50"/>
      <c r="C3555" s="50"/>
      <c r="D3555" s="50"/>
      <c r="E3555" s="50"/>
      <c r="F3555" s="50"/>
      <c r="G3555" s="50"/>
    </row>
    <row r="3556" spans="1:7">
      <c r="A3556" s="94">
        <v>44652</v>
      </c>
      <c r="B3556" s="50"/>
      <c r="C3556" s="50"/>
      <c r="D3556" s="50"/>
      <c r="E3556" s="50"/>
      <c r="F3556" s="50"/>
      <c r="G3556" s="50"/>
    </row>
    <row r="3557" spans="1:7">
      <c r="A3557" s="93">
        <v>44682</v>
      </c>
      <c r="B3557" s="50"/>
      <c r="C3557" s="50"/>
      <c r="D3557" s="50"/>
      <c r="E3557" s="50"/>
      <c r="F3557" s="50"/>
      <c r="G3557" s="50"/>
    </row>
    <row r="3558" spans="1:7">
      <c r="A3558" s="93">
        <v>44713</v>
      </c>
      <c r="B3558" s="50"/>
      <c r="C3558" s="50"/>
      <c r="D3558" s="50"/>
      <c r="E3558" s="50"/>
      <c r="F3558" s="50"/>
      <c r="G3558" s="50"/>
    </row>
    <row r="3559" spans="1:7">
      <c r="A3559" s="94">
        <v>44743</v>
      </c>
      <c r="B3559" s="50"/>
      <c r="C3559" s="50"/>
      <c r="D3559" s="50"/>
      <c r="E3559" s="50"/>
      <c r="F3559" s="50"/>
      <c r="G3559" s="50"/>
    </row>
    <row r="3560" spans="1:7">
      <c r="A3560" s="94">
        <v>44774</v>
      </c>
      <c r="B3560" s="50"/>
      <c r="C3560" s="50"/>
      <c r="D3560" s="50"/>
      <c r="E3560" s="50"/>
      <c r="F3560" s="50"/>
      <c r="G3560" s="50"/>
    </row>
    <row r="3561" spans="1:7">
      <c r="A3561" s="24" t="s">
        <v>10</v>
      </c>
      <c r="B3561" s="24">
        <f>SUM(B3549:B3560)</f>
        <v>6</v>
      </c>
      <c r="C3561" s="24">
        <f>SUM(C3549:C3560)</f>
        <v>23</v>
      </c>
      <c r="D3561" s="24">
        <f>SUM(D3549:D3560)</f>
        <v>63</v>
      </c>
      <c r="E3561" s="24">
        <f>SUM(E3549:E3560)</f>
        <v>37</v>
      </c>
      <c r="F3561" s="24">
        <f>SUM(F3549:F3560)</f>
        <v>9</v>
      </c>
      <c r="G3561" s="30"/>
    </row>
    <row r="3562" spans="1:7">
      <c r="A3562" s="26" t="s">
        <v>12</v>
      </c>
      <c r="B3562" s="26">
        <f>B3561/12</f>
        <v>0.5</v>
      </c>
      <c r="C3562" s="26">
        <f>C3561/12</f>
        <v>1.9166666666666667</v>
      </c>
      <c r="D3562" s="26">
        <f>D3561/12</f>
        <v>5.25</v>
      </c>
      <c r="E3562" s="26">
        <f>E3561/12</f>
        <v>3.0833333333333335</v>
      </c>
      <c r="F3562" s="26">
        <f>F3561/12</f>
        <v>0.75</v>
      </c>
      <c r="G3562" s="30"/>
    </row>
    <row r="3563" spans="1:7">
      <c r="A3563" s="94"/>
      <c r="B3563" s="50"/>
      <c r="C3563" s="50"/>
      <c r="D3563" s="50"/>
      <c r="E3563" s="50"/>
      <c r="F3563" s="50"/>
      <c r="G3563" s="50"/>
    </row>
    <row r="3574" spans="1:8">
      <c r="B3574" s="25"/>
      <c r="C3574" s="11"/>
      <c r="D3574" s="11"/>
      <c r="E3574" s="11"/>
      <c r="F3574" s="11"/>
      <c r="G3574" s="11"/>
    </row>
    <row r="3575" spans="1:8">
      <c r="B3575" s="17"/>
      <c r="C3575" s="6"/>
      <c r="D3575" s="6"/>
      <c r="E3575" s="6"/>
      <c r="F3575" s="6"/>
      <c r="G3575" s="6"/>
    </row>
    <row r="3577" spans="1:8">
      <c r="A3577" s="1" t="s">
        <v>0</v>
      </c>
      <c r="B3577" s="2" t="s">
        <v>1</v>
      </c>
      <c r="C3577" s="2" t="s">
        <v>2</v>
      </c>
      <c r="D3577" s="2" t="s">
        <v>3</v>
      </c>
      <c r="E3577" s="2"/>
    </row>
    <row r="3578" spans="1:8">
      <c r="A3578" s="93" t="s">
        <v>91</v>
      </c>
      <c r="B3578" s="8">
        <v>36049</v>
      </c>
      <c r="C3578" s="8">
        <v>42329</v>
      </c>
      <c r="D3578" s="3" t="s">
        <v>88</v>
      </c>
    </row>
    <row r="3580" spans="1:8">
      <c r="A3580" s="18" t="s">
        <v>4</v>
      </c>
      <c r="B3580" s="19" t="s">
        <v>5</v>
      </c>
      <c r="C3580" s="19" t="s">
        <v>6</v>
      </c>
      <c r="D3580" s="19" t="s">
        <v>7</v>
      </c>
      <c r="E3580" s="19" t="s">
        <v>8</v>
      </c>
      <c r="F3580" s="19" t="s">
        <v>9</v>
      </c>
      <c r="G3580" s="19" t="s">
        <v>138</v>
      </c>
      <c r="H3580" s="19" t="s">
        <v>11</v>
      </c>
    </row>
    <row r="3581" spans="1:8">
      <c r="A3581" s="93">
        <v>43709</v>
      </c>
      <c r="B3581" s="50">
        <v>10</v>
      </c>
      <c r="C3581" s="50">
        <v>4</v>
      </c>
      <c r="D3581" s="50">
        <v>13</v>
      </c>
      <c r="E3581" s="50">
        <v>20</v>
      </c>
      <c r="F3581" s="50">
        <v>5</v>
      </c>
      <c r="G3581" s="50"/>
    </row>
    <row r="3582" spans="1:8">
      <c r="A3582" s="93">
        <v>43739</v>
      </c>
      <c r="B3582" s="50">
        <v>10</v>
      </c>
      <c r="C3582" s="50">
        <v>0</v>
      </c>
      <c r="D3582" s="50">
        <v>16</v>
      </c>
      <c r="E3582" s="50">
        <v>19</v>
      </c>
      <c r="F3582" s="50">
        <v>6</v>
      </c>
      <c r="G3582" s="50"/>
    </row>
    <row r="3583" spans="1:8">
      <c r="A3583" s="93">
        <v>43770</v>
      </c>
      <c r="B3583" s="50">
        <v>2</v>
      </c>
      <c r="C3583" s="50">
        <v>7</v>
      </c>
      <c r="D3583" s="50">
        <v>15</v>
      </c>
      <c r="E3583" s="50">
        <v>11</v>
      </c>
      <c r="F3583" s="50">
        <v>5</v>
      </c>
      <c r="G3583" s="50"/>
    </row>
    <row r="3584" spans="1:8">
      <c r="A3584" s="93">
        <v>43800</v>
      </c>
      <c r="B3584" s="50">
        <v>5</v>
      </c>
      <c r="C3584" s="50">
        <v>15</v>
      </c>
      <c r="D3584" s="50">
        <v>19</v>
      </c>
      <c r="E3584" s="50">
        <v>10</v>
      </c>
      <c r="F3584" s="50">
        <v>6</v>
      </c>
      <c r="G3584" s="50"/>
    </row>
    <row r="3585" spans="1:7">
      <c r="A3585" s="93">
        <v>43831</v>
      </c>
      <c r="B3585" s="50">
        <v>17</v>
      </c>
      <c r="C3585" s="50">
        <v>6</v>
      </c>
      <c r="D3585" s="50">
        <v>16</v>
      </c>
      <c r="E3585" s="50">
        <v>14</v>
      </c>
      <c r="F3585" s="50">
        <v>5</v>
      </c>
      <c r="G3585" s="50"/>
    </row>
    <row r="3586" spans="1:7">
      <c r="A3586" s="93">
        <v>43862</v>
      </c>
      <c r="B3586" s="50">
        <v>5</v>
      </c>
      <c r="C3586" s="50">
        <v>1</v>
      </c>
      <c r="D3586" s="50">
        <v>18</v>
      </c>
      <c r="E3586" s="50">
        <v>6</v>
      </c>
      <c r="F3586" s="50">
        <v>7</v>
      </c>
      <c r="G3586" s="50"/>
    </row>
    <row r="3587" spans="1:7">
      <c r="A3587" s="93">
        <v>43891</v>
      </c>
      <c r="B3587" s="50">
        <v>9</v>
      </c>
      <c r="C3587" s="50">
        <v>5</v>
      </c>
      <c r="D3587" s="50">
        <v>11</v>
      </c>
      <c r="E3587" s="50">
        <v>19</v>
      </c>
      <c r="F3587" s="50">
        <v>4</v>
      </c>
      <c r="G3587" s="50"/>
    </row>
    <row r="3588" spans="1:7">
      <c r="A3588" s="93">
        <v>43922</v>
      </c>
      <c r="B3588" s="50">
        <v>7</v>
      </c>
      <c r="C3588" s="50">
        <v>11</v>
      </c>
      <c r="D3588" s="50">
        <v>10</v>
      </c>
      <c r="E3588" s="50">
        <v>17</v>
      </c>
      <c r="F3588" s="50">
        <v>1</v>
      </c>
      <c r="G3588" s="50"/>
    </row>
    <row r="3589" spans="1:7">
      <c r="A3589" s="93">
        <v>43952</v>
      </c>
      <c r="B3589" s="50">
        <v>2</v>
      </c>
      <c r="C3589" s="50">
        <v>30</v>
      </c>
      <c r="D3589" s="50">
        <v>11</v>
      </c>
      <c r="E3589" s="50">
        <v>13</v>
      </c>
      <c r="F3589" s="50">
        <v>1</v>
      </c>
      <c r="G3589" s="50"/>
    </row>
    <row r="3590" spans="1:7">
      <c r="A3590" s="93">
        <v>43983</v>
      </c>
      <c r="B3590" s="50">
        <v>1</v>
      </c>
      <c r="C3590" s="50">
        <v>10</v>
      </c>
      <c r="D3590" s="50">
        <v>4</v>
      </c>
      <c r="E3590" s="50">
        <v>3</v>
      </c>
      <c r="F3590" s="50">
        <v>3</v>
      </c>
      <c r="G3590" s="50"/>
    </row>
    <row r="3591" spans="1:7">
      <c r="A3591" s="93">
        <v>44013</v>
      </c>
      <c r="B3591" s="50">
        <v>8</v>
      </c>
      <c r="C3591" s="50">
        <v>9</v>
      </c>
      <c r="D3591" s="50">
        <v>11</v>
      </c>
      <c r="E3591" s="50">
        <v>11</v>
      </c>
      <c r="F3591" s="50">
        <v>3</v>
      </c>
      <c r="G3591" s="50"/>
    </row>
    <row r="3592" spans="1:7">
      <c r="A3592" s="93">
        <v>44044</v>
      </c>
      <c r="B3592" s="50">
        <v>14</v>
      </c>
      <c r="C3592" s="50">
        <v>2</v>
      </c>
      <c r="D3592" s="50">
        <v>4</v>
      </c>
      <c r="E3592" s="50">
        <v>10</v>
      </c>
      <c r="F3592" s="50">
        <v>3</v>
      </c>
      <c r="G3592" s="50"/>
    </row>
    <row r="3593" spans="1:7">
      <c r="A3593" s="24" t="s">
        <v>10</v>
      </c>
      <c r="B3593" s="24">
        <f>SUM(B3581:B3592)</f>
        <v>90</v>
      </c>
      <c r="C3593" s="24">
        <f>SUM(C3581:C3592)</f>
        <v>100</v>
      </c>
      <c r="D3593" s="24">
        <f>SUM(D3581:D3592)</f>
        <v>148</v>
      </c>
      <c r="E3593" s="24">
        <f>SUM(E3581:E3592)</f>
        <v>153</v>
      </c>
      <c r="F3593" s="24">
        <f>SUM(F3581:F3592)</f>
        <v>49</v>
      </c>
      <c r="G3593" s="30"/>
    </row>
    <row r="3594" spans="1:7">
      <c r="A3594" s="24" t="s">
        <v>12</v>
      </c>
      <c r="B3594" s="24">
        <f>B3593/12</f>
        <v>7.5</v>
      </c>
      <c r="C3594" s="24">
        <f>C3593/12</f>
        <v>8.3333333333333339</v>
      </c>
      <c r="D3594" s="24">
        <f>D3593/12</f>
        <v>12.333333333333334</v>
      </c>
      <c r="E3594" s="24">
        <f>E3593/12</f>
        <v>12.75</v>
      </c>
      <c r="F3594" s="24">
        <f>F3593/12</f>
        <v>4.083333333333333</v>
      </c>
      <c r="G3594" s="30"/>
    </row>
    <row r="3595" spans="1:7">
      <c r="A3595" s="93">
        <v>44075</v>
      </c>
      <c r="B3595" s="50">
        <v>2</v>
      </c>
      <c r="C3595" s="50">
        <v>6</v>
      </c>
      <c r="D3595" s="50">
        <v>8</v>
      </c>
      <c r="E3595" s="50">
        <v>9</v>
      </c>
      <c r="F3595" s="50">
        <v>2</v>
      </c>
      <c r="G3595" s="50"/>
    </row>
    <row r="3596" spans="1:7">
      <c r="A3596" s="93">
        <v>44105</v>
      </c>
      <c r="B3596" s="50">
        <v>8</v>
      </c>
      <c r="C3596" s="50">
        <v>14</v>
      </c>
      <c r="D3596" s="50">
        <v>18</v>
      </c>
      <c r="E3596" s="50">
        <v>22</v>
      </c>
      <c r="F3596" s="50">
        <v>3</v>
      </c>
      <c r="G3596" s="50"/>
    </row>
    <row r="3597" spans="1:7">
      <c r="A3597" s="93">
        <v>44136</v>
      </c>
      <c r="B3597" s="50">
        <v>88</v>
      </c>
      <c r="C3597" s="50">
        <v>8</v>
      </c>
      <c r="D3597" s="50">
        <v>13</v>
      </c>
      <c r="E3597" s="50">
        <v>17</v>
      </c>
      <c r="F3597" s="50">
        <v>2</v>
      </c>
      <c r="G3597" s="50"/>
    </row>
    <row r="3598" spans="1:7">
      <c r="A3598" s="93">
        <v>44166</v>
      </c>
      <c r="B3598" s="50">
        <v>3</v>
      </c>
      <c r="C3598" s="50">
        <v>1</v>
      </c>
      <c r="D3598" s="50">
        <v>14</v>
      </c>
      <c r="E3598" s="50">
        <v>3</v>
      </c>
      <c r="F3598" s="50">
        <v>2</v>
      </c>
      <c r="G3598" s="50"/>
    </row>
    <row r="3599" spans="1:7">
      <c r="A3599" s="93">
        <v>44197</v>
      </c>
      <c r="B3599" s="50">
        <v>1</v>
      </c>
      <c r="C3599" s="50">
        <v>7</v>
      </c>
      <c r="D3599" s="50">
        <v>12</v>
      </c>
      <c r="E3599" s="50">
        <v>6</v>
      </c>
      <c r="F3599" s="50">
        <v>2</v>
      </c>
      <c r="G3599" s="50"/>
    </row>
    <row r="3600" spans="1:7">
      <c r="A3600" s="93">
        <v>44228</v>
      </c>
      <c r="B3600" s="50">
        <v>10</v>
      </c>
      <c r="C3600" s="50">
        <v>4</v>
      </c>
      <c r="D3600" s="50">
        <v>8</v>
      </c>
      <c r="E3600" s="50">
        <v>12</v>
      </c>
      <c r="F3600" s="50">
        <v>1</v>
      </c>
      <c r="G3600" s="50"/>
    </row>
    <row r="3601" spans="1:7">
      <c r="A3601" s="93">
        <v>44256</v>
      </c>
      <c r="B3601" s="50">
        <v>12</v>
      </c>
      <c r="C3601" s="50">
        <v>12</v>
      </c>
      <c r="D3601" s="50">
        <v>13</v>
      </c>
      <c r="E3601" s="50">
        <v>20</v>
      </c>
      <c r="F3601" s="50">
        <v>3</v>
      </c>
      <c r="G3601" s="50"/>
    </row>
    <row r="3602" spans="1:7">
      <c r="A3602" s="93">
        <v>44287</v>
      </c>
      <c r="B3602" s="50">
        <v>1</v>
      </c>
      <c r="C3602" s="50">
        <v>20</v>
      </c>
      <c r="D3602" s="50">
        <v>14</v>
      </c>
      <c r="E3602" s="50">
        <v>9</v>
      </c>
      <c r="F3602" s="50">
        <v>2</v>
      </c>
      <c r="G3602" s="50"/>
    </row>
    <row r="3603" spans="1:7">
      <c r="A3603" s="93">
        <v>44317</v>
      </c>
      <c r="B3603" s="50">
        <v>2</v>
      </c>
      <c r="C3603" s="50">
        <v>9</v>
      </c>
      <c r="D3603" s="50">
        <v>7</v>
      </c>
      <c r="E3603" s="50">
        <v>13</v>
      </c>
      <c r="F3603" s="50">
        <v>4</v>
      </c>
      <c r="G3603" s="50"/>
    </row>
    <row r="3604" spans="1:7">
      <c r="A3604" s="93">
        <v>20</v>
      </c>
      <c r="B3604" s="50">
        <v>3</v>
      </c>
      <c r="C3604" s="50">
        <v>20</v>
      </c>
      <c r="D3604" s="50">
        <v>13</v>
      </c>
      <c r="E3604" s="50">
        <v>15</v>
      </c>
      <c r="F3604" s="50">
        <v>3</v>
      </c>
      <c r="G3604" s="50"/>
    </row>
    <row r="3605" spans="1:7">
      <c r="A3605" s="93">
        <v>44378</v>
      </c>
      <c r="B3605" s="50">
        <v>14</v>
      </c>
      <c r="C3605" s="50">
        <v>23</v>
      </c>
      <c r="D3605" s="50">
        <v>14</v>
      </c>
      <c r="E3605" s="50">
        <v>20</v>
      </c>
      <c r="F3605" s="50">
        <v>5</v>
      </c>
      <c r="G3605" s="50"/>
    </row>
    <row r="3606" spans="1:7">
      <c r="A3606" s="93">
        <v>44409</v>
      </c>
      <c r="B3606" s="50">
        <v>1</v>
      </c>
      <c r="C3606" s="50">
        <v>19</v>
      </c>
      <c r="D3606" s="50">
        <v>16</v>
      </c>
      <c r="E3606" s="50">
        <v>24</v>
      </c>
      <c r="F3606" s="50">
        <v>3</v>
      </c>
      <c r="G3606" s="50"/>
    </row>
    <row r="3607" spans="1:7">
      <c r="A3607" s="24" t="s">
        <v>10</v>
      </c>
      <c r="B3607" s="24">
        <f>SUM(B3595:B3606)</f>
        <v>145</v>
      </c>
      <c r="C3607" s="24">
        <f>SUM(C3595:C3606)</f>
        <v>143</v>
      </c>
      <c r="D3607" s="24">
        <f>SUM(D3595:D3606)</f>
        <v>150</v>
      </c>
      <c r="E3607" s="24">
        <f>SUM(E3595:E3606)</f>
        <v>170</v>
      </c>
      <c r="F3607" s="24">
        <f>SUM(F3595:F3606)</f>
        <v>32</v>
      </c>
      <c r="G3607" s="30"/>
    </row>
    <row r="3608" spans="1:7">
      <c r="A3608" s="26" t="s">
        <v>12</v>
      </c>
      <c r="B3608" s="26">
        <f>B3607/12</f>
        <v>12.083333333333334</v>
      </c>
      <c r="C3608" s="26">
        <f>C3607/12</f>
        <v>11.916666666666666</v>
      </c>
      <c r="D3608" s="26">
        <f>D3607/12</f>
        <v>12.5</v>
      </c>
      <c r="E3608" s="26">
        <f>E3607/12</f>
        <v>14.166666666666666</v>
      </c>
      <c r="F3608" s="26">
        <f>F3607/12</f>
        <v>2.6666666666666665</v>
      </c>
      <c r="G3608" s="30"/>
    </row>
    <row r="3609" spans="1:7">
      <c r="A3609" s="93">
        <v>44440</v>
      </c>
      <c r="B3609" s="50">
        <v>1</v>
      </c>
      <c r="C3609" s="50">
        <v>13</v>
      </c>
      <c r="D3609" s="50">
        <v>9</v>
      </c>
      <c r="E3609" s="50">
        <v>18</v>
      </c>
      <c r="F3609" s="50">
        <v>3</v>
      </c>
      <c r="G3609" s="50"/>
    </row>
    <row r="3610" spans="1:7">
      <c r="A3610" s="93">
        <v>44470</v>
      </c>
      <c r="B3610" s="50">
        <v>0</v>
      </c>
      <c r="C3610" s="50">
        <v>19</v>
      </c>
      <c r="D3610" s="50">
        <v>12</v>
      </c>
      <c r="E3610" s="50">
        <v>9</v>
      </c>
      <c r="F3610" s="50">
        <v>3</v>
      </c>
      <c r="G3610" s="50"/>
    </row>
    <row r="3611" spans="1:7">
      <c r="A3611" s="94">
        <v>44501</v>
      </c>
      <c r="B3611" s="50">
        <v>8</v>
      </c>
      <c r="C3611" s="50">
        <v>16</v>
      </c>
      <c r="D3611" s="50">
        <v>7</v>
      </c>
      <c r="E3611" s="50">
        <v>16</v>
      </c>
      <c r="F3611" s="50">
        <v>4</v>
      </c>
      <c r="G3611" s="50"/>
    </row>
    <row r="3612" spans="1:7">
      <c r="A3612" s="94">
        <v>44531</v>
      </c>
      <c r="B3612" s="50">
        <v>5</v>
      </c>
      <c r="C3612" s="50">
        <v>14</v>
      </c>
      <c r="D3612" s="50">
        <v>9</v>
      </c>
      <c r="E3612" s="50">
        <v>10</v>
      </c>
      <c r="F3612" s="50">
        <v>2</v>
      </c>
      <c r="G3612" s="50"/>
    </row>
    <row r="3613" spans="1:7">
      <c r="A3613" s="93">
        <v>44562</v>
      </c>
      <c r="B3613" s="50"/>
      <c r="C3613" s="50"/>
      <c r="D3613" s="50"/>
      <c r="E3613" s="50"/>
      <c r="F3613" s="50"/>
      <c r="G3613" s="50"/>
    </row>
    <row r="3614" spans="1:7">
      <c r="A3614" s="93">
        <v>44593</v>
      </c>
      <c r="B3614" s="50"/>
      <c r="C3614" s="50"/>
      <c r="D3614" s="50"/>
      <c r="E3614" s="50"/>
      <c r="F3614" s="50"/>
      <c r="G3614" s="50"/>
    </row>
    <row r="3615" spans="1:7">
      <c r="A3615" s="94">
        <v>44621</v>
      </c>
      <c r="B3615" s="50"/>
      <c r="C3615" s="50"/>
      <c r="D3615" s="50"/>
      <c r="E3615" s="50"/>
      <c r="F3615" s="50"/>
      <c r="G3615" s="50"/>
    </row>
    <row r="3616" spans="1:7">
      <c r="A3616" s="94">
        <v>44652</v>
      </c>
      <c r="B3616" s="50"/>
      <c r="C3616" s="50"/>
      <c r="D3616" s="50"/>
      <c r="E3616" s="50"/>
      <c r="F3616" s="50"/>
      <c r="G3616" s="50"/>
    </row>
    <row r="3617" spans="1:7">
      <c r="A3617" s="93">
        <v>44682</v>
      </c>
      <c r="B3617" s="50"/>
      <c r="C3617" s="50"/>
      <c r="D3617" s="50"/>
      <c r="E3617" s="50"/>
      <c r="F3617" s="50"/>
      <c r="G3617" s="50"/>
    </row>
    <row r="3618" spans="1:7">
      <c r="A3618" s="93">
        <v>44713</v>
      </c>
      <c r="B3618" s="50"/>
      <c r="C3618" s="50"/>
      <c r="D3618" s="50"/>
      <c r="E3618" s="50"/>
      <c r="F3618" s="50"/>
      <c r="G3618" s="50"/>
    </row>
    <row r="3619" spans="1:7">
      <c r="A3619" s="94">
        <v>44743</v>
      </c>
      <c r="B3619" s="50"/>
      <c r="C3619" s="50"/>
      <c r="D3619" s="50"/>
      <c r="E3619" s="50"/>
      <c r="F3619" s="50"/>
      <c r="G3619" s="50"/>
    </row>
    <row r="3620" spans="1:7">
      <c r="A3620" s="94">
        <v>44774</v>
      </c>
      <c r="B3620" s="50"/>
      <c r="C3620" s="50"/>
      <c r="D3620" s="50"/>
      <c r="E3620" s="50"/>
      <c r="F3620" s="50"/>
      <c r="G3620" s="50"/>
    </row>
    <row r="3621" spans="1:7">
      <c r="A3621" s="24" t="s">
        <v>10</v>
      </c>
      <c r="B3621" s="24">
        <f>SUM(B3609:B3620)</f>
        <v>14</v>
      </c>
      <c r="C3621" s="24">
        <f>SUM(C3609:C3620)</f>
        <v>62</v>
      </c>
      <c r="D3621" s="24">
        <f>SUM(D3609:D3620)</f>
        <v>37</v>
      </c>
      <c r="E3621" s="24">
        <f>SUM(E3609:E3620)</f>
        <v>53</v>
      </c>
      <c r="F3621" s="24">
        <f>SUM(F3609:F3620)</f>
        <v>12</v>
      </c>
      <c r="G3621" s="30"/>
    </row>
    <row r="3622" spans="1:7">
      <c r="A3622" s="26" t="s">
        <v>12</v>
      </c>
      <c r="B3622" s="26">
        <f>B3621/12</f>
        <v>1.1666666666666667</v>
      </c>
      <c r="C3622" s="26">
        <f>C3621/12</f>
        <v>5.166666666666667</v>
      </c>
      <c r="D3622" s="26">
        <f>D3621/12</f>
        <v>3.0833333333333335</v>
      </c>
      <c r="E3622" s="26">
        <f>E3621/12</f>
        <v>4.416666666666667</v>
      </c>
      <c r="F3622" s="26">
        <f>F3621/12</f>
        <v>1</v>
      </c>
      <c r="G3622" s="30"/>
    </row>
    <row r="3634" spans="1:8">
      <c r="B3634" s="17"/>
      <c r="C3634" s="6"/>
      <c r="D3634" s="6"/>
      <c r="E3634" s="6"/>
      <c r="F3634" s="6"/>
      <c r="G3634" s="6"/>
    </row>
    <row r="3635" spans="1:8">
      <c r="B3635" s="17"/>
      <c r="C3635" s="6"/>
      <c r="D3635" s="6"/>
      <c r="E3635" s="6"/>
      <c r="F3635" s="6"/>
      <c r="G3635" s="6"/>
    </row>
    <row r="3637" spans="1:8">
      <c r="A3637" s="1" t="s">
        <v>0</v>
      </c>
      <c r="B3637" s="2" t="s">
        <v>1</v>
      </c>
      <c r="C3637" s="2" t="s">
        <v>2</v>
      </c>
      <c r="D3637" s="2" t="s">
        <v>3</v>
      </c>
      <c r="E3637" s="2"/>
    </row>
    <row r="3638" spans="1:8">
      <c r="A3638" s="93" t="s">
        <v>92</v>
      </c>
      <c r="B3638" s="8">
        <v>29411</v>
      </c>
      <c r="C3638" s="8">
        <v>34440</v>
      </c>
      <c r="D3638" s="3" t="s">
        <v>86</v>
      </c>
    </row>
    <row r="3640" spans="1:8">
      <c r="A3640" s="18" t="s">
        <v>4</v>
      </c>
      <c r="B3640" s="19" t="s">
        <v>5</v>
      </c>
      <c r="C3640" s="19" t="s">
        <v>6</v>
      </c>
      <c r="D3640" s="19" t="s">
        <v>7</v>
      </c>
      <c r="E3640" s="19" t="s">
        <v>8</v>
      </c>
      <c r="F3640" s="19" t="s">
        <v>9</v>
      </c>
      <c r="G3640" s="19" t="s">
        <v>138</v>
      </c>
      <c r="H3640" s="19" t="s">
        <v>11</v>
      </c>
    </row>
    <row r="3641" spans="1:8">
      <c r="A3641" s="93">
        <v>43709</v>
      </c>
      <c r="B3641" s="50">
        <v>15</v>
      </c>
      <c r="C3641" s="50">
        <v>10</v>
      </c>
      <c r="D3641" s="50">
        <v>65</v>
      </c>
      <c r="E3641" s="50">
        <v>20</v>
      </c>
      <c r="F3641" s="50">
        <v>5</v>
      </c>
      <c r="G3641" s="50"/>
    </row>
    <row r="3642" spans="1:8">
      <c r="A3642" s="93">
        <v>43739</v>
      </c>
      <c r="B3642" s="50">
        <v>19</v>
      </c>
      <c r="C3642" s="50">
        <v>10</v>
      </c>
      <c r="D3642" s="50">
        <v>70</v>
      </c>
      <c r="E3642" s="50">
        <v>21</v>
      </c>
      <c r="F3642" s="50">
        <v>6</v>
      </c>
      <c r="G3642" s="50"/>
    </row>
    <row r="3643" spans="1:8">
      <c r="A3643" s="93">
        <v>43770</v>
      </c>
      <c r="B3643" s="50">
        <v>18</v>
      </c>
      <c r="C3643" s="50">
        <v>13</v>
      </c>
      <c r="D3643" s="50">
        <v>65</v>
      </c>
      <c r="E3643" s="50">
        <v>20</v>
      </c>
      <c r="F3643" s="50">
        <v>6</v>
      </c>
      <c r="G3643" s="50"/>
    </row>
    <row r="3644" spans="1:8">
      <c r="A3644" s="93">
        <v>43800</v>
      </c>
      <c r="B3644" s="50">
        <v>16</v>
      </c>
      <c r="C3644" s="50">
        <v>11</v>
      </c>
      <c r="D3644" s="50">
        <v>68</v>
      </c>
      <c r="E3644" s="50">
        <v>19</v>
      </c>
      <c r="F3644" s="50">
        <v>7</v>
      </c>
      <c r="G3644" s="50"/>
    </row>
    <row r="3645" spans="1:8">
      <c r="A3645" s="93">
        <v>43831</v>
      </c>
      <c r="B3645" s="50">
        <v>15</v>
      </c>
      <c r="C3645" s="50">
        <v>12</v>
      </c>
      <c r="D3645" s="50">
        <v>76</v>
      </c>
      <c r="E3645" s="50">
        <v>22</v>
      </c>
      <c r="F3645" s="50">
        <v>6</v>
      </c>
      <c r="G3645" s="50"/>
    </row>
    <row r="3646" spans="1:8">
      <c r="A3646" s="93">
        <v>43862</v>
      </c>
      <c r="B3646" s="50">
        <v>15</v>
      </c>
      <c r="C3646" s="50">
        <v>10</v>
      </c>
      <c r="D3646" s="50">
        <v>70</v>
      </c>
      <c r="E3646" s="50">
        <v>22</v>
      </c>
      <c r="F3646" s="50">
        <v>6</v>
      </c>
      <c r="G3646" s="50"/>
    </row>
    <row r="3647" spans="1:8">
      <c r="A3647" s="93">
        <v>43891</v>
      </c>
      <c r="B3647" s="50">
        <v>17</v>
      </c>
      <c r="C3647" s="50">
        <v>10</v>
      </c>
      <c r="D3647" s="50">
        <v>55</v>
      </c>
      <c r="E3647" s="50">
        <v>23</v>
      </c>
      <c r="F3647" s="50">
        <v>7</v>
      </c>
      <c r="G3647" s="50"/>
    </row>
    <row r="3648" spans="1:8">
      <c r="A3648" s="93">
        <v>43922</v>
      </c>
      <c r="B3648" s="50">
        <v>2</v>
      </c>
      <c r="C3648" s="50">
        <v>6</v>
      </c>
      <c r="D3648" s="50">
        <v>35</v>
      </c>
      <c r="E3648" s="50">
        <v>20</v>
      </c>
      <c r="F3648" s="50">
        <v>4</v>
      </c>
      <c r="G3648" s="50"/>
    </row>
    <row r="3649" spans="1:7">
      <c r="A3649" s="93">
        <v>43952</v>
      </c>
      <c r="B3649" s="50">
        <v>0</v>
      </c>
      <c r="C3649" s="50">
        <v>12</v>
      </c>
      <c r="D3649" s="50">
        <v>25</v>
      </c>
      <c r="E3649" s="50">
        <v>8</v>
      </c>
      <c r="F3649" s="50">
        <v>3</v>
      </c>
      <c r="G3649" s="50"/>
    </row>
    <row r="3650" spans="1:7">
      <c r="A3650" s="93">
        <v>43983</v>
      </c>
      <c r="B3650" s="50">
        <v>5</v>
      </c>
      <c r="C3650" s="50">
        <v>10</v>
      </c>
      <c r="D3650" s="50">
        <v>20</v>
      </c>
      <c r="E3650" s="50">
        <v>16</v>
      </c>
      <c r="F3650" s="50">
        <v>2</v>
      </c>
      <c r="G3650" s="50"/>
    </row>
    <row r="3651" spans="1:7">
      <c r="A3651" s="93">
        <v>44013</v>
      </c>
      <c r="B3651" s="50">
        <v>2</v>
      </c>
      <c r="C3651" s="50">
        <v>10</v>
      </c>
      <c r="D3651" s="50">
        <v>15</v>
      </c>
      <c r="E3651" s="50">
        <v>12</v>
      </c>
      <c r="F3651" s="50">
        <v>2</v>
      </c>
      <c r="G3651" s="50"/>
    </row>
    <row r="3652" spans="1:7">
      <c r="A3652" s="93">
        <v>44044</v>
      </c>
      <c r="B3652" s="50">
        <v>2</v>
      </c>
      <c r="C3652" s="50">
        <v>10</v>
      </c>
      <c r="D3652" s="50">
        <v>10</v>
      </c>
      <c r="E3652" s="50">
        <v>8</v>
      </c>
      <c r="F3652" s="50">
        <v>2</v>
      </c>
      <c r="G3652" s="50"/>
    </row>
    <row r="3653" spans="1:7">
      <c r="A3653" s="24" t="s">
        <v>10</v>
      </c>
      <c r="B3653" s="24">
        <f>SUM(B3641:B3652)</f>
        <v>126</v>
      </c>
      <c r="C3653" s="24">
        <f>SUM(C3641:C3652)</f>
        <v>124</v>
      </c>
      <c r="D3653" s="24">
        <f>SUM(D3641:D3652)</f>
        <v>574</v>
      </c>
      <c r="E3653" s="24">
        <f>SUM(E3641:E3652)</f>
        <v>211</v>
      </c>
      <c r="F3653" s="24">
        <f>SUM(F3641:F3652)</f>
        <v>56</v>
      </c>
      <c r="G3653" s="30"/>
    </row>
    <row r="3654" spans="1:7">
      <c r="A3654" s="24" t="s">
        <v>12</v>
      </c>
      <c r="B3654" s="24">
        <f>B3653/12</f>
        <v>10.5</v>
      </c>
      <c r="C3654" s="24">
        <f>C3653/12</f>
        <v>10.333333333333334</v>
      </c>
      <c r="D3654" s="24">
        <f>D3653/12</f>
        <v>47.833333333333336</v>
      </c>
      <c r="E3654" s="24">
        <f>E3653/12</f>
        <v>17.583333333333332</v>
      </c>
      <c r="F3654" s="24">
        <f>F3653/12</f>
        <v>4.666666666666667</v>
      </c>
      <c r="G3654" s="30"/>
    </row>
    <row r="3655" spans="1:7">
      <c r="A3655" s="93">
        <v>44075</v>
      </c>
      <c r="B3655" s="50">
        <v>4</v>
      </c>
      <c r="C3655" s="50">
        <v>10</v>
      </c>
      <c r="D3655" s="50">
        <v>20</v>
      </c>
      <c r="E3655" s="50">
        <v>16</v>
      </c>
      <c r="F3655" s="50">
        <v>5</v>
      </c>
      <c r="G3655" s="50"/>
    </row>
    <row r="3656" spans="1:7">
      <c r="A3656" s="93">
        <v>44105</v>
      </c>
      <c r="B3656" s="50">
        <v>6</v>
      </c>
      <c r="C3656" s="50">
        <v>8</v>
      </c>
      <c r="D3656" s="50">
        <v>21</v>
      </c>
      <c r="E3656" s="50">
        <v>19</v>
      </c>
      <c r="F3656" s="50">
        <v>5</v>
      </c>
      <c r="G3656" s="50"/>
    </row>
    <row r="3657" spans="1:7">
      <c r="A3657" s="93">
        <v>44136</v>
      </c>
      <c r="B3657" s="50">
        <v>5</v>
      </c>
      <c r="C3657" s="50">
        <v>6</v>
      </c>
      <c r="D3657" s="50">
        <v>26</v>
      </c>
      <c r="E3657" s="50">
        <v>16</v>
      </c>
      <c r="F3657" s="50">
        <v>5</v>
      </c>
      <c r="G3657" s="50"/>
    </row>
    <row r="3658" spans="1:7">
      <c r="A3658" s="93">
        <v>44166</v>
      </c>
      <c r="B3658" s="50">
        <v>0</v>
      </c>
      <c r="C3658" s="50">
        <v>5</v>
      </c>
      <c r="D3658" s="50">
        <v>20</v>
      </c>
      <c r="E3658" s="50">
        <v>21</v>
      </c>
      <c r="F3658" s="50">
        <v>4</v>
      </c>
      <c r="G3658" s="50"/>
    </row>
    <row r="3659" spans="1:7">
      <c r="A3659" s="93">
        <v>44197</v>
      </c>
      <c r="B3659" s="50">
        <v>4</v>
      </c>
      <c r="C3659" s="50">
        <v>5</v>
      </c>
      <c r="D3659" s="50">
        <v>20</v>
      </c>
      <c r="E3659" s="50">
        <v>16</v>
      </c>
      <c r="F3659" s="50">
        <v>4</v>
      </c>
      <c r="G3659" s="50"/>
    </row>
    <row r="3660" spans="1:7">
      <c r="A3660" s="93">
        <v>44228</v>
      </c>
      <c r="B3660" s="50">
        <v>2</v>
      </c>
      <c r="C3660" s="50">
        <v>6</v>
      </c>
      <c r="D3660" s="50">
        <v>19</v>
      </c>
      <c r="E3660" s="50">
        <v>12</v>
      </c>
      <c r="F3660" s="50">
        <v>3</v>
      </c>
      <c r="G3660" s="50"/>
    </row>
    <row r="3661" spans="1:7">
      <c r="A3661" s="93">
        <v>44256</v>
      </c>
      <c r="B3661" s="50">
        <v>5</v>
      </c>
      <c r="C3661" s="50">
        <v>10</v>
      </c>
      <c r="D3661" s="50">
        <v>30</v>
      </c>
      <c r="E3661" s="50">
        <v>16</v>
      </c>
      <c r="F3661" s="50">
        <v>3</v>
      </c>
      <c r="G3661" s="50"/>
    </row>
    <row r="3662" spans="1:7">
      <c r="A3662" s="93">
        <v>44287</v>
      </c>
      <c r="B3662" s="50">
        <v>2</v>
      </c>
      <c r="C3662" s="50">
        <v>2</v>
      </c>
      <c r="D3662" s="50">
        <v>30</v>
      </c>
      <c r="E3662" s="50">
        <v>20</v>
      </c>
      <c r="F3662" s="50">
        <v>4</v>
      </c>
      <c r="G3662" s="50"/>
    </row>
    <row r="3663" spans="1:7">
      <c r="A3663" s="93">
        <v>44317</v>
      </c>
      <c r="B3663" s="50">
        <v>2</v>
      </c>
      <c r="C3663" s="50">
        <v>6</v>
      </c>
      <c r="D3663" s="50">
        <v>25</v>
      </c>
      <c r="E3663" s="50">
        <v>19</v>
      </c>
      <c r="F3663" s="50">
        <v>3</v>
      </c>
      <c r="G3663" s="50"/>
    </row>
    <row r="3664" spans="1:7">
      <c r="A3664" s="93">
        <v>44348</v>
      </c>
      <c r="B3664" s="50">
        <v>2</v>
      </c>
      <c r="C3664" s="50">
        <v>2</v>
      </c>
      <c r="D3664" s="50">
        <v>25</v>
      </c>
      <c r="E3664" s="50">
        <v>18</v>
      </c>
      <c r="F3664" s="50">
        <v>3</v>
      </c>
      <c r="G3664" s="50"/>
    </row>
    <row r="3665" spans="1:7">
      <c r="A3665" s="93">
        <v>44378</v>
      </c>
      <c r="B3665" s="50">
        <v>5</v>
      </c>
      <c r="C3665" s="50">
        <v>3</v>
      </c>
      <c r="D3665" s="50">
        <v>26</v>
      </c>
      <c r="E3665" s="50">
        <v>19</v>
      </c>
      <c r="F3665" s="50">
        <v>3</v>
      </c>
      <c r="G3665" s="50"/>
    </row>
    <row r="3666" spans="1:7">
      <c r="A3666" s="93">
        <v>44409</v>
      </c>
      <c r="B3666" s="50">
        <v>6</v>
      </c>
      <c r="C3666" s="50">
        <v>10</v>
      </c>
      <c r="D3666" s="50">
        <v>37</v>
      </c>
      <c r="E3666" s="50">
        <v>20</v>
      </c>
      <c r="F3666" s="50">
        <v>5</v>
      </c>
      <c r="G3666" s="50"/>
    </row>
    <row r="3667" spans="1:7">
      <c r="A3667" s="24" t="s">
        <v>10</v>
      </c>
      <c r="B3667" s="24">
        <f>SUM(B3655:B3666)</f>
        <v>43</v>
      </c>
      <c r="C3667" s="24">
        <f>SUM(C3655:C3666)</f>
        <v>73</v>
      </c>
      <c r="D3667" s="24">
        <f>SUM(D3655:D3666)</f>
        <v>299</v>
      </c>
      <c r="E3667" s="24">
        <f>SUM(E3655:E3666)</f>
        <v>212</v>
      </c>
      <c r="F3667" s="24">
        <f>SUM(F3655:F3666)</f>
        <v>47</v>
      </c>
      <c r="G3667" s="30"/>
    </row>
    <row r="3668" spans="1:7">
      <c r="A3668" s="26" t="s">
        <v>12</v>
      </c>
      <c r="B3668" s="26">
        <f>B3667/12</f>
        <v>3.5833333333333335</v>
      </c>
      <c r="C3668" s="26">
        <f>C3667/12</f>
        <v>6.083333333333333</v>
      </c>
      <c r="D3668" s="26">
        <f>D3667/12</f>
        <v>24.916666666666668</v>
      </c>
      <c r="E3668" s="26">
        <f>E3667/12</f>
        <v>17.666666666666668</v>
      </c>
      <c r="F3668" s="26">
        <f>F3667/12</f>
        <v>3.9166666666666665</v>
      </c>
      <c r="G3668" s="30"/>
    </row>
    <row r="3669" spans="1:7">
      <c r="A3669" s="93">
        <v>44440</v>
      </c>
      <c r="B3669" s="50">
        <v>4</v>
      </c>
      <c r="C3669" s="50">
        <v>10</v>
      </c>
      <c r="D3669" s="50">
        <v>37</v>
      </c>
      <c r="E3669" s="50">
        <v>21</v>
      </c>
      <c r="F3669" s="50">
        <v>5</v>
      </c>
      <c r="G3669" s="50"/>
    </row>
    <row r="3670" spans="1:7">
      <c r="A3670" s="93">
        <v>44470</v>
      </c>
      <c r="B3670" s="50">
        <v>5</v>
      </c>
      <c r="C3670" s="50">
        <v>8</v>
      </c>
      <c r="D3670" s="50">
        <v>37</v>
      </c>
      <c r="E3670" s="50">
        <v>21</v>
      </c>
      <c r="F3670" s="50">
        <v>5</v>
      </c>
      <c r="G3670" s="50"/>
    </row>
    <row r="3671" spans="1:7">
      <c r="A3671" s="94">
        <v>44501</v>
      </c>
      <c r="B3671" s="50">
        <v>5</v>
      </c>
      <c r="C3671" s="50">
        <v>6</v>
      </c>
      <c r="D3671" s="50">
        <v>28</v>
      </c>
      <c r="E3671" s="50">
        <v>18</v>
      </c>
      <c r="F3671" s="50">
        <v>4</v>
      </c>
      <c r="G3671" s="50"/>
    </row>
    <row r="3672" spans="1:7">
      <c r="A3672" s="94">
        <v>44531</v>
      </c>
      <c r="B3672" s="50">
        <v>2</v>
      </c>
      <c r="C3672" s="50">
        <v>5</v>
      </c>
      <c r="D3672" s="50">
        <v>25</v>
      </c>
      <c r="E3672" s="50">
        <v>18</v>
      </c>
      <c r="F3672" s="50">
        <v>4</v>
      </c>
      <c r="G3672" s="50"/>
    </row>
    <row r="3673" spans="1:7">
      <c r="A3673" s="93">
        <v>44562</v>
      </c>
      <c r="B3673" s="50"/>
      <c r="C3673" s="50"/>
      <c r="D3673" s="50"/>
      <c r="E3673" s="50"/>
      <c r="F3673" s="50"/>
      <c r="G3673" s="50"/>
    </row>
    <row r="3674" spans="1:7">
      <c r="A3674" s="93">
        <v>44593</v>
      </c>
      <c r="B3674" s="50"/>
      <c r="C3674" s="50"/>
      <c r="D3674" s="50"/>
      <c r="E3674" s="50"/>
      <c r="F3674" s="50"/>
      <c r="G3674" s="50"/>
    </row>
    <row r="3675" spans="1:7">
      <c r="A3675" s="94">
        <v>44621</v>
      </c>
      <c r="B3675" s="50"/>
      <c r="C3675" s="50"/>
      <c r="D3675" s="50"/>
      <c r="E3675" s="50"/>
      <c r="F3675" s="50"/>
      <c r="G3675" s="50"/>
    </row>
    <row r="3676" spans="1:7">
      <c r="A3676" s="94">
        <v>44652</v>
      </c>
      <c r="B3676" s="50"/>
      <c r="C3676" s="50"/>
      <c r="D3676" s="50"/>
      <c r="E3676" s="50"/>
      <c r="F3676" s="50"/>
      <c r="G3676" s="50"/>
    </row>
    <row r="3677" spans="1:7">
      <c r="A3677" s="93">
        <v>44682</v>
      </c>
      <c r="B3677" s="50"/>
      <c r="C3677" s="50"/>
      <c r="D3677" s="50"/>
      <c r="E3677" s="50"/>
      <c r="F3677" s="50"/>
      <c r="G3677" s="50"/>
    </row>
    <row r="3678" spans="1:7">
      <c r="A3678" s="93">
        <v>44713</v>
      </c>
      <c r="B3678" s="50"/>
      <c r="C3678" s="50"/>
      <c r="D3678" s="50"/>
      <c r="E3678" s="50"/>
      <c r="F3678" s="50"/>
      <c r="G3678" s="50"/>
    </row>
    <row r="3679" spans="1:7">
      <c r="A3679" s="94">
        <v>44743</v>
      </c>
      <c r="B3679" s="50"/>
      <c r="C3679" s="50"/>
      <c r="D3679" s="50"/>
      <c r="E3679" s="50"/>
      <c r="F3679" s="50"/>
      <c r="G3679" s="50"/>
    </row>
    <row r="3680" spans="1:7">
      <c r="A3680" s="94">
        <v>44774</v>
      </c>
      <c r="B3680" s="50"/>
      <c r="C3680" s="50"/>
      <c r="D3680" s="50"/>
      <c r="E3680" s="50"/>
      <c r="F3680" s="50"/>
      <c r="G3680" s="50"/>
    </row>
    <row r="3681" spans="1:7">
      <c r="A3681" s="24" t="s">
        <v>10</v>
      </c>
      <c r="B3681" s="24">
        <f>SUM(B3669:B3680)</f>
        <v>16</v>
      </c>
      <c r="C3681" s="24">
        <f>SUM(C3669:C3680)</f>
        <v>29</v>
      </c>
      <c r="D3681" s="24">
        <f>SUM(D3669:D3680)</f>
        <v>127</v>
      </c>
      <c r="E3681" s="24">
        <f>SUM(E3669:E3680)</f>
        <v>78</v>
      </c>
      <c r="F3681" s="24">
        <f>SUM(F3669:F3680)</f>
        <v>18</v>
      </c>
      <c r="G3681" s="30"/>
    </row>
    <row r="3682" spans="1:7">
      <c r="A3682" s="26" t="s">
        <v>12</v>
      </c>
      <c r="B3682" s="26">
        <f>B3681/12</f>
        <v>1.3333333333333333</v>
      </c>
      <c r="C3682" s="26">
        <f>C3681/12</f>
        <v>2.4166666666666665</v>
      </c>
      <c r="D3682" s="26">
        <f>D3681/12</f>
        <v>10.583333333333334</v>
      </c>
      <c r="E3682" s="26">
        <f>E3681/12</f>
        <v>6.5</v>
      </c>
      <c r="F3682" s="26">
        <f>F3681/12</f>
        <v>1.5</v>
      </c>
      <c r="G3682" s="30"/>
    </row>
    <row r="3695" spans="1:7">
      <c r="B3695" s="17"/>
      <c r="C3695" s="6"/>
      <c r="D3695" s="6"/>
      <c r="E3695" s="6"/>
      <c r="F3695" s="6"/>
      <c r="G3695" s="6"/>
    </row>
    <row r="3697" spans="1:8">
      <c r="A3697" s="1" t="s">
        <v>0</v>
      </c>
      <c r="B3697" s="2" t="s">
        <v>1</v>
      </c>
      <c r="C3697" s="2" t="s">
        <v>2</v>
      </c>
      <c r="D3697" s="2" t="s">
        <v>3</v>
      </c>
      <c r="E3697" s="2"/>
    </row>
    <row r="3698" spans="1:8">
      <c r="A3698" s="93" t="s">
        <v>93</v>
      </c>
      <c r="B3698" s="8">
        <v>36637</v>
      </c>
      <c r="C3698" s="8">
        <v>42329</v>
      </c>
      <c r="D3698" s="3" t="s">
        <v>88</v>
      </c>
    </row>
    <row r="3700" spans="1:8">
      <c r="A3700" s="18" t="s">
        <v>4</v>
      </c>
      <c r="B3700" s="19" t="s">
        <v>5</v>
      </c>
      <c r="C3700" s="19" t="s">
        <v>6</v>
      </c>
      <c r="D3700" s="19" t="s">
        <v>7</v>
      </c>
      <c r="E3700" s="19" t="s">
        <v>8</v>
      </c>
      <c r="F3700" s="19" t="s">
        <v>9</v>
      </c>
      <c r="G3700" s="19" t="s">
        <v>138</v>
      </c>
      <c r="H3700" s="19" t="s">
        <v>11</v>
      </c>
    </row>
    <row r="3701" spans="1:8">
      <c r="A3701" s="93">
        <v>43709</v>
      </c>
      <c r="B3701" s="50">
        <v>25</v>
      </c>
      <c r="C3701" s="50">
        <v>3</v>
      </c>
      <c r="D3701" s="50">
        <v>50</v>
      </c>
      <c r="E3701" s="50">
        <v>55</v>
      </c>
      <c r="F3701" s="50">
        <v>10</v>
      </c>
      <c r="G3701" s="50"/>
    </row>
    <row r="3702" spans="1:8">
      <c r="A3702" s="93">
        <v>43739</v>
      </c>
      <c r="B3702" s="50">
        <v>14</v>
      </c>
      <c r="C3702" s="50">
        <v>3</v>
      </c>
      <c r="D3702" s="50">
        <v>30</v>
      </c>
      <c r="E3702" s="50">
        <v>34</v>
      </c>
      <c r="F3702" s="50">
        <v>6</v>
      </c>
      <c r="G3702" s="50"/>
    </row>
    <row r="3703" spans="1:8">
      <c r="A3703" s="93">
        <v>43770</v>
      </c>
      <c r="B3703" s="50">
        <v>15</v>
      </c>
      <c r="C3703" s="50">
        <v>0</v>
      </c>
      <c r="D3703" s="50">
        <v>65</v>
      </c>
      <c r="E3703" s="50">
        <v>36</v>
      </c>
      <c r="F3703" s="50">
        <v>18</v>
      </c>
      <c r="G3703" s="50"/>
    </row>
    <row r="3704" spans="1:8">
      <c r="A3704" s="93">
        <v>43800</v>
      </c>
      <c r="B3704" s="50">
        <v>67</v>
      </c>
      <c r="C3704" s="50">
        <v>54</v>
      </c>
      <c r="D3704" s="50">
        <v>84</v>
      </c>
      <c r="E3704" s="50">
        <v>66</v>
      </c>
      <c r="F3704" s="50">
        <v>30</v>
      </c>
      <c r="G3704" s="50"/>
    </row>
    <row r="3705" spans="1:8">
      <c r="A3705" s="93">
        <v>43831</v>
      </c>
      <c r="B3705" s="50">
        <v>23</v>
      </c>
      <c r="C3705" s="50">
        <v>16</v>
      </c>
      <c r="D3705" s="50">
        <v>50</v>
      </c>
      <c r="E3705" s="50">
        <v>39</v>
      </c>
      <c r="F3705" s="50">
        <v>13</v>
      </c>
      <c r="G3705" s="50"/>
    </row>
    <row r="3706" spans="1:8">
      <c r="A3706" s="93">
        <v>43862</v>
      </c>
      <c r="B3706" s="50">
        <v>21</v>
      </c>
      <c r="C3706" s="50">
        <v>18</v>
      </c>
      <c r="D3706" s="50">
        <v>62</v>
      </c>
      <c r="E3706" s="50">
        <v>54</v>
      </c>
      <c r="F3706" s="50">
        <v>25</v>
      </c>
      <c r="G3706" s="50"/>
    </row>
    <row r="3707" spans="1:8">
      <c r="A3707" s="93">
        <v>43891</v>
      </c>
      <c r="B3707" s="50">
        <v>8</v>
      </c>
      <c r="C3707" s="50">
        <v>7</v>
      </c>
      <c r="D3707" s="50">
        <v>13</v>
      </c>
      <c r="E3707" s="50">
        <v>17</v>
      </c>
      <c r="F3707" s="50">
        <v>11</v>
      </c>
      <c r="G3707" s="50"/>
    </row>
    <row r="3708" spans="1:8">
      <c r="A3708" s="93">
        <v>43922</v>
      </c>
      <c r="B3708" s="50">
        <v>5</v>
      </c>
      <c r="C3708" s="50">
        <v>0</v>
      </c>
      <c r="D3708" s="50">
        <v>12</v>
      </c>
      <c r="E3708" s="50">
        <v>47</v>
      </c>
      <c r="F3708" s="50">
        <v>10</v>
      </c>
      <c r="G3708" s="50"/>
    </row>
    <row r="3709" spans="1:8">
      <c r="A3709" s="93">
        <v>43952</v>
      </c>
      <c r="B3709" s="50">
        <v>1</v>
      </c>
      <c r="C3709" s="50">
        <v>0</v>
      </c>
      <c r="D3709" s="50">
        <v>2</v>
      </c>
      <c r="E3709" s="50">
        <v>14</v>
      </c>
      <c r="F3709" s="50">
        <v>0</v>
      </c>
      <c r="G3709" s="50"/>
    </row>
    <row r="3710" spans="1:8">
      <c r="A3710" s="93">
        <v>43983</v>
      </c>
      <c r="B3710" s="50">
        <v>1</v>
      </c>
      <c r="C3710" s="50">
        <v>1</v>
      </c>
      <c r="D3710" s="50">
        <v>5</v>
      </c>
      <c r="E3710" s="50">
        <v>21</v>
      </c>
      <c r="F3710" s="50">
        <v>2</v>
      </c>
      <c r="G3710" s="50"/>
    </row>
    <row r="3711" spans="1:8">
      <c r="A3711" s="93">
        <v>44013</v>
      </c>
      <c r="B3711" s="50">
        <v>4</v>
      </c>
      <c r="C3711" s="50">
        <v>0</v>
      </c>
      <c r="D3711" s="50">
        <v>23</v>
      </c>
      <c r="E3711" s="50">
        <v>10</v>
      </c>
      <c r="F3711" s="50">
        <v>2</v>
      </c>
      <c r="G3711" s="50"/>
    </row>
    <row r="3712" spans="1:8">
      <c r="A3712" s="93">
        <v>44044</v>
      </c>
      <c r="B3712" s="50">
        <v>4</v>
      </c>
      <c r="C3712" s="50">
        <v>0</v>
      </c>
      <c r="D3712" s="50">
        <v>22</v>
      </c>
      <c r="E3712" s="50">
        <v>24</v>
      </c>
      <c r="F3712" s="50">
        <v>10</v>
      </c>
      <c r="G3712" s="50"/>
    </row>
    <row r="3713" spans="1:7">
      <c r="A3713" s="24" t="s">
        <v>10</v>
      </c>
      <c r="B3713" s="24">
        <f>SUM(B3701:B3712)</f>
        <v>188</v>
      </c>
      <c r="C3713" s="24">
        <f>SUM(C3701:C3712)</f>
        <v>102</v>
      </c>
      <c r="D3713" s="24">
        <f>SUM(D3701:D3712)</f>
        <v>418</v>
      </c>
      <c r="E3713" s="24">
        <f>SUM(E3701:E3712)</f>
        <v>417</v>
      </c>
      <c r="F3713" s="24">
        <f>SUM(F3701:F3712)</f>
        <v>137</v>
      </c>
      <c r="G3713" s="30"/>
    </row>
    <row r="3714" spans="1:7">
      <c r="A3714" s="24" t="s">
        <v>12</v>
      </c>
      <c r="B3714" s="24">
        <f>B3713/12</f>
        <v>15.666666666666666</v>
      </c>
      <c r="C3714" s="24">
        <f>C3713/12</f>
        <v>8.5</v>
      </c>
      <c r="D3714" s="24">
        <f>D3713/12</f>
        <v>34.833333333333336</v>
      </c>
      <c r="E3714" s="24">
        <f>E3713/12</f>
        <v>34.75</v>
      </c>
      <c r="F3714" s="24">
        <f>F3713/12</f>
        <v>11.416666666666666</v>
      </c>
      <c r="G3714" s="30"/>
    </row>
    <row r="3715" spans="1:7">
      <c r="A3715" s="93">
        <v>44075</v>
      </c>
      <c r="B3715" s="50">
        <v>8</v>
      </c>
      <c r="C3715" s="50">
        <v>3</v>
      </c>
      <c r="D3715" s="50">
        <v>25</v>
      </c>
      <c r="E3715" s="50">
        <v>26</v>
      </c>
      <c r="F3715" s="50">
        <v>6</v>
      </c>
      <c r="G3715" s="50"/>
    </row>
    <row r="3716" spans="1:7">
      <c r="A3716" s="93">
        <v>44105</v>
      </c>
      <c r="B3716" s="50">
        <v>9</v>
      </c>
      <c r="C3716" s="50">
        <v>2</v>
      </c>
      <c r="D3716" s="50">
        <v>25</v>
      </c>
      <c r="E3716" s="50">
        <v>23</v>
      </c>
      <c r="F3716" s="50">
        <v>4</v>
      </c>
      <c r="G3716" s="50"/>
    </row>
    <row r="3717" spans="1:7">
      <c r="A3717" s="93">
        <v>44136</v>
      </c>
      <c r="B3717" s="50">
        <v>9</v>
      </c>
      <c r="C3717" s="50">
        <v>1</v>
      </c>
      <c r="D3717" s="50">
        <v>20</v>
      </c>
      <c r="E3717" s="50">
        <v>21</v>
      </c>
      <c r="F3717" s="50">
        <v>5</v>
      </c>
      <c r="G3717" s="50"/>
    </row>
    <row r="3718" spans="1:7">
      <c r="A3718" s="93">
        <v>44166</v>
      </c>
      <c r="B3718" s="50">
        <v>17</v>
      </c>
      <c r="C3718" s="50">
        <v>4</v>
      </c>
      <c r="D3718" s="50">
        <v>25</v>
      </c>
      <c r="E3718" s="50">
        <v>32</v>
      </c>
      <c r="F3718" s="50">
        <v>11</v>
      </c>
      <c r="G3718" s="50"/>
    </row>
    <row r="3719" spans="1:7">
      <c r="A3719" s="93">
        <v>44197</v>
      </c>
      <c r="B3719" s="50">
        <v>10</v>
      </c>
      <c r="C3719" s="50">
        <v>3</v>
      </c>
      <c r="D3719" s="50">
        <v>14</v>
      </c>
      <c r="E3719" s="50">
        <v>19</v>
      </c>
      <c r="F3719" s="50">
        <v>5</v>
      </c>
      <c r="G3719" s="50"/>
    </row>
    <row r="3720" spans="1:7">
      <c r="A3720" s="93">
        <v>44228</v>
      </c>
      <c r="B3720" s="50">
        <v>12</v>
      </c>
      <c r="C3720" s="50">
        <v>1</v>
      </c>
      <c r="D3720" s="50">
        <v>5</v>
      </c>
      <c r="E3720" s="50">
        <v>15</v>
      </c>
      <c r="F3720" s="50">
        <v>8</v>
      </c>
      <c r="G3720" s="50"/>
    </row>
    <row r="3721" spans="1:7">
      <c r="A3721" s="93">
        <v>44256</v>
      </c>
      <c r="B3721" s="50">
        <v>30</v>
      </c>
      <c r="C3721" s="50">
        <v>2</v>
      </c>
      <c r="D3721" s="50">
        <v>15</v>
      </c>
      <c r="E3721" s="50">
        <v>18</v>
      </c>
      <c r="F3721" s="50">
        <v>6</v>
      </c>
      <c r="G3721" s="50"/>
    </row>
    <row r="3722" spans="1:7">
      <c r="A3722" s="93">
        <v>44287</v>
      </c>
      <c r="B3722" s="50">
        <v>15</v>
      </c>
      <c r="C3722" s="50">
        <v>0</v>
      </c>
      <c r="D3722" s="50">
        <v>20</v>
      </c>
      <c r="E3722" s="50">
        <v>15</v>
      </c>
      <c r="F3722" s="50">
        <v>5</v>
      </c>
      <c r="G3722" s="50"/>
    </row>
    <row r="3723" spans="1:7">
      <c r="A3723" s="93">
        <v>44317</v>
      </c>
      <c r="B3723" s="50">
        <v>2</v>
      </c>
      <c r="C3723" s="50">
        <v>9</v>
      </c>
      <c r="D3723" s="50">
        <v>7</v>
      </c>
      <c r="E3723" s="50">
        <v>13</v>
      </c>
      <c r="F3723" s="50">
        <v>4</v>
      </c>
      <c r="G3723" s="50"/>
    </row>
    <row r="3724" spans="1:7">
      <c r="A3724" s="93">
        <v>44348</v>
      </c>
      <c r="B3724" s="50">
        <v>25</v>
      </c>
      <c r="C3724" s="50">
        <v>0</v>
      </c>
      <c r="D3724" s="50">
        <v>24</v>
      </c>
      <c r="E3724" s="50">
        <v>7</v>
      </c>
      <c r="F3724" s="50">
        <v>1</v>
      </c>
      <c r="G3724" s="50"/>
    </row>
    <row r="3725" spans="1:7">
      <c r="A3725" s="93">
        <v>44378</v>
      </c>
      <c r="B3725" s="50">
        <v>2</v>
      </c>
      <c r="C3725" s="50">
        <v>1</v>
      </c>
      <c r="D3725" s="50">
        <v>6</v>
      </c>
      <c r="E3725" s="50">
        <v>23</v>
      </c>
      <c r="F3725" s="50">
        <v>4</v>
      </c>
      <c r="G3725" s="50"/>
    </row>
    <row r="3726" spans="1:7">
      <c r="A3726" s="93">
        <v>44409</v>
      </c>
      <c r="B3726" s="50">
        <v>72</v>
      </c>
      <c r="C3726" s="50">
        <v>0</v>
      </c>
      <c r="D3726" s="50">
        <v>8</v>
      </c>
      <c r="E3726" s="50">
        <v>10</v>
      </c>
      <c r="F3726" s="50">
        <v>4</v>
      </c>
      <c r="G3726" s="50"/>
    </row>
    <row r="3727" spans="1:7">
      <c r="A3727" s="24" t="s">
        <v>10</v>
      </c>
      <c r="B3727" s="24">
        <f>SUM(B3715:B3726)</f>
        <v>211</v>
      </c>
      <c r="C3727" s="24">
        <f>SUM(C3715:C3726)</f>
        <v>26</v>
      </c>
      <c r="D3727" s="24">
        <f>SUM(D3715:D3726)</f>
        <v>194</v>
      </c>
      <c r="E3727" s="24">
        <f>SUM(E3715:E3726)</f>
        <v>222</v>
      </c>
      <c r="F3727" s="24">
        <f>SUM(F3715:F3726)</f>
        <v>63</v>
      </c>
      <c r="G3727" s="30"/>
    </row>
    <row r="3728" spans="1:7">
      <c r="A3728" s="26" t="s">
        <v>12</v>
      </c>
      <c r="B3728" s="26">
        <f>B3727/12</f>
        <v>17.583333333333332</v>
      </c>
      <c r="C3728" s="26">
        <f>C3727/12</f>
        <v>2.1666666666666665</v>
      </c>
      <c r="D3728" s="26">
        <f>D3727/12</f>
        <v>16.166666666666668</v>
      </c>
      <c r="E3728" s="26">
        <f>E3727/12</f>
        <v>18.5</v>
      </c>
      <c r="F3728" s="26">
        <f>F3727/12</f>
        <v>5.25</v>
      </c>
      <c r="G3728" s="30"/>
    </row>
    <row r="3729" spans="1:7">
      <c r="A3729" s="93">
        <v>44440</v>
      </c>
      <c r="B3729" s="50">
        <v>31</v>
      </c>
      <c r="C3729" s="50">
        <v>2</v>
      </c>
      <c r="D3729" s="50">
        <v>20</v>
      </c>
      <c r="E3729" s="50">
        <v>13</v>
      </c>
      <c r="F3729" s="50">
        <v>7</v>
      </c>
      <c r="G3729" s="50"/>
    </row>
    <row r="3730" spans="1:7">
      <c r="A3730" s="93">
        <v>44470</v>
      </c>
      <c r="B3730" s="50">
        <v>76</v>
      </c>
      <c r="C3730" s="50">
        <v>0</v>
      </c>
      <c r="D3730" s="50">
        <v>20</v>
      </c>
      <c r="E3730" s="50">
        <v>30</v>
      </c>
      <c r="F3730" s="50">
        <v>7</v>
      </c>
      <c r="G3730" s="50"/>
    </row>
    <row r="3731" spans="1:7">
      <c r="A3731" s="94">
        <v>44501</v>
      </c>
      <c r="B3731" s="50">
        <v>23</v>
      </c>
      <c r="C3731" s="50">
        <v>0</v>
      </c>
      <c r="D3731" s="50">
        <v>30</v>
      </c>
      <c r="E3731" s="50">
        <v>15</v>
      </c>
      <c r="F3731" s="50">
        <v>10</v>
      </c>
      <c r="G3731" s="50"/>
    </row>
    <row r="3732" spans="1:7">
      <c r="A3732" s="94">
        <v>44531</v>
      </c>
      <c r="B3732" s="50">
        <v>33</v>
      </c>
      <c r="C3732" s="50">
        <v>10</v>
      </c>
      <c r="D3732" s="50">
        <v>25</v>
      </c>
      <c r="E3732" s="50">
        <v>23</v>
      </c>
      <c r="F3732" s="50">
        <v>10</v>
      </c>
      <c r="G3732" s="50"/>
    </row>
    <row r="3733" spans="1:7">
      <c r="A3733" s="93">
        <v>44562</v>
      </c>
      <c r="B3733" s="50"/>
      <c r="C3733" s="50"/>
      <c r="D3733" s="50"/>
      <c r="E3733" s="50"/>
      <c r="F3733" s="50"/>
      <c r="G3733" s="50"/>
    </row>
    <row r="3734" spans="1:7">
      <c r="A3734" s="93">
        <v>44593</v>
      </c>
      <c r="B3734" s="50"/>
      <c r="C3734" s="50"/>
      <c r="D3734" s="50"/>
      <c r="E3734" s="50"/>
      <c r="F3734" s="50"/>
      <c r="G3734" s="50"/>
    </row>
    <row r="3735" spans="1:7">
      <c r="A3735" s="94">
        <v>44621</v>
      </c>
      <c r="B3735" s="50"/>
      <c r="C3735" s="50"/>
      <c r="D3735" s="50"/>
      <c r="E3735" s="50"/>
      <c r="F3735" s="50"/>
      <c r="G3735" s="50"/>
    </row>
    <row r="3736" spans="1:7">
      <c r="A3736" s="94">
        <v>44652</v>
      </c>
      <c r="B3736" s="50"/>
      <c r="C3736" s="50"/>
      <c r="D3736" s="50"/>
      <c r="E3736" s="50"/>
      <c r="F3736" s="50"/>
      <c r="G3736" s="50"/>
    </row>
    <row r="3737" spans="1:7">
      <c r="A3737" s="93">
        <v>44682</v>
      </c>
      <c r="B3737" s="50"/>
      <c r="C3737" s="50"/>
      <c r="D3737" s="50"/>
      <c r="E3737" s="50"/>
      <c r="F3737" s="50"/>
      <c r="G3737" s="50"/>
    </row>
    <row r="3738" spans="1:7">
      <c r="A3738" s="93">
        <v>44713</v>
      </c>
      <c r="B3738" s="50"/>
      <c r="C3738" s="50"/>
      <c r="D3738" s="50"/>
      <c r="E3738" s="50"/>
      <c r="F3738" s="50"/>
      <c r="G3738" s="50"/>
    </row>
    <row r="3739" spans="1:7">
      <c r="A3739" s="94">
        <v>44743</v>
      </c>
      <c r="B3739" s="50"/>
      <c r="C3739" s="50"/>
      <c r="D3739" s="50"/>
      <c r="E3739" s="50"/>
      <c r="F3739" s="50"/>
      <c r="G3739" s="50"/>
    </row>
    <row r="3740" spans="1:7">
      <c r="A3740" s="94">
        <v>44774</v>
      </c>
      <c r="B3740" s="50"/>
      <c r="C3740" s="50"/>
      <c r="D3740" s="50"/>
      <c r="E3740" s="50"/>
      <c r="F3740" s="50"/>
      <c r="G3740" s="50"/>
    </row>
    <row r="3741" spans="1:7">
      <c r="A3741" s="24" t="s">
        <v>10</v>
      </c>
      <c r="B3741" s="24">
        <f>SUM(B3729:B3740)</f>
        <v>163</v>
      </c>
      <c r="C3741" s="24">
        <f>SUM(C3729:C3740)</f>
        <v>12</v>
      </c>
      <c r="D3741" s="24">
        <f>SUM(D3729:D3740)</f>
        <v>95</v>
      </c>
      <c r="E3741" s="24">
        <f>SUM(E3729:E3740)</f>
        <v>81</v>
      </c>
      <c r="F3741" s="24">
        <f>SUM(F3729:F3740)</f>
        <v>34</v>
      </c>
      <c r="G3741" s="30"/>
    </row>
    <row r="3742" spans="1:7">
      <c r="A3742" s="26" t="s">
        <v>12</v>
      </c>
      <c r="B3742" s="26">
        <f>B3741/12</f>
        <v>13.583333333333334</v>
      </c>
      <c r="C3742" s="26">
        <f>C3741/12</f>
        <v>1</v>
      </c>
      <c r="D3742" s="26">
        <f>D3741/12</f>
        <v>7.916666666666667</v>
      </c>
      <c r="E3742" s="26">
        <f>E3741/12</f>
        <v>6.75</v>
      </c>
      <c r="F3742" s="26">
        <f>F3741/12</f>
        <v>2.8333333333333335</v>
      </c>
      <c r="G3742" s="30"/>
    </row>
    <row r="3754" spans="1:8">
      <c r="B3754" s="17"/>
      <c r="C3754" s="6"/>
      <c r="D3754" s="6"/>
      <c r="E3754" s="6"/>
      <c r="F3754" s="6"/>
      <c r="G3754" s="6"/>
    </row>
    <row r="3755" spans="1:8">
      <c r="B3755" s="17"/>
      <c r="C3755" s="6"/>
      <c r="D3755" s="6"/>
      <c r="E3755" s="6"/>
      <c r="F3755" s="6"/>
      <c r="G3755" s="6"/>
    </row>
    <row r="3757" spans="1:8">
      <c r="A3757" s="64" t="s">
        <v>0</v>
      </c>
      <c r="B3757" s="80" t="s">
        <v>1</v>
      </c>
      <c r="C3757" s="80" t="s">
        <v>2</v>
      </c>
      <c r="D3757" s="80" t="s">
        <v>3</v>
      </c>
      <c r="E3757" s="80"/>
      <c r="F3757" s="53"/>
      <c r="G3757" s="53"/>
    </row>
    <row r="3758" spans="1:8">
      <c r="A3758" s="95" t="s">
        <v>94</v>
      </c>
      <c r="B3758" s="81">
        <v>28654</v>
      </c>
      <c r="C3758" s="81">
        <v>35063</v>
      </c>
      <c r="D3758" s="53" t="s">
        <v>88</v>
      </c>
      <c r="E3758" s="53"/>
      <c r="F3758" s="53"/>
      <c r="G3758" s="53"/>
    </row>
    <row r="3759" spans="1:8">
      <c r="A3759" s="95"/>
      <c r="B3759" s="53"/>
      <c r="C3759" s="53"/>
      <c r="D3759" s="53"/>
      <c r="E3759" s="53"/>
      <c r="F3759" s="53"/>
      <c r="G3759" s="53"/>
    </row>
    <row r="3760" spans="1:8">
      <c r="A3760" s="66" t="s">
        <v>4</v>
      </c>
      <c r="B3760" s="52" t="s">
        <v>5</v>
      </c>
      <c r="C3760" s="52" t="s">
        <v>6</v>
      </c>
      <c r="D3760" s="52" t="s">
        <v>7</v>
      </c>
      <c r="E3760" s="52" t="s">
        <v>8</v>
      </c>
      <c r="F3760" s="52" t="s">
        <v>9</v>
      </c>
      <c r="G3760" s="52" t="s">
        <v>138</v>
      </c>
      <c r="H3760" s="19" t="s">
        <v>11</v>
      </c>
    </row>
    <row r="3761" spans="1:7">
      <c r="A3761" s="95">
        <v>43709</v>
      </c>
      <c r="B3761" s="53">
        <v>25</v>
      </c>
      <c r="C3761" s="53">
        <v>1</v>
      </c>
      <c r="D3761" s="53">
        <v>74</v>
      </c>
      <c r="E3761" s="53">
        <v>40</v>
      </c>
      <c r="F3761" s="53">
        <v>4</v>
      </c>
      <c r="G3761" s="53"/>
    </row>
    <row r="3762" spans="1:7">
      <c r="A3762" s="95">
        <v>43739</v>
      </c>
      <c r="B3762" s="53">
        <v>22</v>
      </c>
      <c r="C3762" s="53">
        <v>0</v>
      </c>
      <c r="D3762" s="53">
        <v>70</v>
      </c>
      <c r="E3762" s="53">
        <v>24</v>
      </c>
      <c r="F3762" s="53">
        <v>3</v>
      </c>
      <c r="G3762" s="53"/>
    </row>
    <row r="3763" spans="1:7">
      <c r="A3763" s="95">
        <v>43770</v>
      </c>
      <c r="B3763" s="53">
        <v>19</v>
      </c>
      <c r="C3763" s="53">
        <v>0</v>
      </c>
      <c r="D3763" s="53">
        <v>69</v>
      </c>
      <c r="E3763" s="53">
        <v>19</v>
      </c>
      <c r="F3763" s="53">
        <v>3</v>
      </c>
      <c r="G3763" s="53"/>
    </row>
    <row r="3764" spans="1:7">
      <c r="A3764" s="95">
        <v>43800</v>
      </c>
      <c r="B3764" s="53">
        <v>26</v>
      </c>
      <c r="C3764" s="53">
        <v>0</v>
      </c>
      <c r="D3764" s="53">
        <v>72</v>
      </c>
      <c r="E3764" s="53">
        <v>23</v>
      </c>
      <c r="F3764" s="53">
        <v>3</v>
      </c>
      <c r="G3764" s="53"/>
    </row>
    <row r="3765" spans="1:7">
      <c r="A3765" s="95">
        <v>43831</v>
      </c>
      <c r="B3765" s="53">
        <v>17</v>
      </c>
      <c r="C3765" s="53">
        <v>1</v>
      </c>
      <c r="D3765" s="53">
        <v>71</v>
      </c>
      <c r="E3765" s="53">
        <v>30</v>
      </c>
      <c r="F3765" s="53">
        <v>4</v>
      </c>
      <c r="G3765" s="53"/>
    </row>
    <row r="3766" spans="1:7">
      <c r="A3766" s="95">
        <v>43862</v>
      </c>
      <c r="B3766" s="53">
        <v>17</v>
      </c>
      <c r="C3766" s="53">
        <v>1</v>
      </c>
      <c r="D3766" s="53">
        <v>72</v>
      </c>
      <c r="E3766" s="53">
        <v>23</v>
      </c>
      <c r="F3766" s="53">
        <v>3</v>
      </c>
      <c r="G3766" s="53"/>
    </row>
    <row r="3767" spans="1:7">
      <c r="A3767" s="95">
        <v>43891</v>
      </c>
      <c r="B3767" s="53">
        <v>5</v>
      </c>
      <c r="C3767" s="53">
        <v>0</v>
      </c>
      <c r="D3767" s="53">
        <v>52</v>
      </c>
      <c r="E3767" s="53">
        <v>20</v>
      </c>
      <c r="F3767" s="53">
        <v>3</v>
      </c>
      <c r="G3767" s="53"/>
    </row>
    <row r="3768" spans="1:7">
      <c r="A3768" s="95">
        <v>43922</v>
      </c>
      <c r="B3768" s="53">
        <v>4</v>
      </c>
      <c r="C3768" s="53">
        <v>0</v>
      </c>
      <c r="D3768" s="53">
        <v>41</v>
      </c>
      <c r="E3768" s="53">
        <v>12</v>
      </c>
      <c r="F3768" s="53">
        <v>4</v>
      </c>
      <c r="G3768" s="53"/>
    </row>
    <row r="3769" spans="1:7">
      <c r="A3769" s="95">
        <v>43952</v>
      </c>
      <c r="B3769" s="53">
        <v>0</v>
      </c>
      <c r="C3769" s="53">
        <v>0</v>
      </c>
      <c r="D3769" s="53">
        <v>38</v>
      </c>
      <c r="E3769" s="53">
        <v>20</v>
      </c>
      <c r="F3769" s="53">
        <v>3</v>
      </c>
      <c r="G3769" s="53"/>
    </row>
    <row r="3770" spans="1:7">
      <c r="A3770" s="95">
        <v>43983</v>
      </c>
      <c r="B3770" s="53">
        <v>0</v>
      </c>
      <c r="C3770" s="53">
        <v>0</v>
      </c>
      <c r="D3770" s="53">
        <v>30</v>
      </c>
      <c r="E3770" s="53">
        <v>22</v>
      </c>
      <c r="F3770" s="53">
        <v>3</v>
      </c>
      <c r="G3770" s="53"/>
    </row>
    <row r="3771" spans="1:7">
      <c r="A3771" s="95">
        <v>44013</v>
      </c>
      <c r="B3771" s="53">
        <v>0</v>
      </c>
      <c r="C3771" s="53">
        <v>0</v>
      </c>
      <c r="D3771" s="53">
        <v>23</v>
      </c>
      <c r="E3771" s="53">
        <v>15</v>
      </c>
      <c r="F3771" s="53">
        <v>0</v>
      </c>
      <c r="G3771" s="53"/>
    </row>
    <row r="3772" spans="1:7">
      <c r="A3772" s="95">
        <v>44044</v>
      </c>
      <c r="B3772" s="53">
        <v>0</v>
      </c>
      <c r="C3772" s="53">
        <v>3</v>
      </c>
      <c r="D3772" s="53">
        <v>10</v>
      </c>
      <c r="E3772" s="53">
        <v>6</v>
      </c>
      <c r="F3772" s="53">
        <v>3</v>
      </c>
      <c r="G3772" s="53"/>
    </row>
    <row r="3773" spans="1:7">
      <c r="A3773" s="77" t="s">
        <v>10</v>
      </c>
      <c r="B3773" s="77">
        <f>SUM(B3761:B3772)</f>
        <v>135</v>
      </c>
      <c r="C3773" s="77">
        <f>SUM(C3761:C3772)</f>
        <v>6</v>
      </c>
      <c r="D3773" s="77">
        <f>SUM(D3761:D3772)</f>
        <v>622</v>
      </c>
      <c r="E3773" s="77">
        <f>SUM(E3761:E3772)</f>
        <v>254</v>
      </c>
      <c r="F3773" s="77">
        <f>SUM(F3761:F3772)</f>
        <v>36</v>
      </c>
      <c r="G3773" s="78"/>
    </row>
    <row r="3774" spans="1:7">
      <c r="A3774" s="77" t="s">
        <v>12</v>
      </c>
      <c r="B3774" s="77">
        <f>B3773/12</f>
        <v>11.25</v>
      </c>
      <c r="C3774" s="77">
        <f>C3773/12</f>
        <v>0.5</v>
      </c>
      <c r="D3774" s="77">
        <f>D3773/12</f>
        <v>51.833333333333336</v>
      </c>
      <c r="E3774" s="77">
        <f>E3773/12</f>
        <v>21.166666666666668</v>
      </c>
      <c r="F3774" s="77">
        <f>F3773/12</f>
        <v>3</v>
      </c>
      <c r="G3774" s="78"/>
    </row>
    <row r="3775" spans="1:7">
      <c r="A3775" s="95">
        <v>44075</v>
      </c>
      <c r="B3775" s="53">
        <v>0</v>
      </c>
      <c r="C3775" s="53">
        <v>0</v>
      </c>
      <c r="D3775" s="53">
        <v>9</v>
      </c>
      <c r="E3775" s="53">
        <v>12</v>
      </c>
      <c r="F3775" s="53">
        <v>3</v>
      </c>
      <c r="G3775" s="53"/>
    </row>
    <row r="3776" spans="1:7">
      <c r="A3776" s="95">
        <v>44105</v>
      </c>
      <c r="B3776" s="53">
        <v>0</v>
      </c>
      <c r="C3776" s="53">
        <v>0</v>
      </c>
      <c r="D3776" s="53">
        <v>18</v>
      </c>
      <c r="E3776" s="53">
        <v>8</v>
      </c>
      <c r="F3776" s="53">
        <v>2</v>
      </c>
      <c r="G3776" s="53"/>
    </row>
    <row r="3777" spans="1:7">
      <c r="A3777" s="95">
        <v>44136</v>
      </c>
      <c r="B3777" s="53">
        <v>8</v>
      </c>
      <c r="C3777" s="53">
        <v>0</v>
      </c>
      <c r="D3777" s="53">
        <v>16</v>
      </c>
      <c r="E3777" s="53">
        <v>8</v>
      </c>
      <c r="F3777" s="53">
        <v>2</v>
      </c>
      <c r="G3777" s="53"/>
    </row>
    <row r="3778" spans="1:7">
      <c r="A3778" s="95">
        <v>44166</v>
      </c>
      <c r="B3778" s="53">
        <v>0</v>
      </c>
      <c r="C3778" s="53">
        <v>0</v>
      </c>
      <c r="D3778" s="53">
        <v>17</v>
      </c>
      <c r="E3778" s="53">
        <v>10</v>
      </c>
      <c r="F3778" s="53">
        <v>3</v>
      </c>
      <c r="G3778" s="53"/>
    </row>
    <row r="3779" spans="1:7">
      <c r="A3779" s="95">
        <v>44197</v>
      </c>
      <c r="B3779" s="53">
        <v>5</v>
      </c>
      <c r="C3779" s="53">
        <v>4</v>
      </c>
      <c r="D3779" s="53">
        <v>18</v>
      </c>
      <c r="E3779" s="53">
        <v>10</v>
      </c>
      <c r="F3779" s="53">
        <v>2</v>
      </c>
      <c r="G3779" s="53"/>
    </row>
    <row r="3780" spans="1:7">
      <c r="A3780" s="95">
        <v>44228</v>
      </c>
      <c r="B3780" s="53">
        <v>4</v>
      </c>
      <c r="C3780" s="53">
        <v>2</v>
      </c>
      <c r="D3780" s="53">
        <v>18</v>
      </c>
      <c r="E3780" s="53">
        <v>11</v>
      </c>
      <c r="F3780" s="53">
        <v>2</v>
      </c>
      <c r="G3780" s="53"/>
    </row>
    <row r="3781" spans="1:7">
      <c r="A3781" s="95">
        <v>44256</v>
      </c>
      <c r="B3781" s="53">
        <v>10</v>
      </c>
      <c r="C3781" s="53">
        <v>7</v>
      </c>
      <c r="D3781" s="53">
        <v>20</v>
      </c>
      <c r="E3781" s="53">
        <v>9</v>
      </c>
      <c r="F3781" s="53">
        <v>2</v>
      </c>
      <c r="G3781" s="53"/>
    </row>
    <row r="3782" spans="1:7">
      <c r="A3782" s="95">
        <v>44287</v>
      </c>
      <c r="B3782" s="53">
        <v>5</v>
      </c>
      <c r="C3782" s="53">
        <v>7</v>
      </c>
      <c r="D3782" s="53">
        <v>17</v>
      </c>
      <c r="E3782" s="53">
        <v>19</v>
      </c>
      <c r="F3782" s="53">
        <v>2</v>
      </c>
      <c r="G3782" s="53"/>
    </row>
    <row r="3783" spans="1:7">
      <c r="A3783" s="95">
        <v>44317</v>
      </c>
      <c r="B3783" s="53">
        <v>0</v>
      </c>
      <c r="C3783" s="53">
        <v>0</v>
      </c>
      <c r="D3783" s="53">
        <v>22</v>
      </c>
      <c r="E3783" s="53">
        <v>10</v>
      </c>
      <c r="F3783" s="53">
        <v>2</v>
      </c>
      <c r="G3783" s="53"/>
    </row>
    <row r="3784" spans="1:7">
      <c r="A3784" s="95">
        <v>44348</v>
      </c>
      <c r="B3784" s="53">
        <v>1</v>
      </c>
      <c r="C3784" s="53">
        <v>0</v>
      </c>
      <c r="D3784" s="53">
        <v>17</v>
      </c>
      <c r="E3784" s="53">
        <v>12</v>
      </c>
      <c r="F3784" s="53">
        <v>2</v>
      </c>
      <c r="G3784" s="53"/>
    </row>
    <row r="3785" spans="1:7">
      <c r="A3785" s="95">
        <v>44378</v>
      </c>
      <c r="B3785" s="53">
        <v>0</v>
      </c>
      <c r="C3785" s="53">
        <v>0</v>
      </c>
      <c r="D3785" s="53">
        <v>15</v>
      </c>
      <c r="E3785" s="53">
        <v>10</v>
      </c>
      <c r="F3785" s="53">
        <v>2</v>
      </c>
      <c r="G3785" s="53"/>
    </row>
    <row r="3786" spans="1:7">
      <c r="A3786" s="95">
        <v>44409</v>
      </c>
      <c r="B3786" s="53">
        <v>2</v>
      </c>
      <c r="C3786" s="53">
        <v>0</v>
      </c>
      <c r="D3786" s="53">
        <v>20</v>
      </c>
      <c r="E3786" s="53">
        <v>16</v>
      </c>
      <c r="F3786" s="53">
        <v>4</v>
      </c>
      <c r="G3786" s="53"/>
    </row>
    <row r="3787" spans="1:7">
      <c r="A3787" s="77" t="s">
        <v>10</v>
      </c>
      <c r="B3787" s="77">
        <f>SUM(B3775:B3786)</f>
        <v>35</v>
      </c>
      <c r="C3787" s="77">
        <f>SUM(C3775:C3786)</f>
        <v>20</v>
      </c>
      <c r="D3787" s="77">
        <f>SUM(D3775:D3786)</f>
        <v>207</v>
      </c>
      <c r="E3787" s="77">
        <f>SUM(E3775:E3786)</f>
        <v>135</v>
      </c>
      <c r="F3787" s="77">
        <f>SUM(F3775:F3786)</f>
        <v>28</v>
      </c>
      <c r="G3787" s="78"/>
    </row>
    <row r="3788" spans="1:7">
      <c r="A3788" s="79" t="s">
        <v>12</v>
      </c>
      <c r="B3788" s="79">
        <f>B3787/12</f>
        <v>2.9166666666666665</v>
      </c>
      <c r="C3788" s="79">
        <f>C3787/12</f>
        <v>1.6666666666666667</v>
      </c>
      <c r="D3788" s="79">
        <f>D3787/12</f>
        <v>17.25</v>
      </c>
      <c r="E3788" s="79">
        <f>E3787/12</f>
        <v>11.25</v>
      </c>
      <c r="F3788" s="79">
        <f>F3787/12</f>
        <v>2.3333333333333335</v>
      </c>
      <c r="G3788" s="78"/>
    </row>
    <row r="3789" spans="1:7">
      <c r="A3789" s="95">
        <v>44440</v>
      </c>
      <c r="B3789" s="53">
        <v>2</v>
      </c>
      <c r="C3789" s="53">
        <v>2</v>
      </c>
      <c r="D3789" s="53">
        <v>20</v>
      </c>
      <c r="E3789" s="53">
        <v>13</v>
      </c>
      <c r="F3789" s="53">
        <v>2</v>
      </c>
      <c r="G3789" s="53"/>
    </row>
    <row r="3790" spans="1:7">
      <c r="A3790" s="95">
        <v>44470</v>
      </c>
      <c r="B3790" s="53">
        <v>3</v>
      </c>
      <c r="C3790" s="53">
        <v>7</v>
      </c>
      <c r="D3790" s="53">
        <v>23</v>
      </c>
      <c r="E3790" s="53">
        <v>12</v>
      </c>
      <c r="F3790" s="53">
        <v>3</v>
      </c>
      <c r="G3790" s="53"/>
    </row>
    <row r="3791" spans="1:7">
      <c r="A3791" s="94">
        <v>44501</v>
      </c>
      <c r="B3791" s="50">
        <v>12</v>
      </c>
      <c r="C3791" s="50">
        <v>0</v>
      </c>
      <c r="D3791" s="50">
        <v>17</v>
      </c>
      <c r="E3791" s="50">
        <v>15</v>
      </c>
      <c r="F3791" s="50">
        <v>2</v>
      </c>
      <c r="G3791" s="50"/>
    </row>
    <row r="3792" spans="1:7">
      <c r="A3792" s="94">
        <v>44531</v>
      </c>
      <c r="B3792" s="50">
        <v>0</v>
      </c>
      <c r="C3792" s="50">
        <v>1</v>
      </c>
      <c r="D3792" s="50">
        <v>17</v>
      </c>
      <c r="E3792" s="50">
        <v>12</v>
      </c>
      <c r="F3792" s="50">
        <v>2</v>
      </c>
      <c r="G3792" s="50"/>
    </row>
    <row r="3793" spans="1:7">
      <c r="A3793" s="95">
        <v>44562</v>
      </c>
      <c r="B3793" s="53"/>
      <c r="C3793" s="53"/>
      <c r="D3793" s="53"/>
      <c r="E3793" s="53"/>
      <c r="F3793" s="53"/>
      <c r="G3793" s="53"/>
    </row>
    <row r="3794" spans="1:7">
      <c r="A3794" s="95">
        <v>44593</v>
      </c>
      <c r="B3794" s="53"/>
      <c r="C3794" s="53"/>
      <c r="D3794" s="53"/>
      <c r="E3794" s="53"/>
      <c r="F3794" s="53"/>
      <c r="G3794" s="53"/>
    </row>
    <row r="3795" spans="1:7">
      <c r="A3795" s="94">
        <v>44621</v>
      </c>
      <c r="B3795" s="50"/>
      <c r="C3795" s="50"/>
      <c r="D3795" s="50"/>
      <c r="E3795" s="50"/>
      <c r="F3795" s="50"/>
      <c r="G3795" s="50"/>
    </row>
    <row r="3796" spans="1:7">
      <c r="A3796" s="94">
        <v>44652</v>
      </c>
      <c r="B3796" s="50"/>
      <c r="C3796" s="50"/>
      <c r="D3796" s="50"/>
      <c r="E3796" s="50"/>
      <c r="F3796" s="50"/>
      <c r="G3796" s="50"/>
    </row>
    <row r="3797" spans="1:7">
      <c r="A3797" s="95">
        <v>44682</v>
      </c>
      <c r="B3797" s="53"/>
      <c r="C3797" s="53"/>
      <c r="D3797" s="53"/>
      <c r="E3797" s="53"/>
      <c r="F3797" s="53"/>
      <c r="G3797" s="53"/>
    </row>
    <row r="3798" spans="1:7">
      <c r="A3798" s="95">
        <v>44713</v>
      </c>
      <c r="B3798" s="53"/>
      <c r="C3798" s="53"/>
      <c r="D3798" s="53"/>
      <c r="E3798" s="53"/>
      <c r="F3798" s="53"/>
      <c r="G3798" s="53"/>
    </row>
    <row r="3799" spans="1:7">
      <c r="A3799" s="94">
        <v>44743</v>
      </c>
      <c r="B3799" s="50"/>
      <c r="C3799" s="50"/>
      <c r="D3799" s="50"/>
      <c r="E3799" s="50"/>
      <c r="F3799" s="50"/>
      <c r="G3799" s="50"/>
    </row>
    <row r="3800" spans="1:7">
      <c r="A3800" s="94">
        <v>44774</v>
      </c>
      <c r="B3800" s="50"/>
      <c r="C3800" s="50"/>
      <c r="D3800" s="50"/>
      <c r="E3800" s="50"/>
      <c r="F3800" s="50"/>
      <c r="G3800" s="50"/>
    </row>
    <row r="3801" spans="1:7">
      <c r="A3801" s="77" t="s">
        <v>10</v>
      </c>
      <c r="B3801" s="77">
        <f>SUM(B3789:B3800)</f>
        <v>17</v>
      </c>
      <c r="C3801" s="77">
        <f>SUM(C3789:C3800)</f>
        <v>10</v>
      </c>
      <c r="D3801" s="77">
        <f>SUM(D3789:D3800)</f>
        <v>77</v>
      </c>
      <c r="E3801" s="77">
        <f>SUM(E3789:E3800)</f>
        <v>52</v>
      </c>
      <c r="F3801" s="77">
        <f>SUM(F3789:F3800)</f>
        <v>9</v>
      </c>
      <c r="G3801" s="78"/>
    </row>
    <row r="3802" spans="1:7">
      <c r="A3802" s="79" t="s">
        <v>12</v>
      </c>
      <c r="B3802" s="79">
        <f>B3801/12</f>
        <v>1.4166666666666667</v>
      </c>
      <c r="C3802" s="79">
        <f>C3801/12</f>
        <v>0.83333333333333337</v>
      </c>
      <c r="D3802" s="79">
        <f>D3801/12</f>
        <v>6.416666666666667</v>
      </c>
      <c r="E3802" s="79">
        <f>E3801/12</f>
        <v>4.333333333333333</v>
      </c>
      <c r="F3802" s="79">
        <f>F3801/12</f>
        <v>0.75</v>
      </c>
      <c r="G3802" s="78"/>
    </row>
    <row r="3803" spans="1:7">
      <c r="A3803" s="94"/>
      <c r="B3803" s="50"/>
      <c r="C3803" s="50"/>
      <c r="D3803" s="50"/>
      <c r="E3803" s="50"/>
      <c r="F3803" s="50"/>
      <c r="G3803" s="50"/>
    </row>
    <row r="3814" spans="1:8">
      <c r="B3814" s="17"/>
      <c r="C3814" s="6"/>
      <c r="D3814" s="6"/>
      <c r="E3814" s="6"/>
      <c r="F3814" s="6"/>
      <c r="G3814" s="6"/>
    </row>
    <row r="3815" spans="1:8">
      <c r="B3815" s="17"/>
      <c r="C3815" s="6"/>
      <c r="D3815" s="6"/>
      <c r="E3815" s="6"/>
      <c r="F3815" s="6"/>
      <c r="G3815" s="6"/>
    </row>
    <row r="3817" spans="1:8">
      <c r="A3817" s="64" t="s">
        <v>0</v>
      </c>
      <c r="B3817" s="80" t="s">
        <v>1</v>
      </c>
      <c r="C3817" s="80" t="s">
        <v>2</v>
      </c>
      <c r="D3817" s="80" t="s">
        <v>3</v>
      </c>
      <c r="E3817" s="80"/>
      <c r="F3817" s="53"/>
      <c r="G3817" s="53"/>
    </row>
    <row r="3818" spans="1:8">
      <c r="A3818" s="95" t="s">
        <v>95</v>
      </c>
      <c r="B3818" s="81">
        <v>29018</v>
      </c>
      <c r="C3818" s="81">
        <v>34692</v>
      </c>
      <c r="D3818" s="53" t="s">
        <v>96</v>
      </c>
      <c r="E3818" s="53"/>
      <c r="F3818" s="53"/>
      <c r="G3818" s="53"/>
    </row>
    <row r="3819" spans="1:8">
      <c r="A3819" s="95"/>
      <c r="B3819" s="53"/>
      <c r="C3819" s="53"/>
      <c r="D3819" s="53"/>
      <c r="E3819" s="53"/>
      <c r="F3819" s="53"/>
      <c r="G3819" s="53"/>
    </row>
    <row r="3820" spans="1:8">
      <c r="A3820" s="66" t="s">
        <v>4</v>
      </c>
      <c r="B3820" s="52" t="s">
        <v>5</v>
      </c>
      <c r="C3820" s="52" t="s">
        <v>6</v>
      </c>
      <c r="D3820" s="52" t="s">
        <v>7</v>
      </c>
      <c r="E3820" s="52" t="s">
        <v>8</v>
      </c>
      <c r="F3820" s="52" t="s">
        <v>9</v>
      </c>
      <c r="G3820" s="52" t="s">
        <v>138</v>
      </c>
      <c r="H3820" s="19" t="s">
        <v>11</v>
      </c>
    </row>
    <row r="3821" spans="1:8">
      <c r="A3821" s="95">
        <v>43709</v>
      </c>
      <c r="B3821" s="53">
        <v>35</v>
      </c>
      <c r="C3821" s="53">
        <v>1</v>
      </c>
      <c r="D3821" s="53">
        <v>72</v>
      </c>
      <c r="E3821" s="53">
        <v>23</v>
      </c>
      <c r="F3821" s="53">
        <v>4</v>
      </c>
      <c r="G3821" s="53"/>
    </row>
    <row r="3822" spans="1:8">
      <c r="A3822" s="95">
        <v>43739</v>
      </c>
      <c r="B3822" s="53">
        <v>31</v>
      </c>
      <c r="C3822" s="53">
        <v>0</v>
      </c>
      <c r="D3822" s="53">
        <v>77</v>
      </c>
      <c r="E3822" s="53">
        <v>20</v>
      </c>
      <c r="F3822" s="53">
        <v>4</v>
      </c>
      <c r="G3822" s="53"/>
    </row>
    <row r="3823" spans="1:8">
      <c r="A3823" s="95">
        <v>43770</v>
      </c>
      <c r="B3823" s="53">
        <v>16</v>
      </c>
      <c r="C3823" s="53">
        <v>0</v>
      </c>
      <c r="D3823" s="53">
        <v>70</v>
      </c>
      <c r="E3823" s="53">
        <v>24</v>
      </c>
      <c r="F3823" s="53">
        <v>4</v>
      </c>
      <c r="G3823" s="53"/>
    </row>
    <row r="3824" spans="1:8">
      <c r="A3824" s="95">
        <v>43800</v>
      </c>
      <c r="B3824" s="53">
        <v>24</v>
      </c>
      <c r="C3824" s="53">
        <v>0</v>
      </c>
      <c r="D3824" s="53">
        <v>74</v>
      </c>
      <c r="E3824" s="53">
        <v>19</v>
      </c>
      <c r="F3824" s="53">
        <v>5</v>
      </c>
      <c r="G3824" s="53"/>
    </row>
    <row r="3825" spans="1:7">
      <c r="A3825" s="95">
        <v>43831</v>
      </c>
      <c r="B3825" s="53">
        <v>46</v>
      </c>
      <c r="C3825" s="53">
        <v>0</v>
      </c>
      <c r="D3825" s="53">
        <v>70</v>
      </c>
      <c r="E3825" s="53">
        <v>21</v>
      </c>
      <c r="F3825" s="53">
        <v>4</v>
      </c>
      <c r="G3825" s="53"/>
    </row>
    <row r="3826" spans="1:7">
      <c r="A3826" s="95">
        <v>43862</v>
      </c>
      <c r="B3826" s="53">
        <v>26</v>
      </c>
      <c r="C3826" s="53">
        <v>0</v>
      </c>
      <c r="D3826" s="53">
        <v>68</v>
      </c>
      <c r="E3826" s="53">
        <v>20</v>
      </c>
      <c r="F3826" s="53">
        <v>4</v>
      </c>
      <c r="G3826" s="53"/>
    </row>
    <row r="3827" spans="1:7">
      <c r="A3827" s="95">
        <v>43891</v>
      </c>
      <c r="B3827" s="53">
        <v>4</v>
      </c>
      <c r="C3827" s="53">
        <v>0</v>
      </c>
      <c r="D3827" s="53">
        <v>41</v>
      </c>
      <c r="E3827" s="53">
        <v>12</v>
      </c>
      <c r="F3827" s="53">
        <v>4</v>
      </c>
      <c r="G3827" s="53"/>
    </row>
    <row r="3828" spans="1:7">
      <c r="A3828" s="95">
        <v>43922</v>
      </c>
      <c r="B3828" s="53">
        <v>0</v>
      </c>
      <c r="C3828" s="53">
        <v>0</v>
      </c>
      <c r="D3828" s="53">
        <v>19</v>
      </c>
      <c r="E3828" s="53">
        <v>10</v>
      </c>
      <c r="F3828" s="53">
        <v>3</v>
      </c>
      <c r="G3828" s="53"/>
    </row>
    <row r="3829" spans="1:7">
      <c r="A3829" s="95">
        <v>43952</v>
      </c>
      <c r="B3829" s="53">
        <v>0</v>
      </c>
      <c r="C3829" s="53">
        <v>0</v>
      </c>
      <c r="D3829" s="53">
        <v>20</v>
      </c>
      <c r="E3829" s="53">
        <v>10</v>
      </c>
      <c r="F3829" s="53">
        <v>2</v>
      </c>
      <c r="G3829" s="53"/>
    </row>
    <row r="3830" spans="1:7">
      <c r="A3830" s="95">
        <v>43983</v>
      </c>
      <c r="B3830" s="53">
        <v>0</v>
      </c>
      <c r="C3830" s="53">
        <v>0</v>
      </c>
      <c r="D3830" s="53">
        <v>12</v>
      </c>
      <c r="E3830" s="53">
        <v>7</v>
      </c>
      <c r="F3830" s="53">
        <v>3</v>
      </c>
      <c r="G3830" s="53"/>
    </row>
    <row r="3831" spans="1:7">
      <c r="A3831" s="95">
        <v>44013</v>
      </c>
      <c r="B3831" s="53">
        <v>0</v>
      </c>
      <c r="C3831" s="53">
        <v>0</v>
      </c>
      <c r="D3831" s="53">
        <v>10</v>
      </c>
      <c r="E3831" s="53">
        <v>3</v>
      </c>
      <c r="F3831" s="53">
        <v>0</v>
      </c>
      <c r="G3831" s="53"/>
    </row>
    <row r="3832" spans="1:7">
      <c r="A3832" s="95">
        <v>44044</v>
      </c>
      <c r="B3832" s="53">
        <v>0</v>
      </c>
      <c r="C3832" s="53">
        <v>0</v>
      </c>
      <c r="D3832" s="53">
        <v>7</v>
      </c>
      <c r="E3832" s="53">
        <v>4</v>
      </c>
      <c r="F3832" s="53">
        <v>2</v>
      </c>
      <c r="G3832" s="53"/>
    </row>
    <row r="3833" spans="1:7">
      <c r="A3833" s="77" t="s">
        <v>10</v>
      </c>
      <c r="B3833" s="77">
        <f>SUM(B3821:B3832)</f>
        <v>182</v>
      </c>
      <c r="C3833" s="77">
        <f>SUM(C3821:C3832)</f>
        <v>1</v>
      </c>
      <c r="D3833" s="77">
        <f>SUM(D3821:D3832)</f>
        <v>540</v>
      </c>
      <c r="E3833" s="77">
        <f>SUM(E3821:E3832)</f>
        <v>173</v>
      </c>
      <c r="F3833" s="77">
        <f>SUM(F3821:F3832)</f>
        <v>39</v>
      </c>
      <c r="G3833" s="78"/>
    </row>
    <row r="3834" spans="1:7">
      <c r="A3834" s="77" t="s">
        <v>12</v>
      </c>
      <c r="B3834" s="77">
        <f>B3833/12</f>
        <v>15.166666666666666</v>
      </c>
      <c r="C3834" s="77">
        <f>C3833/12</f>
        <v>8.3333333333333329E-2</v>
      </c>
      <c r="D3834" s="77">
        <f>D3833/12</f>
        <v>45</v>
      </c>
      <c r="E3834" s="77">
        <f>E3833/12</f>
        <v>14.416666666666666</v>
      </c>
      <c r="F3834" s="77">
        <f>F3833/12</f>
        <v>3.25</v>
      </c>
      <c r="G3834" s="78"/>
    </row>
    <row r="3835" spans="1:7">
      <c r="A3835" s="95">
        <v>44075</v>
      </c>
      <c r="B3835" s="53">
        <v>0</v>
      </c>
      <c r="C3835" s="53">
        <v>0</v>
      </c>
      <c r="D3835" s="53">
        <v>7</v>
      </c>
      <c r="E3835" s="53">
        <v>4</v>
      </c>
      <c r="F3835" s="53">
        <v>2</v>
      </c>
      <c r="G3835" s="53"/>
    </row>
    <row r="3836" spans="1:7">
      <c r="A3836" s="95">
        <v>44105</v>
      </c>
      <c r="B3836" s="53">
        <v>0</v>
      </c>
      <c r="C3836" s="53">
        <v>0</v>
      </c>
      <c r="D3836" s="53">
        <v>11</v>
      </c>
      <c r="E3836" s="53">
        <v>4</v>
      </c>
      <c r="F3836" s="53">
        <v>1</v>
      </c>
      <c r="G3836" s="53"/>
    </row>
    <row r="3837" spans="1:7">
      <c r="A3837" s="95">
        <v>44136</v>
      </c>
      <c r="B3837" s="53">
        <v>6</v>
      </c>
      <c r="C3837" s="53">
        <v>0</v>
      </c>
      <c r="D3837" s="53">
        <v>20</v>
      </c>
      <c r="E3837" s="53">
        <v>12</v>
      </c>
      <c r="F3837" s="53">
        <v>2</v>
      </c>
      <c r="G3837" s="53"/>
    </row>
    <row r="3838" spans="1:7">
      <c r="A3838" s="95">
        <v>44166</v>
      </c>
      <c r="B3838" s="53">
        <v>0</v>
      </c>
      <c r="C3838" s="53">
        <v>0</v>
      </c>
      <c r="D3838" s="53">
        <v>12</v>
      </c>
      <c r="E3838" s="53">
        <v>3</v>
      </c>
      <c r="F3838" s="53">
        <v>1</v>
      </c>
      <c r="G3838" s="53"/>
    </row>
    <row r="3839" spans="1:7">
      <c r="A3839" s="95">
        <v>44197</v>
      </c>
      <c r="B3839" s="53">
        <v>0</v>
      </c>
      <c r="C3839" s="53">
        <v>0</v>
      </c>
      <c r="D3839" s="53">
        <v>14</v>
      </c>
      <c r="E3839" s="53">
        <v>5</v>
      </c>
      <c r="F3839" s="53">
        <v>0</v>
      </c>
      <c r="G3839" s="53"/>
    </row>
    <row r="3840" spans="1:7">
      <c r="A3840" s="95">
        <v>44228</v>
      </c>
      <c r="B3840" s="53">
        <v>1</v>
      </c>
      <c r="C3840" s="53">
        <v>1</v>
      </c>
      <c r="D3840" s="53">
        <v>13</v>
      </c>
      <c r="E3840" s="53">
        <v>3</v>
      </c>
      <c r="F3840" s="53">
        <v>1</v>
      </c>
      <c r="G3840" s="53"/>
    </row>
    <row r="3841" spans="1:7">
      <c r="A3841" s="95">
        <v>44256</v>
      </c>
      <c r="B3841" s="53">
        <v>4</v>
      </c>
      <c r="C3841" s="53">
        <v>4</v>
      </c>
      <c r="D3841" s="53">
        <v>12</v>
      </c>
      <c r="E3841" s="53">
        <v>6</v>
      </c>
      <c r="F3841" s="53">
        <v>1</v>
      </c>
      <c r="G3841" s="53"/>
    </row>
    <row r="3842" spans="1:7">
      <c r="A3842" s="95">
        <v>44287</v>
      </c>
      <c r="B3842" s="53">
        <v>0</v>
      </c>
      <c r="C3842" s="53">
        <v>5</v>
      </c>
      <c r="D3842" s="53">
        <v>13</v>
      </c>
      <c r="E3842" s="53">
        <v>8</v>
      </c>
      <c r="F3842" s="53">
        <v>2</v>
      </c>
      <c r="G3842" s="53"/>
    </row>
    <row r="3843" spans="1:7">
      <c r="A3843" s="95">
        <v>44317</v>
      </c>
      <c r="B3843" s="53">
        <v>0</v>
      </c>
      <c r="C3843" s="53">
        <v>0</v>
      </c>
      <c r="D3843" s="53">
        <v>11</v>
      </c>
      <c r="E3843" s="53">
        <v>5</v>
      </c>
      <c r="F3843" s="53">
        <v>1</v>
      </c>
      <c r="G3843" s="53"/>
    </row>
    <row r="3844" spans="1:7">
      <c r="A3844" s="95">
        <v>44348</v>
      </c>
      <c r="B3844" s="53">
        <v>0</v>
      </c>
      <c r="C3844" s="53">
        <v>0</v>
      </c>
      <c r="D3844" s="53">
        <v>10</v>
      </c>
      <c r="E3844" s="53">
        <v>5</v>
      </c>
      <c r="F3844" s="53">
        <v>1</v>
      </c>
      <c r="G3844" s="53"/>
    </row>
    <row r="3845" spans="1:7">
      <c r="A3845" s="95">
        <v>44378</v>
      </c>
      <c r="B3845" s="53">
        <v>0</v>
      </c>
      <c r="C3845" s="53">
        <v>0</v>
      </c>
      <c r="D3845" s="53">
        <v>10</v>
      </c>
      <c r="E3845" s="53">
        <v>6</v>
      </c>
      <c r="F3845" s="53">
        <v>1</v>
      </c>
      <c r="G3845" s="53"/>
    </row>
    <row r="3846" spans="1:7">
      <c r="A3846" s="95">
        <v>44409</v>
      </c>
      <c r="B3846" s="53">
        <v>0</v>
      </c>
      <c r="C3846" s="53">
        <v>0</v>
      </c>
      <c r="D3846" s="53">
        <v>15</v>
      </c>
      <c r="E3846" s="53">
        <v>7</v>
      </c>
      <c r="F3846" s="53">
        <v>2</v>
      </c>
      <c r="G3846" s="53"/>
    </row>
    <row r="3847" spans="1:7">
      <c r="A3847" s="77" t="s">
        <v>10</v>
      </c>
      <c r="B3847" s="77">
        <f>SUM(B3835:B3846)</f>
        <v>11</v>
      </c>
      <c r="C3847" s="77">
        <f>SUM(C3835:C3846)</f>
        <v>10</v>
      </c>
      <c r="D3847" s="77">
        <f>SUM(D3835:D3846)</f>
        <v>148</v>
      </c>
      <c r="E3847" s="77">
        <f>SUM(E3835:E3846)</f>
        <v>68</v>
      </c>
      <c r="F3847" s="77">
        <f>SUM(F3835:F3846)</f>
        <v>15</v>
      </c>
      <c r="G3847" s="78"/>
    </row>
    <row r="3848" spans="1:7">
      <c r="A3848" s="79" t="s">
        <v>12</v>
      </c>
      <c r="B3848" s="79">
        <f>B3847/12</f>
        <v>0.91666666666666663</v>
      </c>
      <c r="C3848" s="79">
        <f>C3847/12</f>
        <v>0.83333333333333337</v>
      </c>
      <c r="D3848" s="79">
        <f>D3847/12</f>
        <v>12.333333333333334</v>
      </c>
      <c r="E3848" s="79">
        <f>E3847/12</f>
        <v>5.666666666666667</v>
      </c>
      <c r="F3848" s="79">
        <f>F3847/12</f>
        <v>1.25</v>
      </c>
      <c r="G3848" s="78"/>
    </row>
    <row r="3849" spans="1:7">
      <c r="A3849" s="95">
        <v>44440</v>
      </c>
      <c r="B3849" s="53">
        <v>0</v>
      </c>
      <c r="C3849" s="53">
        <v>0</v>
      </c>
      <c r="D3849" s="53">
        <v>16</v>
      </c>
      <c r="E3849" s="53">
        <v>6</v>
      </c>
      <c r="F3849" s="53">
        <v>1</v>
      </c>
      <c r="G3849" s="53"/>
    </row>
    <row r="3850" spans="1:7">
      <c r="A3850" s="95">
        <v>44470</v>
      </c>
      <c r="B3850" s="53">
        <v>0</v>
      </c>
      <c r="C3850" s="53">
        <v>0</v>
      </c>
      <c r="D3850" s="53">
        <v>13</v>
      </c>
      <c r="E3850" s="53">
        <v>7</v>
      </c>
      <c r="F3850" s="53">
        <v>2</v>
      </c>
      <c r="G3850" s="53"/>
    </row>
    <row r="3851" spans="1:7">
      <c r="A3851" s="94">
        <v>44501</v>
      </c>
      <c r="B3851" s="50">
        <v>16</v>
      </c>
      <c r="C3851" s="50">
        <v>0</v>
      </c>
      <c r="D3851" s="50">
        <v>10</v>
      </c>
      <c r="E3851" s="50">
        <v>6</v>
      </c>
      <c r="F3851" s="50">
        <v>2</v>
      </c>
      <c r="G3851" s="50"/>
    </row>
    <row r="3852" spans="1:7">
      <c r="A3852" s="94">
        <v>44531</v>
      </c>
      <c r="B3852" s="51">
        <v>0</v>
      </c>
      <c r="C3852" s="50">
        <v>0</v>
      </c>
      <c r="D3852" s="50">
        <v>13</v>
      </c>
      <c r="E3852" s="50">
        <v>10</v>
      </c>
      <c r="F3852" s="50">
        <v>2</v>
      </c>
      <c r="G3852" s="50"/>
    </row>
    <row r="3853" spans="1:7">
      <c r="A3853" s="95">
        <v>44562</v>
      </c>
      <c r="B3853" s="53"/>
      <c r="C3853" s="53"/>
      <c r="D3853" s="53"/>
      <c r="E3853" s="53"/>
      <c r="F3853" s="53"/>
      <c r="G3853" s="53"/>
    </row>
    <row r="3854" spans="1:7">
      <c r="A3854" s="95">
        <v>44593</v>
      </c>
      <c r="B3854" s="53"/>
      <c r="C3854" s="53"/>
      <c r="D3854" s="53"/>
      <c r="E3854" s="53"/>
      <c r="F3854" s="53"/>
      <c r="G3854" s="53"/>
    </row>
    <row r="3855" spans="1:7">
      <c r="A3855" s="94">
        <v>44621</v>
      </c>
      <c r="B3855" s="50"/>
      <c r="C3855" s="50"/>
      <c r="D3855" s="50"/>
      <c r="E3855" s="50"/>
      <c r="F3855" s="50"/>
      <c r="G3855" s="50"/>
    </row>
    <row r="3856" spans="1:7">
      <c r="A3856" s="94">
        <v>44652</v>
      </c>
      <c r="B3856" s="56"/>
      <c r="C3856" s="50"/>
      <c r="D3856" s="50"/>
      <c r="E3856" s="50"/>
      <c r="F3856" s="50"/>
      <c r="G3856" s="50"/>
    </row>
    <row r="3857" spans="1:7">
      <c r="A3857" s="95">
        <v>44682</v>
      </c>
      <c r="B3857" s="53"/>
      <c r="C3857" s="53"/>
      <c r="D3857" s="53"/>
      <c r="E3857" s="53"/>
      <c r="F3857" s="53"/>
      <c r="G3857" s="53"/>
    </row>
    <row r="3858" spans="1:7">
      <c r="A3858" s="95">
        <v>44713</v>
      </c>
      <c r="B3858" s="53"/>
      <c r="C3858" s="53"/>
      <c r="D3858" s="53"/>
      <c r="E3858" s="53"/>
      <c r="F3858" s="53"/>
      <c r="G3858" s="53"/>
    </row>
    <row r="3859" spans="1:7">
      <c r="A3859" s="94">
        <v>44743</v>
      </c>
      <c r="B3859" s="50"/>
      <c r="C3859" s="50"/>
      <c r="D3859" s="50"/>
      <c r="E3859" s="50"/>
      <c r="F3859" s="50"/>
      <c r="G3859" s="50"/>
    </row>
    <row r="3860" spans="1:7">
      <c r="A3860" s="94">
        <v>44774</v>
      </c>
      <c r="B3860" s="56"/>
      <c r="C3860" s="50"/>
      <c r="D3860" s="50"/>
      <c r="E3860" s="50"/>
      <c r="F3860" s="50"/>
      <c r="G3860" s="50"/>
    </row>
    <row r="3861" spans="1:7">
      <c r="A3861" s="77" t="s">
        <v>10</v>
      </c>
      <c r="B3861" s="77">
        <f>SUM(B3849:B3860)</f>
        <v>16</v>
      </c>
      <c r="C3861" s="77">
        <f>SUM(C3849:C3860)</f>
        <v>0</v>
      </c>
      <c r="D3861" s="77">
        <f>SUM(D3849:D3860)</f>
        <v>52</v>
      </c>
      <c r="E3861" s="77">
        <f>SUM(E3849:E3860)</f>
        <v>29</v>
      </c>
      <c r="F3861" s="77">
        <f>SUM(F3849:F3860)</f>
        <v>7</v>
      </c>
      <c r="G3861" s="78"/>
    </row>
    <row r="3862" spans="1:7">
      <c r="A3862" s="79" t="s">
        <v>12</v>
      </c>
      <c r="B3862" s="79">
        <f>B3861/12</f>
        <v>1.3333333333333333</v>
      </c>
      <c r="C3862" s="79">
        <f>C3861/12</f>
        <v>0</v>
      </c>
      <c r="D3862" s="79">
        <f>D3861/12</f>
        <v>4.333333333333333</v>
      </c>
      <c r="E3862" s="79">
        <f>E3861/12</f>
        <v>2.4166666666666665</v>
      </c>
      <c r="F3862" s="79">
        <f>F3861/12</f>
        <v>0.58333333333333337</v>
      </c>
      <c r="G3862" s="78"/>
    </row>
    <row r="3863" spans="1:7">
      <c r="A3863" s="94"/>
      <c r="B3863" s="50"/>
      <c r="C3863" s="50"/>
      <c r="D3863" s="50"/>
      <c r="E3863" s="50"/>
      <c r="F3863" s="50"/>
      <c r="G3863" s="50"/>
    </row>
    <row r="3864" spans="1:7">
      <c r="A3864" s="94"/>
      <c r="B3864" s="56"/>
      <c r="C3864" s="50"/>
      <c r="D3864" s="50"/>
      <c r="E3864" s="50"/>
      <c r="F3864" s="50"/>
      <c r="G3864" s="50"/>
    </row>
    <row r="3865" spans="1:7">
      <c r="A3865" s="95"/>
      <c r="B3865" s="53"/>
      <c r="C3865" s="53"/>
      <c r="D3865" s="53"/>
      <c r="E3865" s="53"/>
      <c r="F3865" s="53"/>
      <c r="G3865" s="53"/>
    </row>
    <row r="3866" spans="1:7">
      <c r="B3866" s="17"/>
      <c r="C3866" s="6"/>
      <c r="D3866" s="6"/>
      <c r="E3866" s="6"/>
      <c r="F3866" s="6"/>
      <c r="G3866" s="6"/>
    </row>
    <row r="3867" spans="1:7">
      <c r="B3867" s="15"/>
      <c r="C3867" s="15"/>
      <c r="D3867" s="15"/>
      <c r="E3867" s="15"/>
      <c r="F3867" s="15"/>
      <c r="G3867" s="6"/>
    </row>
    <row r="3868" spans="1:7">
      <c r="B3868" s="17"/>
      <c r="C3868" s="6"/>
      <c r="D3868" s="6"/>
      <c r="E3868" s="6"/>
      <c r="F3868" s="6"/>
      <c r="G3868" s="6"/>
    </row>
    <row r="3869" spans="1:7">
      <c r="B3869" s="17"/>
      <c r="C3869" s="6"/>
      <c r="D3869" s="6"/>
      <c r="E3869" s="6"/>
      <c r="F3869" s="6"/>
      <c r="G3869" s="6"/>
    </row>
    <row r="3870" spans="1:7">
      <c r="B3870" s="17"/>
      <c r="C3870" s="6"/>
      <c r="D3870" s="6"/>
      <c r="E3870" s="6"/>
      <c r="F3870" s="6"/>
      <c r="G3870" s="6"/>
    </row>
    <row r="3871" spans="1:7">
      <c r="B3871" s="17"/>
      <c r="C3871" s="6"/>
      <c r="D3871" s="6"/>
      <c r="E3871" s="6"/>
      <c r="F3871" s="6"/>
      <c r="G3871" s="6"/>
    </row>
    <row r="3872" spans="1:7">
      <c r="B3872" s="17"/>
      <c r="C3872" s="6"/>
      <c r="D3872" s="6"/>
      <c r="E3872" s="6"/>
      <c r="F3872" s="6"/>
      <c r="G3872" s="6"/>
    </row>
    <row r="3873" spans="2:7">
      <c r="B3873" s="17"/>
      <c r="C3873" s="6"/>
      <c r="D3873" s="6"/>
      <c r="E3873" s="6"/>
      <c r="F3873" s="6"/>
      <c r="G3873" s="6"/>
    </row>
    <row r="3874" spans="2:7">
      <c r="B3874" s="17"/>
      <c r="C3874" s="6"/>
      <c r="D3874" s="6"/>
      <c r="E3874" s="6"/>
      <c r="F3874" s="6"/>
      <c r="G3874" s="6"/>
    </row>
    <row r="3875" spans="2:7">
      <c r="B3875" s="17"/>
      <c r="C3875" s="6"/>
      <c r="D3875" s="6"/>
      <c r="E3875" s="6"/>
      <c r="F3875" s="6"/>
      <c r="G3875" s="6"/>
    </row>
    <row r="3876" spans="2:7">
      <c r="B3876" s="17"/>
      <c r="C3876" s="6"/>
      <c r="D3876" s="6"/>
      <c r="E3876" s="6"/>
      <c r="F3876" s="6"/>
      <c r="G3876" s="6"/>
    </row>
    <row r="3877" spans="2:7">
      <c r="B3877" s="17"/>
      <c r="C3877" s="6"/>
      <c r="D3877" s="6"/>
      <c r="E3877" s="6"/>
      <c r="F3877" s="6"/>
      <c r="G3877" s="6"/>
    </row>
    <row r="3878" spans="2:7">
      <c r="B3878" s="17"/>
      <c r="C3878" s="6"/>
      <c r="D3878" s="6"/>
      <c r="E3878" s="6"/>
      <c r="F3878" s="6"/>
      <c r="G3878" s="11"/>
    </row>
    <row r="3879" spans="2:7">
      <c r="B3879" s="17"/>
      <c r="C3879" s="6"/>
      <c r="D3879" s="6"/>
      <c r="E3879" s="6"/>
      <c r="F3879" s="6"/>
      <c r="G3879" s="14"/>
    </row>
    <row r="3880" spans="2:7">
      <c r="B3880" s="25"/>
      <c r="C3880" s="11"/>
      <c r="D3880" s="11"/>
      <c r="E3880" s="11"/>
      <c r="F3880" s="11"/>
      <c r="G3880" s="6"/>
    </row>
    <row r="3881" spans="2:7">
      <c r="B3881" s="14"/>
      <c r="C3881" s="14"/>
      <c r="D3881" s="14"/>
      <c r="E3881" s="14"/>
      <c r="F3881" s="14"/>
    </row>
    <row r="3882" spans="2:7">
      <c r="B3882" s="6"/>
      <c r="C3882" s="6"/>
      <c r="D3882" s="6"/>
      <c r="E3882" s="6"/>
      <c r="F3882" s="6"/>
    </row>
  </sheetData>
  <sheetProtection sheet="1" objects="1" scenarios="1"/>
  <mergeCells count="14">
    <mergeCell ref="A3333:G3334"/>
    <mergeCell ref="B3168:F3168"/>
    <mergeCell ref="B3238:F3238"/>
    <mergeCell ref="A3046:H3046"/>
    <mergeCell ref="B3049:F3049"/>
    <mergeCell ref="B3108:F3108"/>
    <mergeCell ref="C3240:E3240"/>
    <mergeCell ref="C3283:E3283"/>
    <mergeCell ref="A2:H2"/>
    <mergeCell ref="J74:N74"/>
    <mergeCell ref="C2100:D2100"/>
    <mergeCell ref="C1165:D1165"/>
    <mergeCell ref="C596:D596"/>
    <mergeCell ref="C8:D8"/>
  </mergeCells>
  <hyperlinks>
    <hyperlink ref="B4" location="'Congregation''s Report Card'!A8:H8" display="GROUP 1" xr:uid="{FE8C3AC9-3684-9B4D-A7C0-CD343FAC135B}"/>
    <hyperlink ref="F5" location="'Congregation''s Report Card'!A3283:J3283" display="WEEKEND ATTENDANCE" xr:uid="{FE9B7B48-80AD-F94B-8ABF-DFABB6AE9119}"/>
    <hyperlink ref="E5" location="'Congregation''s Report Card'!A3240:J3240" display="MIDWEEK ATTENDANCE" xr:uid="{EA0F1E3E-CBF7-BF40-AA93-0393EEE72ABC}"/>
    <hyperlink ref="D5" location="'Congregation''s Report Card'!A3168:J3168" display="AUX. PIONEERS" xr:uid="{B6ACD5B1-BDC9-AC4A-AF2E-0490A38FCA46}"/>
    <hyperlink ref="C5" location="'Congregation''s Report Card'!A3108:J3108" display="REG. PIONEERS" xr:uid="{20D553CA-054D-324B-8DA0-4F9F82260029}"/>
    <hyperlink ref="E4" location="'Congregation''s Report Card'!A2100:H2100" display="GROUP 4" xr:uid="{1A4AECC9-FEE3-1046-9CBC-D880E52A209B}"/>
    <hyperlink ref="D4" location="'Congregation''s Report Card'!A1165:H1165" display="GROUP 3" xr:uid="{D39461EA-C920-354F-83C8-7A7733D3675F}"/>
    <hyperlink ref="C4" location="'Congregation''s Report Card'!A596:H596" display="GROUP 2" xr:uid="{443BCD40-4311-B947-8BDE-1675517E5B93}"/>
    <hyperlink ref="F4" location="'Congregation''s Report Card'!A3333:H3333" display="REG. PIONEERS" xr:uid="{AE5ECE0A-A3F3-EE48-A1FB-A2377801951B}"/>
    <hyperlink ref="B5" location="'Congregation''s Report Card'!A3049:J3049" display="PUBLISHERS" xr:uid="{41119D15-B478-EB41-86B5-4F65EF5D8B28}"/>
  </hyperlinks>
  <pageMargins left="0.7" right="0.7" top="0.75" bottom="0.75" header="0.3" footer="0.3"/>
  <pageSetup paperSize="9" orientation="portrait" horizontalDpi="0" verticalDpi="0"/>
  <ignoredErrors>
    <ignoredError sqref="J3243:J3253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2022-01-12T12:21:32Z</dcterms:modified>
</cp:coreProperties>
</file>