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"/>
    </mc:Choice>
  </mc:AlternateContent>
  <xr:revisionPtr revIDLastSave="0" documentId="13_ncr:1_{0B541D70-1938-E743-A3D3-0C313E6BFE35}" xr6:coauthVersionLast="36" xr6:coauthVersionMax="36" xr10:uidLastSave="{00000000-0000-0000-0000-000000000000}"/>
  <workbookProtection lockStructure="1"/>
  <bookViews>
    <workbookView xWindow="6600" yWindow="5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0" i="1" l="1"/>
  <c r="C2151" i="1"/>
  <c r="H2179" i="1"/>
  <c r="H2170" i="1"/>
  <c r="H2165" i="1"/>
  <c r="H2166" i="1"/>
  <c r="H2164" i="1"/>
  <c r="H2168" i="1"/>
  <c r="H2167" i="1"/>
  <c r="H2176" i="1"/>
  <c r="H2163" i="1"/>
  <c r="H2187" i="1"/>
  <c r="H2186" i="1"/>
  <c r="H2185" i="1"/>
  <c r="H2184" i="1"/>
  <c r="H2183" i="1"/>
  <c r="H2182" i="1"/>
  <c r="H2181" i="1"/>
  <c r="H2180" i="1"/>
  <c r="H2178" i="1"/>
  <c r="H2177" i="1"/>
  <c r="H2173" i="1"/>
  <c r="H2172" i="1"/>
  <c r="H2171" i="1"/>
  <c r="H2169" i="1"/>
  <c r="H2162" i="1"/>
  <c r="E2117" i="1" l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8" i="1"/>
  <c r="H2149" i="1"/>
  <c r="H2150" i="1"/>
  <c r="H2151" i="1"/>
  <c r="J2120" i="1"/>
  <c r="J2121" i="1"/>
  <c r="I2121" i="1" s="1"/>
  <c r="J2122" i="1"/>
  <c r="J2123" i="1"/>
  <c r="J2124" i="1"/>
  <c r="J2125" i="1"/>
  <c r="J2126" i="1"/>
  <c r="J2127" i="1"/>
  <c r="J2128" i="1"/>
  <c r="J2129" i="1"/>
  <c r="J2144" i="1"/>
  <c r="J2148" i="1"/>
  <c r="J2151" i="1"/>
  <c r="J2150" i="1"/>
  <c r="J2149" i="1"/>
  <c r="J2145" i="1"/>
  <c r="J2143" i="1"/>
  <c r="J2142" i="1"/>
  <c r="J2141" i="1"/>
  <c r="J2140" i="1"/>
  <c r="J2139" i="1"/>
  <c r="J2138" i="1"/>
  <c r="J2137" i="1"/>
  <c r="J2136" i="1"/>
  <c r="J2135" i="1"/>
  <c r="J2134" i="1"/>
  <c r="J2130" i="1"/>
  <c r="J2131" i="1"/>
  <c r="E2076" i="1"/>
  <c r="H2079" i="1"/>
  <c r="I2079" i="1" s="1"/>
  <c r="H2080" i="1"/>
  <c r="H2081" i="1"/>
  <c r="H2082" i="1"/>
  <c r="I2082" i="1" s="1"/>
  <c r="H2083" i="1"/>
  <c r="I2083" i="1" s="1"/>
  <c r="H2084" i="1"/>
  <c r="H2085" i="1"/>
  <c r="H2086" i="1"/>
  <c r="I2086" i="1" s="1"/>
  <c r="H2087" i="1"/>
  <c r="I2087" i="1" s="1"/>
  <c r="H2088" i="1"/>
  <c r="H2089" i="1"/>
  <c r="H2090" i="1"/>
  <c r="I2090" i="1" s="1"/>
  <c r="H2093" i="1"/>
  <c r="I2093" i="1" s="1"/>
  <c r="H2094" i="1"/>
  <c r="H2095" i="1"/>
  <c r="H2096" i="1"/>
  <c r="I2096" i="1" s="1"/>
  <c r="H2097" i="1"/>
  <c r="I2097" i="1" s="1"/>
  <c r="H2098" i="1"/>
  <c r="H2099" i="1"/>
  <c r="H2100" i="1"/>
  <c r="I2100" i="1" s="1"/>
  <c r="H2101" i="1"/>
  <c r="I2101" i="1" s="1"/>
  <c r="H2102" i="1"/>
  <c r="H2103" i="1"/>
  <c r="H2104" i="1"/>
  <c r="I2104" i="1" s="1"/>
  <c r="H2107" i="1"/>
  <c r="I2107" i="1" s="1"/>
  <c r="H2108" i="1"/>
  <c r="H2109" i="1"/>
  <c r="H2110" i="1"/>
  <c r="I2110" i="1" s="1"/>
  <c r="I2108" i="1" l="1"/>
  <c r="J2108" i="1" s="1"/>
  <c r="I2102" i="1"/>
  <c r="J2102" i="1" s="1"/>
  <c r="I2098" i="1"/>
  <c r="I2094" i="1"/>
  <c r="J2094" i="1" s="1"/>
  <c r="I2088" i="1"/>
  <c r="J2088" i="1" s="1"/>
  <c r="I2084" i="1"/>
  <c r="J2084" i="1" s="1"/>
  <c r="I2080" i="1"/>
  <c r="J2146" i="1"/>
  <c r="J2147" i="1" s="1"/>
  <c r="I2109" i="1"/>
  <c r="J2109" i="1" s="1"/>
  <c r="I2103" i="1"/>
  <c r="J2103" i="1" s="1"/>
  <c r="I2099" i="1"/>
  <c r="I2095" i="1"/>
  <c r="J2095" i="1" s="1"/>
  <c r="I2089" i="1"/>
  <c r="J2089" i="1" s="1"/>
  <c r="I2085" i="1"/>
  <c r="J2085" i="1" s="1"/>
  <c r="I2081" i="1"/>
  <c r="J2080" i="1"/>
  <c r="J2132" i="1"/>
  <c r="J2133" i="1" s="1"/>
  <c r="I2105" i="1"/>
  <c r="I2106" i="1" s="1"/>
  <c r="I2120" i="1"/>
  <c r="H2146" i="1"/>
  <c r="H2147" i="1" s="1"/>
  <c r="H2132" i="1"/>
  <c r="H2133" i="1" s="1"/>
  <c r="J2107" i="1"/>
  <c r="J2101" i="1"/>
  <c r="J2097" i="1"/>
  <c r="J2093" i="1"/>
  <c r="J2087" i="1"/>
  <c r="J2083" i="1"/>
  <c r="J2079" i="1"/>
  <c r="J2110" i="1"/>
  <c r="J2104" i="1"/>
  <c r="J2100" i="1"/>
  <c r="J2096" i="1"/>
  <c r="J2090" i="1"/>
  <c r="J2086" i="1"/>
  <c r="J2082" i="1"/>
  <c r="J2099" i="1"/>
  <c r="J2081" i="1"/>
  <c r="H2105" i="1"/>
  <c r="H2106" i="1" s="1"/>
  <c r="J2098" i="1"/>
  <c r="I2123" i="1"/>
  <c r="H2091" i="1"/>
  <c r="H2092" i="1" s="1"/>
  <c r="I2122" i="1"/>
  <c r="I2124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091" i="1" l="1"/>
  <c r="I2092" i="1" s="1"/>
  <c r="J2229" i="1"/>
  <c r="J2235" i="1"/>
  <c r="J2239" i="1"/>
  <c r="J2091" i="1"/>
  <c r="J2092" i="1" s="1"/>
  <c r="J2233" i="1"/>
  <c r="J2242" i="1"/>
  <c r="J2105" i="1"/>
  <c r="J2106" i="1" s="1"/>
  <c r="I2125" i="1"/>
  <c r="J2234" i="1"/>
  <c r="J2236" i="1"/>
  <c r="J2238" i="1"/>
  <c r="G2240" i="1"/>
  <c r="J2228" i="1"/>
  <c r="J2230" i="1"/>
  <c r="J2232" i="1"/>
  <c r="J2244" i="1"/>
  <c r="J2246" i="1"/>
  <c r="J2241" i="1"/>
  <c r="J2231" i="1"/>
  <c r="J2237" i="1"/>
  <c r="J2243" i="1"/>
  <c r="J2245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6" i="1"/>
  <c r="I2217" i="1"/>
  <c r="I2218" i="1"/>
  <c r="I2219" i="1"/>
  <c r="I2220" i="1"/>
  <c r="I2221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6" i="1"/>
  <c r="H2217" i="1"/>
  <c r="H2218" i="1"/>
  <c r="H2219" i="1"/>
  <c r="H2220" i="1"/>
  <c r="H2221" i="1"/>
  <c r="I2127" i="1" l="1"/>
  <c r="I2126" i="1"/>
  <c r="G2215" i="1"/>
  <c r="J2203" i="1"/>
  <c r="J2210" i="1"/>
  <c r="J2221" i="1"/>
  <c r="J2217" i="1"/>
  <c r="J2212" i="1"/>
  <c r="J2208" i="1"/>
  <c r="J2204" i="1"/>
  <c r="J2214" i="1"/>
  <c r="J2219" i="1"/>
  <c r="J2206" i="1"/>
  <c r="J2218" i="1"/>
  <c r="J2213" i="1"/>
  <c r="J2209" i="1"/>
  <c r="J2205" i="1"/>
  <c r="J2220" i="1"/>
  <c r="J2216" i="1"/>
  <c r="J2211" i="1"/>
  <c r="J2207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D2151" i="1"/>
  <c r="E2151" i="1"/>
  <c r="F2151" i="1"/>
  <c r="G2151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D2120" i="1"/>
  <c r="E2120" i="1"/>
  <c r="F2120" i="1"/>
  <c r="G2120" i="1"/>
  <c r="C2120" i="1"/>
  <c r="B2613" i="1"/>
  <c r="B2614" i="1" s="1"/>
  <c r="C2613" i="1"/>
  <c r="C2614" i="1" s="1"/>
  <c r="F2627" i="1"/>
  <c r="F2628" i="1" s="1"/>
  <c r="E2627" i="1"/>
  <c r="E2628" i="1" s="1"/>
  <c r="D2627" i="1"/>
  <c r="D2628" i="1" s="1"/>
  <c r="C2627" i="1"/>
  <c r="C2628" i="1" s="1"/>
  <c r="B2627" i="1"/>
  <c r="B2628" i="1" s="1"/>
  <c r="F2613" i="1"/>
  <c r="F2614" i="1" s="1"/>
  <c r="E2613" i="1"/>
  <c r="E2614" i="1" s="1"/>
  <c r="D2613" i="1"/>
  <c r="D2614" i="1" s="1"/>
  <c r="F2585" i="1"/>
  <c r="F2586" i="1" s="1"/>
  <c r="E2585" i="1"/>
  <c r="E2586" i="1" s="1"/>
  <c r="D2585" i="1"/>
  <c r="D2586" i="1" s="1"/>
  <c r="C2585" i="1"/>
  <c r="C2586" i="1" s="1"/>
  <c r="B2585" i="1"/>
  <c r="B2586" i="1" s="1"/>
  <c r="F2571" i="1"/>
  <c r="F2572" i="1" s="1"/>
  <c r="E2571" i="1"/>
  <c r="E2572" i="1" s="1"/>
  <c r="D2571" i="1"/>
  <c r="D2572" i="1" s="1"/>
  <c r="C2571" i="1"/>
  <c r="C2572" i="1" s="1"/>
  <c r="B2571" i="1"/>
  <c r="B2572" i="1" s="1"/>
  <c r="F2543" i="1"/>
  <c r="F2544" i="1" s="1"/>
  <c r="E2543" i="1"/>
  <c r="E2544" i="1" s="1"/>
  <c r="D2543" i="1"/>
  <c r="D2544" i="1" s="1"/>
  <c r="C2543" i="1"/>
  <c r="C2544" i="1" s="1"/>
  <c r="B2543" i="1"/>
  <c r="B2544" i="1" s="1"/>
  <c r="F2529" i="1"/>
  <c r="F2530" i="1" s="1"/>
  <c r="E2529" i="1"/>
  <c r="E2530" i="1" s="1"/>
  <c r="D2529" i="1"/>
  <c r="D2530" i="1" s="1"/>
  <c r="C2529" i="1"/>
  <c r="C2530" i="1" s="1"/>
  <c r="B2529" i="1"/>
  <c r="B2530" i="1" s="1"/>
  <c r="F2501" i="1"/>
  <c r="F2502" i="1" s="1"/>
  <c r="E2501" i="1"/>
  <c r="E2502" i="1" s="1"/>
  <c r="D2501" i="1"/>
  <c r="D2502" i="1" s="1"/>
  <c r="C2501" i="1"/>
  <c r="C2502" i="1" s="1"/>
  <c r="B2501" i="1"/>
  <c r="B2502" i="1" s="1"/>
  <c r="F2487" i="1"/>
  <c r="F2488" i="1" s="1"/>
  <c r="E2487" i="1"/>
  <c r="E2488" i="1" s="1"/>
  <c r="D2487" i="1"/>
  <c r="D2488" i="1" s="1"/>
  <c r="C2487" i="1"/>
  <c r="C2488" i="1" s="1"/>
  <c r="B2487" i="1"/>
  <c r="B2488" i="1" s="1"/>
  <c r="F2459" i="1"/>
  <c r="F2460" i="1" s="1"/>
  <c r="E2459" i="1"/>
  <c r="E2460" i="1" s="1"/>
  <c r="D2459" i="1"/>
  <c r="D2460" i="1" s="1"/>
  <c r="C2459" i="1"/>
  <c r="C2460" i="1" s="1"/>
  <c r="B2459" i="1"/>
  <c r="B2460" i="1" s="1"/>
  <c r="F2445" i="1"/>
  <c r="F2446" i="1" s="1"/>
  <c r="E2445" i="1"/>
  <c r="E2446" i="1" s="1"/>
  <c r="D2445" i="1"/>
  <c r="D2446" i="1" s="1"/>
  <c r="C2445" i="1"/>
  <c r="C2446" i="1" s="1"/>
  <c r="B2445" i="1"/>
  <c r="B2446" i="1" s="1"/>
  <c r="F2417" i="1"/>
  <c r="F2418" i="1" s="1"/>
  <c r="E2417" i="1"/>
  <c r="D2417" i="1"/>
  <c r="C2417" i="1"/>
  <c r="B2417" i="1"/>
  <c r="F2403" i="1"/>
  <c r="F2404" i="1" s="1"/>
  <c r="E2403" i="1"/>
  <c r="D2403" i="1"/>
  <c r="C2403" i="1"/>
  <c r="B2403" i="1"/>
  <c r="F2375" i="1"/>
  <c r="F2376" i="1" s="1"/>
  <c r="E2375" i="1"/>
  <c r="E2376" i="1" s="1"/>
  <c r="D2375" i="1"/>
  <c r="D2376" i="1" s="1"/>
  <c r="C2375" i="1"/>
  <c r="C2376" i="1" s="1"/>
  <c r="B2375" i="1"/>
  <c r="B2376" i="1" s="1"/>
  <c r="F2361" i="1"/>
  <c r="F2362" i="1" s="1"/>
  <c r="E2361" i="1"/>
  <c r="E2362" i="1" s="1"/>
  <c r="D2361" i="1"/>
  <c r="D2362" i="1" s="1"/>
  <c r="C2361" i="1"/>
  <c r="C2362" i="1" s="1"/>
  <c r="B2361" i="1"/>
  <c r="B2362" i="1" s="1"/>
  <c r="F2333" i="1"/>
  <c r="F2334" i="1" s="1"/>
  <c r="E2333" i="1"/>
  <c r="E2334" i="1" s="1"/>
  <c r="D2333" i="1"/>
  <c r="D2334" i="1" s="1"/>
  <c r="C2333" i="1"/>
  <c r="C2334" i="1" s="1"/>
  <c r="B2333" i="1"/>
  <c r="B2334" i="1" s="1"/>
  <c r="F2319" i="1"/>
  <c r="F2320" i="1" s="1"/>
  <c r="E2319" i="1"/>
  <c r="E2320" i="1" s="1"/>
  <c r="D2319" i="1"/>
  <c r="D2320" i="1" s="1"/>
  <c r="C2319" i="1"/>
  <c r="C2320" i="1" s="1"/>
  <c r="B2319" i="1"/>
  <c r="B2320" i="1" s="1"/>
  <c r="F2291" i="1"/>
  <c r="E2291" i="1"/>
  <c r="E2292" i="1" s="1"/>
  <c r="D2291" i="1"/>
  <c r="D2292" i="1" s="1"/>
  <c r="C2291" i="1"/>
  <c r="C2292" i="1" s="1"/>
  <c r="B2291" i="1"/>
  <c r="B2292" i="1" s="1"/>
  <c r="F2277" i="1"/>
  <c r="F2278" i="1" s="1"/>
  <c r="E2277" i="1"/>
  <c r="D2277" i="1"/>
  <c r="D2278" i="1" s="1"/>
  <c r="C2277" i="1"/>
  <c r="C2278" i="1" s="1"/>
  <c r="B2277" i="1"/>
  <c r="B2278" i="1" l="1"/>
  <c r="C2132" i="1"/>
  <c r="E2278" i="1"/>
  <c r="F2132" i="1"/>
  <c r="F2292" i="1"/>
  <c r="G2146" i="1"/>
  <c r="I2128" i="1"/>
  <c r="G2133" i="1"/>
  <c r="G2147" i="1"/>
  <c r="D2404" i="1"/>
  <c r="E2404" i="1"/>
  <c r="D2418" i="1"/>
  <c r="E2147" i="1" s="1"/>
  <c r="C2418" i="1"/>
  <c r="B2404" i="1"/>
  <c r="E2418" i="1"/>
  <c r="C2404" i="1"/>
  <c r="B2418" i="1"/>
  <c r="D2146" i="1"/>
  <c r="C2146" i="1"/>
  <c r="E2132" i="1"/>
  <c r="F2146" i="1"/>
  <c r="D2132" i="1"/>
  <c r="E2146" i="1"/>
  <c r="G2132" i="1"/>
  <c r="H1993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7" i="1"/>
  <c r="C2108" i="1"/>
  <c r="C2109" i="1"/>
  <c r="D2107" i="1"/>
  <c r="E2107" i="1"/>
  <c r="F2107" i="1"/>
  <c r="G2107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E2093" i="1"/>
  <c r="F2093" i="1"/>
  <c r="G2093" i="1"/>
  <c r="E2094" i="1"/>
  <c r="F2094" i="1"/>
  <c r="G2094" i="1"/>
  <c r="D2093" i="1"/>
  <c r="D2094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79" i="1"/>
  <c r="E2079" i="1"/>
  <c r="F2079" i="1"/>
  <c r="G2079" i="1"/>
  <c r="G2188" i="1"/>
  <c r="G2189" i="1" s="1"/>
  <c r="F2188" i="1"/>
  <c r="F2189" i="1" s="1"/>
  <c r="E2188" i="1"/>
  <c r="E2189" i="1" s="1"/>
  <c r="D2188" i="1"/>
  <c r="D2189" i="1" s="1"/>
  <c r="C2188" i="1"/>
  <c r="C2189" i="1" s="1"/>
  <c r="G2174" i="1"/>
  <c r="G2175" i="1" s="1"/>
  <c r="F2174" i="1"/>
  <c r="F2175" i="1" s="1"/>
  <c r="E2174" i="1"/>
  <c r="E2175" i="1" s="1"/>
  <c r="D2174" i="1"/>
  <c r="D2175" i="1" s="1"/>
  <c r="C2174" i="1"/>
  <c r="C2175" i="1" s="1"/>
  <c r="F2133" i="1" l="1"/>
  <c r="I2129" i="1"/>
  <c r="E2091" i="1"/>
  <c r="E2092" i="1" s="1"/>
  <c r="E2133" i="1"/>
  <c r="D2147" i="1"/>
  <c r="C2133" i="1"/>
  <c r="F2147" i="1"/>
  <c r="D2133" i="1"/>
  <c r="C2147" i="1"/>
  <c r="D2091" i="1"/>
  <c r="D2092" i="1" s="1"/>
  <c r="F2091" i="1"/>
  <c r="F2092" i="1" s="1"/>
  <c r="C2091" i="1"/>
  <c r="G2091" i="1"/>
  <c r="G2092" i="1" s="1"/>
  <c r="F2061" i="1"/>
  <c r="B2061" i="1"/>
  <c r="C2061" i="1"/>
  <c r="D2061" i="1"/>
  <c r="E2061" i="1"/>
  <c r="C2047" i="1"/>
  <c r="C2048" i="1" s="1"/>
  <c r="D2047" i="1"/>
  <c r="D2048" i="1" s="1"/>
  <c r="E2047" i="1"/>
  <c r="E2048" i="1" s="1"/>
  <c r="F2047" i="1"/>
  <c r="F2048" i="1" s="1"/>
  <c r="B2047" i="1"/>
  <c r="B2048" i="1" s="1"/>
  <c r="C2022" i="1"/>
  <c r="D2022" i="1"/>
  <c r="E2022" i="1"/>
  <c r="F2022" i="1"/>
  <c r="B2022" i="1"/>
  <c r="B2023" i="1" s="1"/>
  <c r="C2008" i="1"/>
  <c r="C2009" i="1" s="1"/>
  <c r="D2008" i="1"/>
  <c r="E2008" i="1"/>
  <c r="E2009" i="1" s="1"/>
  <c r="F2008" i="1"/>
  <c r="F2009" i="1" s="1"/>
  <c r="B2008" i="1"/>
  <c r="B2009" i="1" s="1"/>
  <c r="D2009" i="1"/>
  <c r="C1983" i="1"/>
  <c r="C1984" i="1" s="1"/>
  <c r="D1983" i="1"/>
  <c r="E1983" i="1"/>
  <c r="F1983" i="1"/>
  <c r="B1983" i="1"/>
  <c r="B1984" i="1" s="1"/>
  <c r="C1969" i="1"/>
  <c r="C1970" i="1" s="1"/>
  <c r="D1969" i="1"/>
  <c r="D1970" i="1" s="1"/>
  <c r="E1969" i="1"/>
  <c r="E1970" i="1" s="1"/>
  <c r="F1969" i="1"/>
  <c r="F1970" i="1" s="1"/>
  <c r="B1969" i="1"/>
  <c r="B1970" i="1" s="1"/>
  <c r="C1941" i="1"/>
  <c r="D1941" i="1"/>
  <c r="E1941" i="1"/>
  <c r="F1941" i="1"/>
  <c r="B1941" i="1"/>
  <c r="B1942" i="1" s="1"/>
  <c r="C1927" i="1"/>
  <c r="D1927" i="1"/>
  <c r="D1928" i="1" s="1"/>
  <c r="E1927" i="1"/>
  <c r="E1928" i="1" s="1"/>
  <c r="F1927" i="1"/>
  <c r="F1928" i="1" s="1"/>
  <c r="C1928" i="1"/>
  <c r="B1927" i="1"/>
  <c r="B1928" i="1" s="1"/>
  <c r="C1901" i="1"/>
  <c r="D1901" i="1"/>
  <c r="D1902" i="1" s="1"/>
  <c r="E1901" i="1"/>
  <c r="F1901" i="1"/>
  <c r="B1901" i="1"/>
  <c r="B1902" i="1" s="1"/>
  <c r="C1887" i="1"/>
  <c r="C1888" i="1" s="1"/>
  <c r="D1887" i="1"/>
  <c r="D1888" i="1" s="1"/>
  <c r="E1887" i="1"/>
  <c r="E1888" i="1" s="1"/>
  <c r="F1887" i="1"/>
  <c r="F1888" i="1" s="1"/>
  <c r="B1887" i="1"/>
  <c r="B1888" i="1" s="1"/>
  <c r="C1862" i="1"/>
  <c r="D1862" i="1"/>
  <c r="E1862" i="1"/>
  <c r="F1862" i="1"/>
  <c r="B1862" i="1"/>
  <c r="B1863" i="1" s="1"/>
  <c r="C1848" i="1"/>
  <c r="C1849" i="1" s="1"/>
  <c r="D1848" i="1"/>
  <c r="D1849" i="1" s="1"/>
  <c r="E1848" i="1"/>
  <c r="E1849" i="1" s="1"/>
  <c r="F1848" i="1"/>
  <c r="F1849" i="1" s="1"/>
  <c r="B1848" i="1"/>
  <c r="B1849" i="1" s="1"/>
  <c r="C1823" i="1"/>
  <c r="D1823" i="1"/>
  <c r="E1823" i="1"/>
  <c r="E1824" i="1" s="1"/>
  <c r="F1823" i="1"/>
  <c r="B1823" i="1"/>
  <c r="B1824" i="1" s="1"/>
  <c r="C1809" i="1"/>
  <c r="C1810" i="1" s="1"/>
  <c r="D1809" i="1"/>
  <c r="D1810" i="1" s="1"/>
  <c r="E1809" i="1"/>
  <c r="E1810" i="1" s="1"/>
  <c r="F1809" i="1"/>
  <c r="F1810" i="1" s="1"/>
  <c r="B1809" i="1"/>
  <c r="B1810" i="1" s="1"/>
  <c r="C1783" i="1"/>
  <c r="D1783" i="1"/>
  <c r="E1783" i="1"/>
  <c r="F1783" i="1"/>
  <c r="B1783" i="1"/>
  <c r="B1784" i="1" s="1"/>
  <c r="C1769" i="1"/>
  <c r="C1770" i="1" s="1"/>
  <c r="D1769" i="1"/>
  <c r="D1770" i="1" s="1"/>
  <c r="E1769" i="1"/>
  <c r="E1770" i="1" s="1"/>
  <c r="F1769" i="1"/>
  <c r="F1770" i="1" s="1"/>
  <c r="B1769" i="1"/>
  <c r="B1770" i="1" s="1"/>
  <c r="C1744" i="1"/>
  <c r="C1745" i="1" s="1"/>
  <c r="D1744" i="1"/>
  <c r="E1744" i="1"/>
  <c r="F1744" i="1"/>
  <c r="B1744" i="1"/>
  <c r="C1730" i="1"/>
  <c r="C1731" i="1" s="1"/>
  <c r="D1730" i="1"/>
  <c r="D1731" i="1" s="1"/>
  <c r="E1730" i="1"/>
  <c r="E1731" i="1" s="1"/>
  <c r="F1730" i="1"/>
  <c r="F1731" i="1" s="1"/>
  <c r="B1730" i="1"/>
  <c r="B1731" i="1" s="1"/>
  <c r="C1705" i="1"/>
  <c r="D1705" i="1"/>
  <c r="E1705" i="1"/>
  <c r="F1705" i="1"/>
  <c r="B1705" i="1"/>
  <c r="B1706" i="1" s="1"/>
  <c r="C1691" i="1"/>
  <c r="C1692" i="1" s="1"/>
  <c r="D1691" i="1"/>
  <c r="D1692" i="1" s="1"/>
  <c r="E1691" i="1"/>
  <c r="E1692" i="1" s="1"/>
  <c r="F1691" i="1"/>
  <c r="F1692" i="1" s="1"/>
  <c r="B1691" i="1"/>
  <c r="B1692" i="1" s="1"/>
  <c r="C1664" i="1"/>
  <c r="D1664" i="1"/>
  <c r="E1664" i="1"/>
  <c r="F1664" i="1"/>
  <c r="B1664" i="1"/>
  <c r="B1665" i="1" s="1"/>
  <c r="C1650" i="1"/>
  <c r="C1651" i="1" s="1"/>
  <c r="D1650" i="1"/>
  <c r="D1651" i="1" s="1"/>
  <c r="E1650" i="1"/>
  <c r="E1651" i="1" s="1"/>
  <c r="F1650" i="1"/>
  <c r="F1651" i="1" s="1"/>
  <c r="B1650" i="1"/>
  <c r="B1651" i="1" s="1"/>
  <c r="C1624" i="1"/>
  <c r="D1624" i="1"/>
  <c r="E1624" i="1"/>
  <c r="F1624" i="1"/>
  <c r="B1624" i="1"/>
  <c r="B1625" i="1" s="1"/>
  <c r="C1610" i="1"/>
  <c r="C1611" i="1" s="1"/>
  <c r="D1610" i="1"/>
  <c r="D1611" i="1" s="1"/>
  <c r="E1610" i="1"/>
  <c r="E1611" i="1" s="1"/>
  <c r="F1610" i="1"/>
  <c r="F1611" i="1" s="1"/>
  <c r="B1610" i="1"/>
  <c r="B1611" i="1" s="1"/>
  <c r="C1582" i="1"/>
  <c r="D1582" i="1"/>
  <c r="E1582" i="1"/>
  <c r="F1582" i="1"/>
  <c r="B1582" i="1"/>
  <c r="C1568" i="1"/>
  <c r="C1569" i="1" s="1"/>
  <c r="D1568" i="1"/>
  <c r="D1569" i="1" s="1"/>
  <c r="E1568" i="1"/>
  <c r="E1569" i="1" s="1"/>
  <c r="F1568" i="1"/>
  <c r="F1569" i="1" s="1"/>
  <c r="B1568" i="1"/>
  <c r="B156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130" i="1" l="1"/>
  <c r="E2105" i="1"/>
  <c r="D2105" i="1"/>
  <c r="B389" i="1"/>
  <c r="B2062" i="1"/>
  <c r="C2105" i="1"/>
  <c r="B403" i="1"/>
  <c r="F2105" i="1"/>
  <c r="G2105" i="1"/>
  <c r="F443" i="1"/>
  <c r="E363" i="1"/>
  <c r="C363" i="1"/>
  <c r="C283" i="1"/>
  <c r="I2131" i="1" l="1"/>
  <c r="I2132" i="1" s="1"/>
  <c r="I2133" i="1" s="1"/>
  <c r="C2092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62" i="1"/>
  <c r="C2023" i="1"/>
  <c r="F1902" i="1"/>
  <c r="F1863" i="1"/>
  <c r="C1863" i="1"/>
  <c r="E1665" i="1"/>
  <c r="D1625" i="1"/>
  <c r="E1583" i="1"/>
  <c r="C1583" i="1"/>
  <c r="D1543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134" i="1" l="1"/>
  <c r="F2062" i="1"/>
  <c r="D2062" i="1"/>
  <c r="C2062" i="1"/>
  <c r="D2023" i="1"/>
  <c r="F2023" i="1"/>
  <c r="E2023" i="1"/>
  <c r="D1984" i="1"/>
  <c r="F1984" i="1"/>
  <c r="E1984" i="1"/>
  <c r="C1942" i="1"/>
  <c r="F1942" i="1"/>
  <c r="D1942" i="1"/>
  <c r="E1942" i="1"/>
  <c r="E1902" i="1"/>
  <c r="C1902" i="1"/>
  <c r="E1863" i="1"/>
  <c r="D1863" i="1"/>
  <c r="D1824" i="1"/>
  <c r="C1824" i="1"/>
  <c r="F1824" i="1"/>
  <c r="C1784" i="1"/>
  <c r="F1784" i="1"/>
  <c r="E1784" i="1"/>
  <c r="D1784" i="1"/>
  <c r="F1745" i="1"/>
  <c r="B1745" i="1"/>
  <c r="E1745" i="1"/>
  <c r="D1745" i="1"/>
  <c r="E1706" i="1"/>
  <c r="D1706" i="1"/>
  <c r="F1706" i="1"/>
  <c r="C1706" i="1"/>
  <c r="F1665" i="1"/>
  <c r="C1665" i="1"/>
  <c r="D1665" i="1"/>
  <c r="F1625" i="1"/>
  <c r="E1625" i="1"/>
  <c r="C1625" i="1"/>
  <c r="D1583" i="1"/>
  <c r="B1583" i="1"/>
  <c r="F1583" i="1"/>
  <c r="E1543" i="1"/>
  <c r="F1543" i="1"/>
  <c r="C1543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135" i="1" l="1"/>
  <c r="C2106" i="1"/>
  <c r="D2106" i="1"/>
  <c r="F2106" i="1"/>
  <c r="E2106" i="1"/>
  <c r="G2106" i="1"/>
  <c r="I2136" i="1" l="1"/>
  <c r="I2137" i="1" l="1"/>
  <c r="I2138" i="1" l="1"/>
  <c r="I2139" i="1" l="1"/>
  <c r="I2140" i="1" l="1"/>
  <c r="I2141" i="1" l="1"/>
  <c r="I2142" i="1" l="1"/>
  <c r="I2143" i="1" l="1"/>
  <c r="I2144" i="1" l="1"/>
  <c r="I2145" i="1" l="1"/>
  <c r="I2146" i="1" s="1"/>
  <c r="I2147" i="1" s="1"/>
  <c r="I2148" i="1" l="1"/>
  <c r="I2149" i="1" l="1"/>
  <c r="I2150" i="1" l="1"/>
  <c r="I2151" i="1" l="1"/>
</calcChain>
</file>

<file path=xl/sharedStrings.xml><?xml version="1.0" encoding="utf-8"?>
<sst xmlns="http://schemas.openxmlformats.org/spreadsheetml/2006/main" count="1271" uniqueCount="132">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</sst>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2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08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" fillId="0" borderId="0" xfId="0" applyNumberFormat="1" applyFont="1" applyAlignment="1" applyProtection="1">
      <alignment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164" fontId="13" fillId="7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6" borderId="0" xfId="0" applyNumberFormat="1" applyFont="1" applyFill="1" applyAlignment="1">
      <alignment horizontal="left" wrapText="1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164" fontId="31" fillId="10" borderId="0" xfId="1" applyNumberFormat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G496" totalsRowShown="0" headerRowDxfId="602" dataDxfId="601">
  <tableColumns count="7">
    <tableColumn id="1" xr3:uid="{F39CF3F8-C6DE-3548-BCA7-630C41C2E3D9}" name="SERVICE YEAR" dataDxfId="600"/>
    <tableColumn id="2" xr3:uid="{3F27A266-59A3-7745-A5A5-9CB7AB3A1383}" name="PLACEMENT" dataDxfId="599"/>
    <tableColumn id="3" xr3:uid="{BC1D50D3-7F1B-A14F-82E7-995E11705DF5}" name="VIDEO SHOWING" dataDxfId="598"/>
    <tableColumn id="4" xr3:uid="{32A9083F-2F8A-A046-AD85-A40B38DF0EBA}" name="HOURS" dataDxfId="597"/>
    <tableColumn id="5" xr3:uid="{62504FCA-904E-8244-A3D5-1411CF4288E3}" name="RETURN VISITS" dataDxfId="596"/>
    <tableColumn id="6" xr3:uid="{8DA6D61F-C1BC-EB47-B020-EE8AC753C85F}" name="BIBLE STUDIES" dataDxfId="595"/>
    <tableColumn id="7" xr3:uid="{87E6B06F-B982-954A-A1C3-CE07AD3CD43A}" name="REMARKS" dataDxfId="5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G854" totalsRowShown="0" headerRowDxfId="521" dataDxfId="520">
  <tableColumns count="7">
    <tableColumn id="1" xr3:uid="{AAE7BFE1-6E41-5848-B841-CBFACDC5B67A}" name="SERVICE YEAR" dataDxfId="519"/>
    <tableColumn id="2" xr3:uid="{8EE93D79-D09B-FE46-9924-681CC57B0A63}" name="PLACEMENT" dataDxfId="518"/>
    <tableColumn id="3" xr3:uid="{F96C7FF7-9AA2-1E4D-8286-223EEE590441}" name="VIDEO SHOWING" dataDxfId="517"/>
    <tableColumn id="4" xr3:uid="{54C78FCC-9695-AA44-9105-5DFC028D59FD}" name="HOURS" dataDxfId="516"/>
    <tableColumn id="5" xr3:uid="{E700526D-7538-1F45-B86D-A44390411FD6}" name="RETURN VISITS" dataDxfId="515"/>
    <tableColumn id="6" xr3:uid="{304B05A0-5ECF-1A4E-A11A-2A10AB13A782}" name="BIBLE STUDIES" dataDxfId="514"/>
    <tableColumn id="7" xr3:uid="{BEBB0478-1EC7-E040-9458-63E9FCA962E4}" name="REMARKS" dataDxfId="5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G898" totalsRowShown="0" headerRowDxfId="512" dataDxfId="511">
  <tableColumns count="7">
    <tableColumn id="1" xr3:uid="{8AAD46C0-63AA-644C-8153-87A943E21E1A}" name="SERVICE YEAR" dataDxfId="510"/>
    <tableColumn id="2" xr3:uid="{35A01653-FAE6-0F41-B17E-0B9784ED0E3F}" name="PLACEMENT" dataDxfId="509"/>
    <tableColumn id="3" xr3:uid="{669F1493-3C1C-8843-96E4-8139F42578E8}" name="VIDEO SHOWING" dataDxfId="508"/>
    <tableColumn id="4" xr3:uid="{7B2D75B2-4217-5044-850D-08D135768622}" name="HOURS" dataDxfId="507"/>
    <tableColumn id="5" xr3:uid="{BD7C96FB-9078-6148-AF07-700DCB290893}" name="RETURN VISITS" dataDxfId="506"/>
    <tableColumn id="6" xr3:uid="{5B27DBB2-93D9-4C4A-9D28-2EF378825A8C}" name="BIBLE STUDIES" dataDxfId="505"/>
    <tableColumn id="7" xr3:uid="{526203AD-8EAB-9640-9AEE-2F2FA1666038}" name="REMARKS" dataDxfId="50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G938" totalsRowShown="0" headerRowDxfId="503" dataDxfId="502">
  <tableColumns count="7">
    <tableColumn id="1" xr3:uid="{0578B0D6-4FC2-B742-BDBE-69354F602021}" name="SERVICE YEAR" dataDxfId="501"/>
    <tableColumn id="2" xr3:uid="{3F105FEB-8B61-714F-9E15-56F7293C562F}" name="PLACEMENT" dataDxfId="500"/>
    <tableColumn id="3" xr3:uid="{E070E053-B538-9849-9F5F-D47428BD0F84}" name="VIDEO SHOWING" dataDxfId="499"/>
    <tableColumn id="4" xr3:uid="{8DCF125E-2064-9E41-9932-520C610AA513}" name="HOURS" dataDxfId="498"/>
    <tableColumn id="5" xr3:uid="{98DAF925-CEB7-2646-A188-A4C76ED8DC3A}" name="RETURN VISITS" dataDxfId="497"/>
    <tableColumn id="6" xr3:uid="{7039EE3C-0D2D-E34B-A03C-7ADD75DF84DB}" name="BIBLE STUDIES" dataDxfId="496"/>
    <tableColumn id="7" xr3:uid="{619482FA-4E11-C445-84BC-237F416ABB45}" name="REMARKS" dataDxfId="49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G980" totalsRowShown="0" headerRowDxfId="494" dataDxfId="493">
  <tableColumns count="7">
    <tableColumn id="1" xr3:uid="{C1304CE9-73BC-2B4B-8983-158CF20FA157}" name="SERVICE YEAR" dataDxfId="492"/>
    <tableColumn id="2" xr3:uid="{367C82B7-87F7-374D-9E8B-629ABDDBF13B}" name="PLACEMENT" dataDxfId="491"/>
    <tableColumn id="3" xr3:uid="{9F6AA9CC-FC77-5147-B135-825217955932}" name="VIDEO SHOWING" dataDxfId="490"/>
    <tableColumn id="4" xr3:uid="{3F3C915E-EA1B-7C48-B033-C3EF48F96940}" name="HOURS" dataDxfId="489"/>
    <tableColumn id="5" xr3:uid="{96072198-A863-6548-A381-5DB5E2C67A58}" name="RETURN VISITS" dataDxfId="488"/>
    <tableColumn id="6" xr3:uid="{B8716D3D-373B-E94C-A139-EA3C376F4648}" name="BIBLE STUDIES" dataDxfId="487"/>
    <tableColumn id="7" xr3:uid="{7E88CA8F-2DEE-7A43-B13C-D856ED647942}" name="REMARKS" dataDxfId="4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G1019" totalsRowShown="0" headerRowDxfId="485" dataDxfId="484">
  <tableColumns count="7">
    <tableColumn id="1" xr3:uid="{5ECB478C-3385-A842-BD74-61CD0043252E}" name="SERVICE YEAR" dataDxfId="483"/>
    <tableColumn id="2" xr3:uid="{2495AE21-544B-7E46-AF76-CACF6FB9D3C6}" name="PLACEMENT" dataDxfId="482"/>
    <tableColumn id="3" xr3:uid="{CDB220B2-C16C-DA45-BBDD-6D5CB73C5FF0}" name="VIDEO SHOWING" dataDxfId="481"/>
    <tableColumn id="4" xr3:uid="{1B15ED37-22C1-9A43-83ED-9E8360B228C5}" name="HOURS" dataDxfId="480"/>
    <tableColumn id="5" xr3:uid="{92E3D950-6AD9-5B4C-A33F-9023286A0BC7}" name="RETURN VISITS" dataDxfId="479"/>
    <tableColumn id="6" xr3:uid="{C71F2CF8-B5FB-BC46-839A-F405850E116D}" name="BIBLE STUDIES" dataDxfId="478"/>
    <tableColumn id="7" xr3:uid="{9E37A093-ED8B-774E-8A1F-7717C8EC0596}" name="REMARKS" dataDxfId="4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G1058" totalsRowShown="0" headerRowDxfId="476" dataDxfId="475">
  <tableColumns count="7">
    <tableColumn id="1" xr3:uid="{A3BA4F0A-2BBE-EE42-A87D-6FBF6FB50143}" name="SERVICE YEAR" dataDxfId="474"/>
    <tableColumn id="2" xr3:uid="{29D211D5-32A4-C946-AB4C-B6F7BE252120}" name="PLACEMENT" dataDxfId="473"/>
    <tableColumn id="3" xr3:uid="{7E5D7BFA-C794-F04E-8A2B-8B253C12C377}" name="VIDEO SHOWING" dataDxfId="472"/>
    <tableColumn id="4" xr3:uid="{3DE8B639-2770-0F40-8398-06434A233564}" name="HOURS" dataDxfId="471"/>
    <tableColumn id="5" xr3:uid="{61EA279B-B445-9448-83FF-003035706D66}" name="RETURN VISITS" dataDxfId="470"/>
    <tableColumn id="6" xr3:uid="{8CB3E8B2-1B12-8341-B6E3-4841F11A484B}" name="BIBLE STUDIES" dataDxfId="469"/>
    <tableColumn id="7" xr3:uid="{0FA5C41E-B4C6-0244-9BCD-E6434B70CAD5}" name="REMARKS" dataDxfId="4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G1098" totalsRowShown="0" headerRowDxfId="467" dataDxfId="466">
  <tableColumns count="7">
    <tableColumn id="1" xr3:uid="{AC142FAA-8D0D-7646-B3CA-083A0164BBFE}" name="SERVICE YEAR" dataDxfId="465"/>
    <tableColumn id="2" xr3:uid="{9962BE3F-2401-AE48-BFAA-EA1821727215}" name="PLACEMENT" dataDxfId="464"/>
    <tableColumn id="3" xr3:uid="{D513738B-F615-7A47-AA15-0A281E2DD294}" name="VIDEO SHOWING" dataDxfId="463"/>
    <tableColumn id="4" xr3:uid="{60CF3758-F2F9-2A4D-B1C1-83185EB121C2}" name="HOURS" dataDxfId="462"/>
    <tableColumn id="5" xr3:uid="{1DC7FF2F-AC88-104E-9A51-1F925946F0EB}" name="RETURN VISITS" dataDxfId="461"/>
    <tableColumn id="6" xr3:uid="{E00958BC-9837-1D4C-BE25-2B7A7C7F8166}" name="BIBLE STUDIES" dataDxfId="460"/>
    <tableColumn id="7" xr3:uid="{77D6C602-F6DE-AB40-9C39-061D0F54BDC8}" name="REMARKS" dataDxfId="4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G1140" totalsRowShown="0" headerRowDxfId="458" dataDxfId="457">
  <tableColumns count="7">
    <tableColumn id="1" xr3:uid="{F3A1A4F0-7308-354C-818A-AD7A4F293740}" name="SERVICE YEAR" dataDxfId="456"/>
    <tableColumn id="2" xr3:uid="{A49E47C4-9C97-E445-96CF-EE1A3B000DAD}" name="PLACEMENT" dataDxfId="455"/>
    <tableColumn id="3" xr3:uid="{BBFE19B5-3566-164F-8AE9-AEB0956A445B}" name="VIDEO SHOWING" dataDxfId="454"/>
    <tableColumn id="4" xr3:uid="{C3965A90-E893-714A-B794-CA6E6BA1CDA3}" name="HOURS" dataDxfId="453"/>
    <tableColumn id="5" xr3:uid="{33675F1D-144E-DD4D-BB4A-E4868585B73C}" name="RETURN VISITS" dataDxfId="452"/>
    <tableColumn id="6" xr3:uid="{209C1302-E87F-394E-9192-F14B48496057}" name="BIBLE STUDIES" dataDxfId="451"/>
    <tableColumn id="7" xr3:uid="{27C9A2A9-BB25-8B45-8E39-3394E5E9CA9E}" name="REMARKS" dataDxfId="45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G1179" totalsRowShown="0" headerRowDxfId="449" dataDxfId="448">
  <tableColumns count="7">
    <tableColumn id="1" xr3:uid="{B4BE2502-159E-5E49-ABFF-00B86639F2C1}" name="SERVICE YEAR" dataDxfId="447"/>
    <tableColumn id="2" xr3:uid="{BEE7EB1E-8154-1A40-B9EC-67BEB32D8968}" name="PLACEMENT" dataDxfId="446"/>
    <tableColumn id="3" xr3:uid="{F1FCFAC7-B132-C040-835F-B0566C224C71}" name="VIDEO SHOWING" dataDxfId="445"/>
    <tableColumn id="4" xr3:uid="{B22FE307-C5EC-7D40-9D62-C4B4B205979A}" name="HOURS" dataDxfId="444"/>
    <tableColumn id="5" xr3:uid="{86DA7328-B582-8B45-AE08-BF94D3D5EDD8}" name="RETURN VISITS" dataDxfId="443"/>
    <tableColumn id="6" xr3:uid="{78D67A1B-4C5B-564E-B50D-14299B8C672F}" name="BIBLE STUDIES" dataDxfId="442"/>
    <tableColumn id="7" xr3:uid="{48BDC281-413B-9744-B05E-6231A8D3A518}" name="REMARKS" dataDxfId="4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G1218" totalsRowShown="0" headerRowDxfId="440" dataDxfId="439">
  <tableColumns count="7">
    <tableColumn id="1" xr3:uid="{257A8B15-A05F-AB45-967B-65F31BD4212C}" name="SERVICE YEAR" dataDxfId="438"/>
    <tableColumn id="2" xr3:uid="{0F63EB38-464D-164D-AF09-76146A3DC118}" name="PLACEMENT" dataDxfId="437"/>
    <tableColumn id="3" xr3:uid="{0AEEEB0E-C6D7-A949-9730-1A147684A39B}" name="VIDEO SHOWING" dataDxfId="436"/>
    <tableColumn id="4" xr3:uid="{8B99F527-4307-8945-8B22-3856A5FC0284}" name="HOURS" dataDxfId="435"/>
    <tableColumn id="5" xr3:uid="{B1877D8A-3B89-ED46-B53F-C27AE8B31F53}" name="RETURN VISITS" dataDxfId="434"/>
    <tableColumn id="6" xr3:uid="{5660BB9D-0B72-A84B-A4CF-10DA35D58C4C}" name="BIBLE STUDIES" dataDxfId="433"/>
    <tableColumn id="7" xr3:uid="{3DF42E7E-1A7F-8C49-86A9-43B7C74F60A7}" name="REMARKS" dataDxfId="4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G535" totalsRowShown="0" headerRowDxfId="593" dataDxfId="592">
  <tableColumns count="7">
    <tableColumn id="1" xr3:uid="{3DDED4A2-D06E-904F-AF3C-05A12E72C54E}" name="SERVICE YEAR" dataDxfId="591"/>
    <tableColumn id="2" xr3:uid="{D89E4C26-26DF-3849-8E97-64F60A6F9B1C}" name="PLACEMENT" dataDxfId="590"/>
    <tableColumn id="3" xr3:uid="{1B0762B4-B7C1-FD44-A1FD-A81BF93FAD1E}" name="VIDEO SHOWING" dataDxfId="589"/>
    <tableColumn id="4" xr3:uid="{6B746CEB-ECB3-0C4E-BF0C-369B2259586D}" name="HOURS" dataDxfId="588"/>
    <tableColumn id="5" xr3:uid="{BA0213E2-052B-C646-A557-B6A63A945A54}" name="RETURN VISITS" dataDxfId="587"/>
    <tableColumn id="6" xr3:uid="{F605CBA2-1A44-C048-8D27-11E278035B05}" name="BIBLE STUDIES" dataDxfId="586"/>
    <tableColumn id="7" xr3:uid="{E8C475C3-3564-3148-8983-74FADAF6101A}" name="REMARKS" dataDxfId="5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5:G1549" totalsRowShown="0" headerRowDxfId="431" dataDxfId="430">
  <tableColumns count="7">
    <tableColumn id="1" xr3:uid="{1315801E-9E7A-D14C-A1CB-8425EBFA1F0B}" name="SERVICE YEAR" dataDxfId="429"/>
    <tableColumn id="2" xr3:uid="{90BE1D7B-18C0-204C-9F4E-4598D70E6642}" name="PLACEMENT" dataDxfId="428"/>
    <tableColumn id="3" xr3:uid="{E30A0B87-64A0-EA41-9144-01CB1373ACA9}" name="VIDEO SHOWING" dataDxfId="427"/>
    <tableColumn id="4" xr3:uid="{7D2E0632-C89E-974F-926C-67A4CF9D2352}" name="HOURS" dataDxfId="426"/>
    <tableColumn id="5" xr3:uid="{395F3460-FDE4-F24F-AE70-8208217B2FF9}" name="RETURN VISITS" dataDxfId="425"/>
    <tableColumn id="6" xr3:uid="{46CF0EFA-B1E5-BD49-8E76-35C2123237D6}" name="BIBLE STUDIES" dataDxfId="424"/>
    <tableColumn id="7" xr3:uid="{EFE41709-CCE6-C64A-A73E-F1528C60ACEA}" name="REMARKS" dataDxfId="42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5:G1589" totalsRowShown="0" headerRowDxfId="422" dataDxfId="421">
  <tableColumns count="7">
    <tableColumn id="1" xr3:uid="{CF91E189-5479-E745-B658-F40287806BC1}" name="SERVICE YEAR" dataDxfId="420"/>
    <tableColumn id="2" xr3:uid="{4FB9B069-AAD5-B447-862D-8BB524A6E43A}" name="PLACEMENT" dataDxfId="419"/>
    <tableColumn id="3" xr3:uid="{7BAB7997-6763-7B43-A2D7-56424794C388}" name="VIDEO SHOWING" dataDxfId="418"/>
    <tableColumn id="4" xr3:uid="{A1B1DE60-0406-1849-970C-77FC4B8A94F6}" name="HOURS" dataDxfId="417"/>
    <tableColumn id="5" xr3:uid="{A0FB5352-F5BA-8242-95C5-3CA77FEC6BD4}" name="RETURN VISITS" dataDxfId="416"/>
    <tableColumn id="6" xr3:uid="{8FC826AC-887C-D349-8DD7-26C51536DECC}" name="BIBLE STUDIES" dataDxfId="415"/>
    <tableColumn id="7" xr3:uid="{DFA19425-6CEE-8F4E-9F18-A11A10ECD622}" name="REMARKS" dataDxfId="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7:G1631" totalsRowShown="0" headerRowDxfId="413" dataDxfId="412">
  <tableColumns count="7">
    <tableColumn id="1" xr3:uid="{57BAF324-1986-DB47-B9BC-F3B3165A5C66}" name="SERVICE YEAR" dataDxfId="411"/>
    <tableColumn id="2" xr3:uid="{C3990CAA-BFAE-9F44-A64D-5ED00C15265F}" name="PLACEMENT" dataDxfId="410"/>
    <tableColumn id="3" xr3:uid="{54C2B7A2-FBED-2048-9FC9-922DA738B1B2}" name="VIDEO SHOWING" dataDxfId="409"/>
    <tableColumn id="4" xr3:uid="{B1C75FA9-4500-8C47-AA36-C21B743BAA1F}" name="HOURS" dataDxfId="408"/>
    <tableColumn id="5" xr3:uid="{62DCB6AE-DA9E-E345-94ED-A15040111E97}" name="RETURN VISITS" dataDxfId="407"/>
    <tableColumn id="6" xr3:uid="{2BA1A227-0DBB-E34F-810F-E8D8653C5D59}" name="BIBLE STUDIES" dataDxfId="406"/>
    <tableColumn id="7" xr3:uid="{B55A376A-1652-6B42-9D91-E8B795DE0DBB}" name="REMARKS" dataDxfId="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7:G1671" totalsRowShown="0" headerRowDxfId="404" dataDxfId="403">
  <tableColumns count="7">
    <tableColumn id="1" xr3:uid="{78C4D77B-28B2-6A49-A7B5-AF7B2E953308}" name="SERVICE YEAR" dataDxfId="402"/>
    <tableColumn id="2" xr3:uid="{88E822F3-0C85-D54C-A4F9-182A3EFE048D}" name="PLACEMENT" dataDxfId="401"/>
    <tableColumn id="3" xr3:uid="{913E70B9-B05E-2148-9554-138A9FC7ECCF}" name="VIDEO SHOWING" dataDxfId="400"/>
    <tableColumn id="4" xr3:uid="{0B2D84D7-CC4E-B244-BB81-508E732CB868}" name="HOURS" dataDxfId="399"/>
    <tableColumn id="5" xr3:uid="{2C0A69AE-F676-3A4A-8119-9C1F92FB7BDE}" name="RETURN VISITS" dataDxfId="398"/>
    <tableColumn id="6" xr3:uid="{815DEF97-8B68-1843-9A04-DBE2887576BF}" name="BIBLE STUDIES" dataDxfId="397"/>
    <tableColumn id="7" xr3:uid="{8B4AC89F-6E8D-1B49-A0B9-27F5D47D2D31}" name="REMARKS" dataDxfId="39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8:G1712" totalsRowShown="0" headerRowDxfId="395" dataDxfId="394">
  <tableColumns count="7">
    <tableColumn id="1" xr3:uid="{8B8FAC59-66F0-6A4F-9A90-D270738CB59B}" name="SERVICE YEAR" dataDxfId="393"/>
    <tableColumn id="2" xr3:uid="{655B532C-8C5C-8241-851A-AFFEBD0AC2D1}" name="PLACEMENT" dataDxfId="392"/>
    <tableColumn id="3" xr3:uid="{47FD5906-E71B-8941-B248-1FD9C225473D}" name="VIDEO SHOWING" dataDxfId="391"/>
    <tableColumn id="4" xr3:uid="{236C21F6-242F-124A-B57E-9DB8E39C2235}" name="HOURS" dataDxfId="390"/>
    <tableColumn id="5" xr3:uid="{E3016558-3A67-A54F-8CB5-85C15A687CB5}" name="RETURN VISITS" dataDxfId="389"/>
    <tableColumn id="6" xr3:uid="{4309B24C-B468-264F-879B-1E1FD131C77F}" name="BIBLE STUDIES" dataDxfId="388"/>
    <tableColumn id="7" xr3:uid="{FD13BF1E-3684-8F4E-A82D-44A167EA3A0D}" name="REMARKS" dataDxfId="3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7:G1751" totalsRowShown="0" headerRowDxfId="386" dataDxfId="385">
  <tableColumns count="7">
    <tableColumn id="1" xr3:uid="{0AF8568B-747C-F041-AC08-33BDAA2CCEA4}" name="SERVICE YEAR" dataDxfId="384"/>
    <tableColumn id="2" xr3:uid="{B5DCBE10-E420-9B45-B872-9DE354B59AB1}" name="PLACEMENT" dataDxfId="383"/>
    <tableColumn id="3" xr3:uid="{FCD52713-89B7-094D-AC7B-40DFB10D2702}" name="VIDEO SHOWING" dataDxfId="382"/>
    <tableColumn id="4" xr3:uid="{779ADF5F-FCC5-AD47-B4EA-C98A4F3A42D9}" name="HOURS" dataDxfId="381"/>
    <tableColumn id="5" xr3:uid="{791BB336-EB35-1745-9EF1-E3BD1E427019}" name="RETURN VISITS" dataDxfId="380"/>
    <tableColumn id="6" xr3:uid="{46243818-67C3-8F45-8268-90E64E219F4D}" name="BIBLE STUDIES" dataDxfId="379"/>
    <tableColumn id="7" xr3:uid="{876F9571-76CC-C548-9A2F-CCE6EEC9CB3E}" name="REMARKS" dataDxfId="3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6:G1790" totalsRowShown="0" headerRowDxfId="377" dataDxfId="376">
  <tableColumns count="7">
    <tableColumn id="1" xr3:uid="{8DC74121-0AB9-2345-ADE4-499F4647BB62}" name="SERVICE YEAR" dataDxfId="375"/>
    <tableColumn id="2" xr3:uid="{BE138284-2579-4549-B481-098545A5F6BF}" name="PLACEMENT" dataDxfId="374"/>
    <tableColumn id="3" xr3:uid="{CBAD81F6-9E3B-584A-9960-AC5FCFDDAD98}" name="VIDEO SHOWING" dataDxfId="373"/>
    <tableColumn id="4" xr3:uid="{66705C33-881E-504E-AAF0-BE1E55E99B04}" name="HOURS" dataDxfId="372"/>
    <tableColumn id="5" xr3:uid="{C5A3F682-D637-774D-AABD-7EFBD1B054A5}" name="RETURN VISITS" dataDxfId="371"/>
    <tableColumn id="6" xr3:uid="{80A9B903-BDD9-C44C-87A6-0356CCD3C01D}" name="BIBLE STUDIES" dataDxfId="370"/>
    <tableColumn id="7" xr3:uid="{8DF36F5E-018D-414F-A0CF-9FDB6D852D60}" name="REMARKS" dataDxfId="36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6:G1830" totalsRowShown="0" headerRowDxfId="368" dataDxfId="367">
  <tableColumns count="7">
    <tableColumn id="1" xr3:uid="{E0237F49-D98C-9041-8306-0F79F8611840}" name="SERVICE YEAR" dataDxfId="366"/>
    <tableColumn id="2" xr3:uid="{74482142-8610-DE4B-92FF-7511CEC7A64B}" name="PLACEMENT" dataDxfId="365"/>
    <tableColumn id="3" xr3:uid="{E39E9AA5-092B-0647-8CA3-DDAD2744AFB5}" name="VIDEO SHOWING" dataDxfId="364"/>
    <tableColumn id="4" xr3:uid="{F7142823-28AE-CE4E-8121-73F64EA1BB04}" name="HOURS" dataDxfId="363"/>
    <tableColumn id="5" xr3:uid="{EAAFB6AC-D265-9B41-B09B-A8F5B9F36B8A}" name="RETURN VISITS" dataDxfId="362"/>
    <tableColumn id="6" xr3:uid="{F950AE3E-E78A-2B47-AFFF-32572A3FF9E9}" name="BIBLE STUDIES" dataDxfId="361"/>
    <tableColumn id="7" xr3:uid="{25B228C9-1FA7-9D4A-AEF0-BEEEA3D4662B}" name="REMARKS" dataDxfId="36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5:G1869" totalsRowShown="0" headerRowDxfId="359" dataDxfId="358">
  <tableColumns count="7">
    <tableColumn id="1" xr3:uid="{B9231F3B-FB8D-E64B-856F-A4A98FA5A026}" name="SERVICE YEAR" dataDxfId="357"/>
    <tableColumn id="2" xr3:uid="{76C85A56-E5F0-5A40-ACED-E03A24E95B62}" name="PLACEMENT" dataDxfId="356"/>
    <tableColumn id="3" xr3:uid="{493DAD19-C992-4543-A608-844CEC21044E}" name="VIDEO SHOWING" dataDxfId="355"/>
    <tableColumn id="4" xr3:uid="{E78540EF-8263-3242-955A-44581F47222A}" name="HOURS" dataDxfId="354"/>
    <tableColumn id="5" xr3:uid="{EB37C187-6777-644C-893F-4FD828E0E320}" name="RETURN VISITS" dataDxfId="353"/>
    <tableColumn id="6" xr3:uid="{F96FB733-D07C-C14C-8F0A-D1672B3C0395}" name="BIBLE STUDIES" dataDxfId="352"/>
    <tableColumn id="7" xr3:uid="{D851CC3F-43A8-B14C-8778-E12391815099}" name="REMARKS" dataDxfId="35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4:G1908" totalsRowShown="0" headerRowDxfId="350" dataDxfId="349">
  <tableColumns count="7">
    <tableColumn id="1" xr3:uid="{DF72D8E1-1C97-2B46-A1E3-F4202EC8F239}" name="SERVICE YEAR" dataDxfId="348"/>
    <tableColumn id="2" xr3:uid="{39A0FE28-0D98-FB4B-AC43-27FC30AB93C5}" name="PLACEMENT" dataDxfId="347"/>
    <tableColumn id="3" xr3:uid="{AA99973F-C53D-1B48-8489-B35AB0858685}" name="VIDEO SHOWING" dataDxfId="346"/>
    <tableColumn id="4" xr3:uid="{68025EB0-8AFD-9947-90BF-F2C56542D3A3}" name="HOURS" dataDxfId="345"/>
    <tableColumn id="5" xr3:uid="{F0A25BD5-0F0D-7848-8C6E-D0F63B3E0EFB}" name="RETURN VISITS" dataDxfId="344"/>
    <tableColumn id="6" xr3:uid="{718BD12C-9DBB-0444-B9F4-E4ADC77E779B}" name="BIBLE STUDIES" dataDxfId="343"/>
    <tableColumn id="7" xr3:uid="{4753DBCE-7D59-AF49-9AD5-611317C92E8F}" name="REMARKS" dataDxfId="3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G576" totalsRowShown="0" headerRowDxfId="584" dataDxfId="583">
  <tableColumns count="7">
    <tableColumn id="1" xr3:uid="{4DEDA05F-21B1-B646-87F3-8E67B9924619}" name="SERVICE YEAR" dataDxfId="582"/>
    <tableColumn id="2" xr3:uid="{DC0DA849-484E-E94C-A1DB-5BB988651754}" name="PLACEMENT" dataDxfId="581"/>
    <tableColumn id="3" xr3:uid="{F72E99B0-8E3D-324D-860D-4B43755CFFA2}" name="VIDEO SHOWING" dataDxfId="580"/>
    <tableColumn id="4" xr3:uid="{6E962D01-271B-8243-A69F-29CC6C713314}" name="HOURS" dataDxfId="579"/>
    <tableColumn id="5" xr3:uid="{9D33B2A8-37AA-4449-9265-8CE73C64E1C6}" name="RETURN VISITS" dataDxfId="578"/>
    <tableColumn id="6" xr3:uid="{85EC9DDC-A25E-1947-88C5-58FB973B78EF}" name="BIBLE STUDIES" dataDxfId="577"/>
    <tableColumn id="7" xr3:uid="{C6262893-B5CB-6943-9B43-112259BDC6E2}" name="REMARKS" dataDxfId="57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4:G1948" totalsRowShown="0" headerRowDxfId="341" dataDxfId="340">
  <tableColumns count="7">
    <tableColumn id="1" xr3:uid="{90F61909-A6B9-7D4A-82AA-580AD3F15224}" name="SERVICE YEAR" dataDxfId="339"/>
    <tableColumn id="2" xr3:uid="{E0825BC9-5C78-374B-9A22-8D3186C9229F}" name="PLACEMENT" dataDxfId="338"/>
    <tableColumn id="3" xr3:uid="{23BF875D-DFE0-EE49-A439-8D9B6D06AEC0}" name="VIDEO SHOWING" dataDxfId="337"/>
    <tableColumn id="4" xr3:uid="{ADBC24C7-4013-1349-8646-7A9ED4E41F82}" name="HOURS" dataDxfId="336"/>
    <tableColumn id="5" xr3:uid="{E7698E24-631A-E345-94AF-A1C8BD71A6B8}" name="RETURN VISITS" dataDxfId="335"/>
    <tableColumn id="6" xr3:uid="{9339CE2F-7EAC-6F44-8487-F7305A000EE0}" name="BIBLE STUDIES" dataDxfId="334"/>
    <tableColumn id="7" xr3:uid="{1ABC488F-6721-9B4F-8E49-AF590594D1EE}" name="REMARKS" dataDxfId="33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6:G1990" totalsRowShown="0" headerRowDxfId="332" dataDxfId="331">
  <tableColumns count="7">
    <tableColumn id="1" xr3:uid="{4CBCECC8-8AE0-FD47-9229-4E6BFCAD0F3E}" name="SERVICE YEAR" dataDxfId="330"/>
    <tableColumn id="2" xr3:uid="{7149BF5E-E112-3A4A-8BFD-B10CD03EAB19}" name="PLACEMENT" dataDxfId="329"/>
    <tableColumn id="3" xr3:uid="{87ABB197-E62B-844D-9719-EF72404D6174}" name="VIDEO SHOWING" dataDxfId="328"/>
    <tableColumn id="4" xr3:uid="{6FB40904-0C47-7948-AE85-D7E8C5527E2D}" name="HOURS" dataDxfId="327"/>
    <tableColumn id="5" xr3:uid="{694C9FBF-3321-0046-A488-31B872EA4EEE}" name="RETURN VISITS" dataDxfId="326"/>
    <tableColumn id="6" xr3:uid="{894AA40B-ED13-4640-B02F-3B8853D5D165}" name="BIBLE STUDIES" dataDxfId="325"/>
    <tableColumn id="7" xr3:uid="{83B8047D-C5E5-5348-90C9-D97CFAD89008}" name="REMARKS" dataDxfId="32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5:G2029" totalsRowShown="0" headerRowDxfId="323" dataDxfId="322">
  <tableColumns count="7">
    <tableColumn id="1" xr3:uid="{D3D07D8F-836C-4242-99AC-0CDFDCDA68F2}" name="SERVICE YEAR" dataDxfId="321"/>
    <tableColumn id="2" xr3:uid="{0F806884-FC45-714E-9646-E97C63D789D1}" name="PLACEMENT" dataDxfId="320"/>
    <tableColumn id="3" xr3:uid="{69AE38A9-7E13-8440-8450-25D2086BE5F5}" name="VIDEO SHOWING" dataDxfId="319"/>
    <tableColumn id="4" xr3:uid="{7BD0B823-E601-7C4E-B51F-93F3BDF15414}" name="HOURS" dataDxfId="318"/>
    <tableColumn id="5" xr3:uid="{EF9F4D28-E1EC-EE41-B349-B1DFC3A6CA0F}" name="RETURN VISITS" dataDxfId="317"/>
    <tableColumn id="6" xr3:uid="{D53DCFC4-A282-374B-BA5F-4ECE0F5D6154}" name="BIBLE STUDIES" dataDxfId="316"/>
    <tableColumn id="7" xr3:uid="{A792C09B-2647-C344-B480-A539DD6176DF}" name="REMARKS" dataDxfId="315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4:G2068" totalsRowShown="0" headerRowDxfId="314" dataDxfId="313">
  <tableColumns count="7">
    <tableColumn id="1" xr3:uid="{C7E9D39C-B5EF-EA45-A4CA-18056F76C122}" name="SERVICE YEAR" dataDxfId="312"/>
    <tableColumn id="2" xr3:uid="{918A5967-79B9-2843-9D0B-4E7A6CE792F8}" name="PLACEMENT" dataDxfId="311"/>
    <tableColumn id="3" xr3:uid="{B4B47A5D-D1C1-6F48-8571-18EEA8DE0FD9}" name="VIDEO SHOWING" dataDxfId="310"/>
    <tableColumn id="4" xr3:uid="{D1970C26-17C9-3C4F-8D23-5173E2C12EF2}" name="HOURS" dataDxfId="309"/>
    <tableColumn id="5" xr3:uid="{BE9182C4-0C5F-3541-A076-2DD9CDA96881}" name="RETURN VISITS" dataDxfId="308"/>
    <tableColumn id="6" xr3:uid="{27B6D9C9-E826-F145-A7E3-90E15721AC26}" name="BIBLE STUDIES" dataDxfId="307"/>
    <tableColumn id="7" xr3:uid="{869696D2-9BF0-7846-8D33-68BA49EFC42D}" name="REMARKS" dataDxfId="30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G1257" totalsRowShown="0" headerRowDxfId="305" dataDxfId="304">
  <tableColumns count="7">
    <tableColumn id="1" xr3:uid="{4E73FA79-56CB-A04A-84A6-8D1867A9F119}" name="SERVICE YEAR" dataDxfId="303"/>
    <tableColumn id="2" xr3:uid="{C4582B81-0B20-BC42-B25D-C316DE125C4F}" name="PLACEMENT" dataDxfId="302"/>
    <tableColumn id="3" xr3:uid="{B94BA509-964C-9F4C-9CE6-4882C61B4BC2}" name="VIDEO SHOWING" dataDxfId="301"/>
    <tableColumn id="4" xr3:uid="{6DBAFCBF-894B-2341-BBF5-874AA93350A7}" name="HOURS" dataDxfId="300"/>
    <tableColumn id="5" xr3:uid="{5D7506E5-BE60-1A4A-A533-19E843FE2618}" name="RETURN VISITS" dataDxfId="299"/>
    <tableColumn id="6" xr3:uid="{0C5B8256-9518-9F4F-82DF-D6482EFB8E29}" name="BIBLE STUDIES" dataDxfId="298"/>
    <tableColumn id="7" xr3:uid="{C765782E-A8A9-AE4B-91B2-E8D014B43BBF}" name="REMARKS" dataDxfId="29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G1298" totalsRowShown="0" headerRowDxfId="296" dataDxfId="295">
  <tableColumns count="7">
    <tableColumn id="1" xr3:uid="{32AE3030-A2E3-E545-95E1-D0A90082B090}" name="SERVICE YEAR" dataDxfId="294"/>
    <tableColumn id="2" xr3:uid="{FB69F376-C681-064D-81EC-6AAB8C4F2C74}" name="PLACEMENT" dataDxfId="293"/>
    <tableColumn id="3" xr3:uid="{8BD21475-E367-D641-8E1A-3CD3450B2A7F}" name="VIDEO SHOWING" dataDxfId="292"/>
    <tableColumn id="4" xr3:uid="{709B9FAF-1E57-4B4E-8D85-087A5125EA35}" name="HOURS" dataDxfId="291"/>
    <tableColumn id="5" xr3:uid="{75C29EB6-14AD-B941-9E0E-3BD27E639F14}" name="RETURN VISITS" dataDxfId="290"/>
    <tableColumn id="6" xr3:uid="{F411F636-60AC-274B-8A6F-44C18A911D8E}" name="BIBLE STUDIES" dataDxfId="289"/>
    <tableColumn id="7" xr3:uid="{C176BFF0-EDB8-4442-94AE-03BDC8298F95}" name="REMARKS" dataDxfId="28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G1337" totalsRowShown="0" headerRowDxfId="287" dataDxfId="286">
  <tableColumns count="7">
    <tableColumn id="1" xr3:uid="{A66F3A95-ED6B-F547-AFED-DDF39064598C}" name="SERVICE YEAR" dataDxfId="285"/>
    <tableColumn id="2" xr3:uid="{4250C16E-E71B-0643-8358-882639159DF2}" name="PLACEMENT" dataDxfId="284"/>
    <tableColumn id="3" xr3:uid="{377E4B73-16BB-DF41-9011-2E97E77F5CED}" name="VIDEO SHOWING" dataDxfId="283"/>
    <tableColumn id="4" xr3:uid="{847854A2-5543-1249-B478-F9061CBA8843}" name="HOURS" dataDxfId="282"/>
    <tableColumn id="5" xr3:uid="{3E226A35-589F-FF4A-8041-38403E1571C9}" name="RETURN VISITS" dataDxfId="281"/>
    <tableColumn id="6" xr3:uid="{2367D784-FE2C-4C46-952A-43CE31AFCA82}" name="BIBLE STUDIES" dataDxfId="280"/>
    <tableColumn id="7" xr3:uid="{03482595-8CD2-CE4A-9F38-DD29B06F9B33}" name="REMARKS" dataDxfId="279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G1377" totalsRowShown="0" headerRowDxfId="278" dataDxfId="277">
  <tableColumns count="7">
    <tableColumn id="1" xr3:uid="{8FD5A073-2B8F-8B42-A2D7-5933BAF70027}" name="SERVICE YEAR" dataDxfId="276"/>
    <tableColumn id="2" xr3:uid="{98A1710A-04C2-3B48-A12F-33DD95037DBB}" name="PLACEMENT" dataDxfId="275"/>
    <tableColumn id="3" xr3:uid="{968A97BA-F366-AD48-B539-0CA35584F335}" name="VIDEO SHOWING" dataDxfId="274"/>
    <tableColumn id="4" xr3:uid="{85D6D318-1990-694E-B33F-88FA9F4F29A9}" name="HOURS" dataDxfId="273"/>
    <tableColumn id="5" xr3:uid="{8F69A325-3132-FB4E-99E4-CF4BFFF25FC1}" name="RETURN VISITS" dataDxfId="272"/>
    <tableColumn id="6" xr3:uid="{AFCB4091-A7A2-9646-8794-E88456DABB46}" name="BIBLE STUDIES" dataDxfId="271"/>
    <tableColumn id="7" xr3:uid="{0FC015BE-5E31-3842-8395-25D2376DC95E}" name="REMARKS" dataDxfId="27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G1418" totalsRowShown="0" headerRowDxfId="269" dataDxfId="268">
  <tableColumns count="7">
    <tableColumn id="1" xr3:uid="{D67B4F36-2CC6-3C42-9150-4A6EB7CFA6CD}" name="SERVICE YEAR" dataDxfId="267"/>
    <tableColumn id="2" xr3:uid="{0E530CB0-9EF7-B441-9BC9-4216A07401B3}" name="PLACEMENT" dataDxfId="266"/>
    <tableColumn id="3" xr3:uid="{3040E49D-51FB-4D4A-9F6D-652E1809069D}" name="VIDEO SHOWING" dataDxfId="265"/>
    <tableColumn id="4" xr3:uid="{FFD1BD0E-9DE6-4A48-87A3-78F19C1D430F}" name="HOURS" dataDxfId="264"/>
    <tableColumn id="5" xr3:uid="{4B3651B3-B08B-C545-97C7-4A5C3EE0D25A}" name="RETURN VISITS" dataDxfId="263"/>
    <tableColumn id="6" xr3:uid="{C1B13D1E-EEAB-FE47-B293-39B3F20105AB}" name="BIBLE STUDIES" dataDxfId="262"/>
    <tableColumn id="7" xr3:uid="{9BB607C4-F7DE-BB4A-A58C-A796B67DF920}" name="REMARKS" dataDxfId="26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G1457" totalsRowShown="0" headerRowDxfId="260" dataDxfId="259">
  <tableColumns count="7">
    <tableColumn id="1" xr3:uid="{46DEF4F1-7F15-5347-8BCF-4074F8D73323}" name="SERVICE YEAR" dataDxfId="258"/>
    <tableColumn id="2" xr3:uid="{5ABD9CE0-6570-DF48-B502-B4D723469D16}" name="PLACEMENT" dataDxfId="257"/>
    <tableColumn id="3" xr3:uid="{CC42E920-2E3E-B24D-ACA3-F52150E01548}" name="VIDEO SHOWING" dataDxfId="256"/>
    <tableColumn id="4" xr3:uid="{F111E7E0-0D6A-7B4A-9738-C335D4D74812}" name="HOURS" dataDxfId="255"/>
    <tableColumn id="5" xr3:uid="{EE71DFE6-BDE1-AE4D-BC69-2E87C2AE8537}" name="RETURN VISITS" dataDxfId="254"/>
    <tableColumn id="6" xr3:uid="{112384AB-2DEF-7E46-B468-EBB98AA19F52}" name="BIBLE STUDIES" dataDxfId="253"/>
    <tableColumn id="7" xr3:uid="{E99FB9B4-E6A5-E248-8563-309985889053}" name="REMARKS" dataDxfId="2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G617" totalsRowShown="0" headerRowDxfId="575" dataDxfId="574">
  <tableColumns count="7">
    <tableColumn id="1" xr3:uid="{C85DB1C0-6D4F-FF45-BDE3-49DD3975FA41}" name="SERVICE YEAR" dataDxfId="573"/>
    <tableColumn id="2" xr3:uid="{29DCFDB7-C2D4-7A46-83A5-B8E2EC19658C}" name="PLACEMENT" dataDxfId="572"/>
    <tableColumn id="3" xr3:uid="{37967FB9-9843-8243-88A6-6948AAF73003}" name="VIDEO SHOWING" dataDxfId="571"/>
    <tableColumn id="4" xr3:uid="{26C68C6D-5788-7F46-9F2C-405DC737C8D4}" name="HOURS" dataDxfId="570"/>
    <tableColumn id="5" xr3:uid="{DA2C6547-A872-5D4D-871D-C3BDB90EDDE0}" name="RETURN VISITS" dataDxfId="569"/>
    <tableColumn id="6" xr3:uid="{046D24C3-B712-4649-B757-D189FDDB31DC}" name="BIBLE STUDIES" dataDxfId="568"/>
    <tableColumn id="7" xr3:uid="{260C6231-F470-A145-8CCB-F520952E9139}" name="REMARKS" dataDxfId="567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G1496" totalsRowShown="0" headerRowDxfId="251" dataDxfId="250">
  <tableColumns count="7">
    <tableColumn id="1" xr3:uid="{1CA4BE11-8ADD-D744-8DA7-B053D4DF25EF}" name="SERVICE YEAR" dataDxfId="249"/>
    <tableColumn id="2" xr3:uid="{730FB4F2-C366-7A4D-8BD9-CCA8D466C75D}" name="PLACEMENT" dataDxfId="248"/>
    <tableColumn id="3" xr3:uid="{5BE74CFA-520E-FB41-B2A4-2F705834C010}" name="VIDEO SHOWING" dataDxfId="247"/>
    <tableColumn id="4" xr3:uid="{382A315A-C20D-6345-BA02-706FDF5E92F1}" name="HOURS" dataDxfId="246"/>
    <tableColumn id="5" xr3:uid="{7059A95A-6798-B148-A045-14CACB44A524}" name="RETURN VISITS" dataDxfId="245"/>
    <tableColumn id="6" xr3:uid="{C05EE703-A59C-C544-8B56-EBDE1F509D53}" name="BIBLE STUDIES" dataDxfId="244"/>
    <tableColumn id="7" xr3:uid="{ED6EBDEC-BD90-5F41-AE9C-4D5089B09CFF}" name="REMARKS" dataDxfId="24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G49" totalsRowShown="0" headerRowDxfId="242" dataDxfId="241">
  <tableColumns count="7">
    <tableColumn id="1" xr3:uid="{C051ABFE-CA23-3947-AA43-71534C99FC38}" name="SERVICE YEAR" dataDxfId="240"/>
    <tableColumn id="2" xr3:uid="{FD263F89-A839-4840-8B30-67B7FF81A74E}" name="PLACEMENT" dataDxfId="239"/>
    <tableColumn id="3" xr3:uid="{4A9F83AA-1F3B-9046-94DC-1B9FF3EBD659}" name="VIDEO SHOWING" dataDxfId="238"/>
    <tableColumn id="4" xr3:uid="{BE3CFA37-BE16-5442-BC54-C4E4A72F14C8}" name="HOURS" dataDxfId="237"/>
    <tableColumn id="5" xr3:uid="{A4903479-8EB7-2840-8856-58E93AA6D109}" name="RETURN VISITS" dataDxfId="236"/>
    <tableColumn id="6" xr3:uid="{DE26E36B-B237-BB4E-9153-A2747A6E9BCB}" name="BIBLE STUDIES" dataDxfId="235"/>
    <tableColumn id="7" xr3:uid="{111451E7-287A-DC4E-9399-2E9A35F8CEFC}" name="REMARKS" dataDxfId="23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G90" totalsRowShown="0" headerRowDxfId="233" dataDxfId="232">
  <tableColumns count="7">
    <tableColumn id="1" xr3:uid="{F2C16267-00C7-5B41-AB0E-20FA90301C2C}" name="SERVICE YEAR" dataDxfId="231"/>
    <tableColumn id="2" xr3:uid="{05C5DE41-DF69-254C-A3E4-FE99635F905D}" name="PLACEMENT" dataDxfId="230"/>
    <tableColumn id="3" xr3:uid="{23640CBE-ED3B-E84D-9B4E-1114BA70AD99}" name="VIDEO SHOWING" dataDxfId="229"/>
    <tableColumn id="4" xr3:uid="{E1C312AB-4FF7-754B-90C9-4A475967EDC1}" name="HOURS" dataDxfId="228"/>
    <tableColumn id="5" xr3:uid="{9CFAA2B8-97A3-974B-A3F3-D722652AAE84}" name="RETURN VISITS" dataDxfId="227"/>
    <tableColumn id="6" xr3:uid="{9EBA2287-8476-5D47-B5D4-49300A5DBAD0}" name="BIBLE STUDIES" dataDxfId="226"/>
    <tableColumn id="7" xr3:uid="{9874A80C-4CB2-564A-BF44-A6F1CF1CD984}" name="REMARKS" dataDxfId="225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G129" totalsRowShown="0" headerRowDxfId="224" dataDxfId="223">
  <autoFilter ref="A95:G129" xr:uid="{6451FF79-5C53-054D-9689-E6C5A9636B9F}"/>
  <tableColumns count="7">
    <tableColumn id="1" xr3:uid="{C62E2197-90BE-684D-8220-7C5A1367D7E7}" name="SERVICE YEAR" dataDxfId="222"/>
    <tableColumn id="2" xr3:uid="{7C7038C3-E960-D24C-A24D-BB55C8CE3543}" name="PLACEMENT" dataDxfId="221"/>
    <tableColumn id="3" xr3:uid="{5844473B-A2AC-EA41-A8C0-CDA7FD2681AE}" name="VIDEO SHOWING" dataDxfId="220"/>
    <tableColumn id="4" xr3:uid="{5D60858C-6F28-C44F-9FCC-1F9F60784839}" name="HOURS" dataDxfId="219"/>
    <tableColumn id="5" xr3:uid="{0F2F2D50-EDB0-7C47-BCD7-0CF52E8F08C3}" name="RETURN VISITS" dataDxfId="218"/>
    <tableColumn id="6" xr3:uid="{704DF0EF-CCF2-A443-9FAB-F59C898F3AEE}" name="BIBLE STUDIES" dataDxfId="217"/>
    <tableColumn id="7" xr3:uid="{9E993840-C483-5F46-8AA0-9E0ED1E42BA5}" name="REMARKS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G169" totalsRowShown="0" headerRowDxfId="215" dataDxfId="214">
  <autoFilter ref="A135:G169" xr:uid="{881B3905-0090-614E-8030-383F3091F3ED}"/>
  <tableColumns count="7">
    <tableColumn id="1" xr3:uid="{04899690-60D9-AD4D-BD96-4DFB56E2F1C4}" name="SERVICE YEAR" dataDxfId="213"/>
    <tableColumn id="2" xr3:uid="{384090AF-3684-764B-A6C5-DA3B9ACF5DC3}" name="PLACEMENT" dataDxfId="212"/>
    <tableColumn id="3" xr3:uid="{F4918C4B-43A8-DD47-9CCC-0619C3D5E376}" name="VIDEO SHOWING" dataDxfId="211"/>
    <tableColumn id="4" xr3:uid="{C00133CF-CA0C-BC4A-827A-2A8895C371D2}" name="HOURS" dataDxfId="210"/>
    <tableColumn id="5" xr3:uid="{706002E3-9D88-2E42-8C95-87687C35D3BB}" name="RETURN VISITS" dataDxfId="209"/>
    <tableColumn id="6" xr3:uid="{07A84EB6-3A51-B64E-9835-D1F8042A5230}" name="BIBLE STUDIES" dataDxfId="208"/>
    <tableColumn id="7" xr3:uid="{799E9AD5-3C55-5F46-8237-D79EB4535CE7}" name="REMARKS" dataDxfId="20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G209" totalsRowShown="0" headerRowDxfId="206" dataDxfId="205">
  <autoFilter ref="A175:G209" xr:uid="{DEBED3E0-C2C2-6D41-ACE0-BB0832834FED}"/>
  <tableColumns count="7">
    <tableColumn id="1" xr3:uid="{C9D2BD0B-9C0E-5E41-9440-DCEEE0E48773}" name="SERVICE YEAR" dataDxfId="204"/>
    <tableColumn id="2" xr3:uid="{9E3D091D-6B41-3F49-A372-71EA7C9BFDD8}" name="PLACEMENT" dataDxfId="203"/>
    <tableColumn id="3" xr3:uid="{BC9BEA45-F80A-2548-AD06-59C2AA18106E}" name="VIDEO SHOWING" dataDxfId="202"/>
    <tableColumn id="4" xr3:uid="{740E5200-09D3-A340-8D28-6EB14FA617E6}" name="HOURS" dataDxfId="201"/>
    <tableColumn id="5" xr3:uid="{7C5AF840-9385-FC45-B188-F4487151FBD6}" name="RETURN VISITS" dataDxfId="200"/>
    <tableColumn id="6" xr3:uid="{4EE69B6B-D5F3-334E-A846-41C650496E5E}" name="BIBLE STUDIES" dataDxfId="199"/>
    <tableColumn id="7" xr3:uid="{17B8BC00-F425-4E4A-A902-C84165CC1D31}" name="REMARKS" dataDxfId="198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G249" totalsRowShown="0" headerRowDxfId="197" dataDxfId="196">
  <autoFilter ref="A215:G249" xr:uid="{CDC3CDAB-FF88-F442-A6B1-9AD2A54DF7DE}"/>
  <tableColumns count="7">
    <tableColumn id="1" xr3:uid="{B81BAACF-D217-DA49-B787-BAAEDCE2276C}" name="SERVICE YEAR" dataDxfId="195"/>
    <tableColumn id="2" xr3:uid="{B0062DA9-2204-A44D-986A-6EE41C5032BD}" name="PLACEMENT" dataDxfId="194"/>
    <tableColumn id="3" xr3:uid="{B82EC560-997A-D34A-B702-368353A50D28}" name="VIDEO SHOWING" dataDxfId="193"/>
    <tableColumn id="4" xr3:uid="{9D83634B-6657-1049-85AD-88DB45A53E88}" name="HOURS" dataDxfId="192"/>
    <tableColumn id="5" xr3:uid="{7868A8F7-4E91-2D48-A4A7-BCA0AF22B2C0}" name="RETURN VISITS" dataDxfId="191"/>
    <tableColumn id="6" xr3:uid="{457BB868-1074-6948-B4EA-746B9A5A2C1D}" name="BIBLE STUDIES" dataDxfId="190"/>
    <tableColumn id="7" xr3:uid="{0EE1B311-AA05-6644-AFAE-49380697EB80}" name="REMARKS" dataDxfId="189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G289" totalsRowShown="0" headerRowDxfId="188" dataDxfId="187">
  <autoFilter ref="A255:G289" xr:uid="{66AACE8D-C333-4B4B-9100-EF67924090F0}"/>
  <tableColumns count="7">
    <tableColumn id="1" xr3:uid="{5F2CFC0A-90B3-3842-9304-22D29FDBF911}" name="SERVICE YEAR" dataDxfId="186"/>
    <tableColumn id="2" xr3:uid="{8904A9CF-4008-944E-8139-7F0791203840}" name="PLACEMENT" dataDxfId="185"/>
    <tableColumn id="3" xr3:uid="{3FFABE7B-055F-384B-AC09-026CA85C0D96}" name="VIDEO SHOWING" dataDxfId="184"/>
    <tableColumn id="4" xr3:uid="{5146D832-6732-1049-B05B-760A34C24A67}" name="HOURS" dataDxfId="183"/>
    <tableColumn id="5" xr3:uid="{E3039EC2-5EC7-D04B-9B7E-6D7D3D71554C}" name="RETURN VISITS" dataDxfId="182"/>
    <tableColumn id="6" xr3:uid="{9414425E-E4B3-0E46-A891-2C3DD6CD873A}" name="BIBLE STUDIES" dataDxfId="181"/>
    <tableColumn id="7" xr3:uid="{D3503154-2D68-4E42-B291-08CD289D1965}" name="REMARKS" dataDxfId="180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G329" totalsRowShown="0" headerRowDxfId="179" dataDxfId="178">
  <autoFilter ref="A295:G329" xr:uid="{251D2460-1ED5-B341-A3A2-CD91581160C5}"/>
  <tableColumns count="7">
    <tableColumn id="1" xr3:uid="{35C01C1A-3527-8E4E-AC3C-1971E1364C16}" name="SERVICE YEAR" dataDxfId="177"/>
    <tableColumn id="2" xr3:uid="{A83B3C82-7E3C-8C49-A474-E1DE681182BB}" name="PLACEMENT" dataDxfId="176"/>
    <tableColumn id="3" xr3:uid="{4FB94D3F-6879-C749-8719-AE3134523C39}" name="VIDEO SHOWING" dataDxfId="175"/>
    <tableColumn id="4" xr3:uid="{CD9D0059-38C1-B947-88C4-1391D6010C76}" name="HOURS" dataDxfId="174"/>
    <tableColumn id="5" xr3:uid="{AD29F1C6-DC4A-8741-85C2-94FE8CF2ACBB}" name="RETURN VISITS" dataDxfId="173"/>
    <tableColumn id="6" xr3:uid="{BF300FED-1FEE-764D-8F09-E1F3C85A631F}" name="BIBLE STUDIES" dataDxfId="172"/>
    <tableColumn id="7" xr3:uid="{35B95A4A-D6ED-3A4E-A48A-E5E23CE5A571}" name="REMARKS" dataDxfId="171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G369" totalsRowShown="0" headerRowDxfId="170" dataDxfId="169">
  <autoFilter ref="A335:G369" xr:uid="{7DDF5E42-D875-4848-A5CA-D129F81A5D35}"/>
  <tableColumns count="7">
    <tableColumn id="1" xr3:uid="{AF598B4A-6DBD-E84B-A526-F35B41E11729}" name="SERVICE YEAR" dataDxfId="168"/>
    <tableColumn id="2" xr3:uid="{80680ADE-BD31-C243-B018-7C4155383306}" name="PLACEMENT" dataDxfId="167"/>
    <tableColumn id="3" xr3:uid="{C57CB339-A9AF-7C42-A79C-CD9289E7FB61}" name="VIDEO SHOWING" dataDxfId="166"/>
    <tableColumn id="4" xr3:uid="{BE01BA6B-3BC3-B24B-8C6E-5C9672781545}" name="HOURS" dataDxfId="165"/>
    <tableColumn id="5" xr3:uid="{8D608605-F404-4849-A170-3AC19E53B522}" name="RETURN VISITS" dataDxfId="164"/>
    <tableColumn id="6" xr3:uid="{866E454B-06F3-674C-952A-E4797C408405}" name="BIBLE STUDIES" dataDxfId="163"/>
    <tableColumn id="7" xr3:uid="{25D987DB-670E-E741-B694-0165EDAABCC2}" name="REMARKS" dataDxfId="1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G655" totalsRowShown="0" headerRowDxfId="566" dataDxfId="565">
  <tableColumns count="7">
    <tableColumn id="1" xr3:uid="{CD269BAD-E218-DF4B-80EC-83866F07C6EF}" name="SERVICE YEAR" dataDxfId="564"/>
    <tableColumn id="2" xr3:uid="{6B7A9C93-20BB-B349-8B9F-154576AF0ECD}" name="PLACEMENT" dataDxfId="563"/>
    <tableColumn id="3" xr3:uid="{058B75F1-11CF-FD41-B4D8-DAF77842B62E}" name="VIDEO SHOWING" dataDxfId="562"/>
    <tableColumn id="4" xr3:uid="{E2C6F1DF-9B6F-5C45-A193-085177D801A9}" name="HOURS" dataDxfId="561"/>
    <tableColumn id="5" xr3:uid="{4F6AD638-020E-9D4D-9A1C-D96FBCB0D8FF}" name="RETURN VISITS" dataDxfId="560"/>
    <tableColumn id="6" xr3:uid="{186A5371-0D49-4841-8402-036BE31B6E45}" name="BIBLE STUDIES" dataDxfId="559"/>
    <tableColumn id="7" xr3:uid="{8278439B-C454-9445-BEFE-74B9808634E1}" name="REMARKS" dataDxfId="558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G409" totalsRowShown="0" headerRowDxfId="161" dataDxfId="160">
  <autoFilter ref="A375:G409" xr:uid="{B2A7BECD-8FC5-9E4A-A150-3F35990F0EF0}"/>
  <tableColumns count="7">
    <tableColumn id="1" xr3:uid="{4E3014AD-FC7C-1E46-9FAF-67C48958529F}" name="SERVICE YEAR" dataDxfId="159"/>
    <tableColumn id="2" xr3:uid="{D68BD1BA-217B-4741-B2EA-7CC999751F99}" name="PLACEMENT" dataDxfId="158"/>
    <tableColumn id="3" xr3:uid="{F5323455-ECF4-5546-8148-522393F7325C}" name="VIDEO SHOWING" dataDxfId="157"/>
    <tableColumn id="4" xr3:uid="{AC66698D-9AC5-BB43-8EC0-02F4F4C42398}" name="HOURS" dataDxfId="156"/>
    <tableColumn id="5" xr3:uid="{18778665-9F69-4647-B10F-1D9D427B870F}" name="RETURN VISITS" dataDxfId="155"/>
    <tableColumn id="6" xr3:uid="{F580F93C-E228-C746-9390-EC636E40E85E}" name="BIBLE STUDIES" dataDxfId="154"/>
    <tableColumn id="7" xr3:uid="{9ACF0A11-3079-764F-A98B-227BF86DA245}" name="REMARKS" dataDxfId="15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G449" totalsRowShown="0" headerRowDxfId="152" dataDxfId="151">
  <autoFilter ref="A415:G449" xr:uid="{F93177F0-4869-3F4F-8BA5-0FA9E95EEFAF}"/>
  <tableColumns count="7">
    <tableColumn id="1" xr3:uid="{70F0D5A1-B977-3B4F-817D-65C41E218B31}" name="SERVICE YEAR" dataDxfId="150"/>
    <tableColumn id="2" xr3:uid="{635446D5-F9FF-C342-9359-7FAC610B7C6C}" name="PLACEMENT" dataDxfId="149"/>
    <tableColumn id="3" xr3:uid="{B7C53D14-0F4E-5344-84D6-1CCB4813164C}" name="VIDEO SHOWING" dataDxfId="148"/>
    <tableColumn id="4" xr3:uid="{CE0835F5-B221-0F45-85B8-397C1900D4BA}" name="HOURS" dataDxfId="147"/>
    <tableColumn id="5" xr3:uid="{87AED54D-DECC-1340-B17D-B0DD49093126}" name="RETURN VISITS" dataDxfId="146"/>
    <tableColumn id="6" xr3:uid="{D44C2502-0873-9F4D-9EC5-16E0E6345E87}" name="BIBLE STUDIES" dataDxfId="145"/>
    <tableColumn id="7" xr3:uid="{99F585E1-2C92-314F-8B09-659F72A4E11F}" name="REMARKS" dataDxfId="144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078:J2112" totalsRowShown="0" headerRowDxfId="36" dataDxfId="35">
  <tableColumns count="9">
    <tableColumn id="1" xr3:uid="{02992F82-239B-DD4C-AF78-D18774177F45}" name="SERVICE YEAR" dataDxfId="45"/>
    <tableColumn id="2" xr3:uid="{FC4452A8-B80F-E044-A894-2F6C01D7ABED}" name="PLACEMENT" dataDxfId="44">
      <calculatedColumnFormula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43"/>
    <tableColumn id="4" xr3:uid="{A80E9A32-9D3F-794A-AA76-BBD5DF9BD059}" name="HOURS" dataDxfId="42"/>
    <tableColumn id="5" xr3:uid="{B2844AD3-9034-C64B-9C18-874FB748A214}" name="RETURN VISITS" dataDxfId="41"/>
    <tableColumn id="6" xr3:uid="{3BEC393A-90D1-D341-9047-04533107B443}" name="BIBLE STUDIES" dataDxfId="40"/>
    <tableColumn id="7" xr3:uid="{3E34AEE3-CCF6-F844-ADF3-AEBD7561F7BB}" name=" INACTIVE PUBLISHERS" dataDxfId="39">
      <calculatedColumnFormula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calculatedColumnFormula>
    </tableColumn>
    <tableColumn id="8" xr3:uid="{78071813-D2CA-D841-A265-0B011C42B2E7}" name="ACTIVE PUBLISHERS" dataDxfId="38">
      <calculatedColumnFormula>E2076 - Table3726[[#This Row],[ INACTIVE PUBLISHERS]]</calculatedColumnFormula>
    </tableColumn>
    <tableColumn id="9" xr3:uid="{02689405-E4DC-8640-A177-4B5F4ECE09DD}" name="TOTAL PUBLISHERS" dataDxfId="37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119:J2153" totalsRowShown="0" headerRowDxfId="25" dataDxfId="24">
  <tableColumns count="9">
    <tableColumn id="1" xr3:uid="{60B632FE-9120-9C4F-AC99-E5453DC88519}" name="SERVICE YEAR" dataDxfId="34"/>
    <tableColumn id="2" xr3:uid="{66A9F9EB-D39A-8042-9AAE-272F79518736}" name="PLACEMENT" dataDxfId="33"/>
    <tableColumn id="3" xr3:uid="{E5AB77DA-C936-7449-BC7F-F9AE6DCF840F}" name="VIDEO SHOWING" dataDxfId="32"/>
    <tableColumn id="4" xr3:uid="{02DE635E-44F9-3D4D-89BE-66B33D29C3A9}" name="HOURS" dataDxfId="31"/>
    <tableColumn id="5" xr3:uid="{428D0A1B-4047-E94D-96DB-21FB73BD9D60}" name="RETURN VISITS" dataDxfId="30"/>
    <tableColumn id="6" xr3:uid="{E45922BC-B27D-3E41-BD39-DDD61D8403E6}" name="BIBLE STUDIES" dataDxfId="29"/>
    <tableColumn id="7" xr3:uid="{5A70BF0C-3DDF-894C-8C24-76C05E685762}" name="INACTIVE" dataDxfId="28">
      <calculatedColumnFormula>COUNTA(G2265,G2307,G2349,G2391,G2433,G2475,G2517,G2559,G2601)</calculatedColumnFormula>
    </tableColumn>
    <tableColumn id="8" xr3:uid="{13F836A5-17AE-504E-81A1-EB4C19509403}" name="ACTIVE" dataDxfId="27">
      <calculatedColumnFormula>Table372647[[#This Row],[TOTAL]] - Table372647[[#This Row],[INACTIVE]]</calculatedColumnFormula>
    </tableColumn>
    <tableColumn id="9" xr3:uid="{E400A4E1-189E-E846-9E72-979344442184}" name="TOTAL" dataDxfId="26">
      <calculatedColumnFormula>COUNTA(A2251,A2293,A2335,A2377,A2419,A2461,A2503,A2545,A2587)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161:H2196" totalsRowCount="1" headerRowDxfId="9" dataDxfId="7" totalsRowDxfId="8">
  <tableColumns count="7">
    <tableColumn id="1" xr3:uid="{CD601929-C564-854A-8F48-517FE3B0C851}" name="SERVICE YEAR" dataDxfId="23" totalsRowDxfId="22"/>
    <tableColumn id="2" xr3:uid="{669E21D3-5822-7541-86EA-062868523F3E}" name="PLACEMENT" dataDxfId="21" totalsRowDxfId="20"/>
    <tableColumn id="3" xr3:uid="{D5E9F3DB-DC83-1C45-A49F-57B5323BDA0E}" name="VIDEO SHOWING" dataDxfId="19" totalsRowDxfId="18"/>
    <tableColumn id="4" xr3:uid="{C1336558-8778-4E43-AD94-9E35C2603DB7}" name="HOURS" dataDxfId="17" totalsRowDxfId="16"/>
    <tableColumn id="5" xr3:uid="{65B5C2F0-8AAB-5B4B-A1B1-52AC92CE3636}" name="RETURN VISITS" dataDxfId="15" totalsRowDxfId="14"/>
    <tableColumn id="6" xr3:uid="{73334A89-D9D2-9649-AB4D-A302D118815E}" name="BIBLE STUDIES" dataDxfId="13" totalsRowDxfId="12"/>
    <tableColumn id="7" xr3:uid="{1DEFBF66-9902-3F4E-8349-C8F2D0C93CDA}" name="TOTAL" dataDxfId="11" totalsRowDxfId="10">
      <calculatedColumnFormula>COUNTBLANK(E2151:E2162)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264:G2298" totalsRowShown="0" headerRowDxfId="143" dataDxfId="142">
  <tableColumns count="7">
    <tableColumn id="1" xr3:uid="{49C9C85B-5997-3745-AFBC-944221C2EACF}" name="SERVICE YEAR" dataDxfId="141"/>
    <tableColumn id="2" xr3:uid="{54831A42-5B64-094C-909B-34B2C97F6699}" name="PLACEMENT" dataDxfId="140"/>
    <tableColumn id="3" xr3:uid="{4D6F005C-D9E0-FD45-981C-10CEDF724E15}" name="VIDEO SHOWING" dataDxfId="139"/>
    <tableColumn id="4" xr3:uid="{D616F686-7CBD-8F43-A734-BEE15FD6C1A8}" name="HOURS" dataDxfId="138"/>
    <tableColumn id="5" xr3:uid="{78E7B339-D6D8-EA42-A7F0-4992D4490760}" name="RETURN VISITS" dataDxfId="137"/>
    <tableColumn id="6" xr3:uid="{C3AAF135-7C69-AA4C-98E8-5114C65EAF7D}" name="BIBLE STUDIES" dataDxfId="136"/>
    <tableColumn id="7" xr3:uid="{8B543C4A-5557-3847-A71F-60CEB0872CD4}" name="REMARKS" dataDxfId="135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06:G2340" totalsRowShown="0" headerRowDxfId="134" dataDxfId="133">
  <tableColumns count="7">
    <tableColumn id="1" xr3:uid="{2A626F72-23A8-8C48-9536-0E310DD03C86}" name="SERVICE YEAR" dataDxfId="132"/>
    <tableColumn id="2" xr3:uid="{7ECC8E67-7AEF-4A43-8345-F1068B11AF33}" name="PLACEMENT" dataDxfId="131"/>
    <tableColumn id="3" xr3:uid="{54033D9D-F6BD-7644-B557-5E8FB7958FE6}" name="VIDEO SHOWING" dataDxfId="130"/>
    <tableColumn id="4" xr3:uid="{4DFB2536-520F-1646-A3AF-29A83B191B7F}" name="HOURS" dataDxfId="129"/>
    <tableColumn id="5" xr3:uid="{2064502C-B83E-9948-89D4-8C5184A5F4E3}" name="RETURN VISITS" dataDxfId="128"/>
    <tableColumn id="6" xr3:uid="{DDD15ED0-EA2B-CE48-9ADD-34131A2D5DAC}" name="BIBLE STUDIES" dataDxfId="127"/>
    <tableColumn id="7" xr3:uid="{DC294F61-3CBC-3741-A2B8-EAF5052CD33A}" name="REMARKS" dataDxfId="126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348:G2382" totalsRowShown="0" headerRowDxfId="125" dataDxfId="124">
  <tableColumns count="7">
    <tableColumn id="1" xr3:uid="{B28DF662-3697-724A-8410-7188B2F68568}" name="SERVICE YEAR" dataDxfId="123"/>
    <tableColumn id="2" xr3:uid="{EE4A78D8-38F6-504C-9100-50F76C2CDA48}" name="PLACEMENT" dataDxfId="122"/>
    <tableColumn id="3" xr3:uid="{DE430370-05B1-2640-9A73-79F790A8F900}" name="VIDEO SHOWING" dataDxfId="121"/>
    <tableColumn id="4" xr3:uid="{4970FF32-5C88-EE41-85F3-B73D8661F8C0}" name="HOURS" dataDxfId="120"/>
    <tableColumn id="5" xr3:uid="{BAC165AA-1A25-7B4A-BDBE-495F80D19B26}" name="RETURN VISITS" dataDxfId="119"/>
    <tableColumn id="6" xr3:uid="{71380507-B04E-EA4B-BDC7-BBCBD1B64AB3}" name="BIBLE STUDIES" dataDxfId="118"/>
    <tableColumn id="7" xr3:uid="{1B2B8579-459A-604B-BF46-BAC36282313A}" name="REMARKS" dataDxfId="117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390:G2424" totalsRowShown="0" headerRowDxfId="116" dataDxfId="115">
  <tableColumns count="7">
    <tableColumn id="1" xr3:uid="{F6AF673D-8F29-EE4D-BC81-9F8196A97AC5}" name="SERVICE YEAR" dataDxfId="114"/>
    <tableColumn id="2" xr3:uid="{E28C7DB0-A059-7441-BB4B-54304F6A9FDF}" name="PLACEMENT" dataDxfId="113"/>
    <tableColumn id="3" xr3:uid="{5757A902-A246-7A4A-BBF6-34A8539E76A2}" name="VIDEO SHOWING" dataDxfId="112"/>
    <tableColumn id="4" xr3:uid="{078E9FE0-B37B-A048-AD7E-9920E613665E}" name="HOURS" dataDxfId="111"/>
    <tableColumn id="5" xr3:uid="{64398283-8B99-E24D-B38D-5D6EB06B7BDF}" name="RETURN VISITS" dataDxfId="110"/>
    <tableColumn id="6" xr3:uid="{84E7DC30-416E-4D4C-86AB-4D47B90D1D08}" name="BIBLE STUDIES" dataDxfId="109"/>
    <tableColumn id="7" xr3:uid="{79648791-61E5-DC41-8487-BBFA9749B0A1}" name="REMARKS" dataDxfId="108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432:G2466" totalsRowShown="0" headerRowDxfId="107" dataDxfId="106">
  <tableColumns count="7">
    <tableColumn id="1" xr3:uid="{B5C38B78-4655-D049-9F4C-F2156B0921AD}" name="SERVICE YEAR" dataDxfId="105"/>
    <tableColumn id="2" xr3:uid="{1EEBAF97-BFB5-BC48-90A4-6D87934A93A6}" name="PLACEMENT" dataDxfId="104"/>
    <tableColumn id="3" xr3:uid="{4998B7FE-0841-F846-BDD3-C3D155780826}" name="VIDEO SHOWING" dataDxfId="103"/>
    <tableColumn id="4" xr3:uid="{01F27DD1-7F3C-7444-A616-E6BE453B78E5}" name="HOURS" dataDxfId="102"/>
    <tableColumn id="5" xr3:uid="{B638E898-D663-1047-85AE-CA7CC1A700EE}" name="RETURN VISITS" dataDxfId="101"/>
    <tableColumn id="6" xr3:uid="{7B3D1BCF-4CFC-0B47-B21B-BB91F9F5950D}" name="BIBLE STUDIES" dataDxfId="100"/>
    <tableColumn id="7" xr3:uid="{A11E9203-F269-DC4F-B17F-9B9C09086904}" name="REMARKS" dataDxfId="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G694" totalsRowShown="0" headerRowDxfId="557" dataDxfId="556">
  <tableColumns count="7">
    <tableColumn id="1" xr3:uid="{D6E9BC4C-EAB1-8842-A129-5E09E44AD273}" name="SERVICE YEAR" dataDxfId="555"/>
    <tableColumn id="2" xr3:uid="{DB9A15EB-0F97-874F-B72C-BFF6AC94AC38}" name="PLACEMENT" dataDxfId="554"/>
    <tableColumn id="3" xr3:uid="{02EF1A32-D3B9-C24D-9FD7-49CA05CE7FA3}" name="VIDEO SHOWING" dataDxfId="553"/>
    <tableColumn id="4" xr3:uid="{42EAF554-8993-3C42-B237-17FC16C94BFC}" name="HOURS" dataDxfId="552"/>
    <tableColumn id="5" xr3:uid="{916855DE-4F23-044D-812A-E20D7DE769F3}" name="RETURN VISITS" dataDxfId="551"/>
    <tableColumn id="6" xr3:uid="{DDA74844-63DA-0441-95CA-ED3FCAB94757}" name="BIBLE STUDIES" dataDxfId="550"/>
    <tableColumn id="7" xr3:uid="{0615A96E-42EA-CE4F-AD5F-E19F2783CF76}" name="REMARKS" dataDxfId="549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474:G2508" totalsRowShown="0" headerRowDxfId="98" dataDxfId="97">
  <tableColumns count="7">
    <tableColumn id="1" xr3:uid="{3C7D7DD9-05B1-434A-9717-74934E419E78}" name="SERVICE YEAR" dataDxfId="96"/>
    <tableColumn id="2" xr3:uid="{5592117D-4C94-1941-87A5-E86E30C05D76}" name="PLACEMENT" dataDxfId="95"/>
    <tableColumn id="3" xr3:uid="{3BCA87DD-9506-4942-A9EF-5F8EA8C42C6D}" name="VIDEO SHOWING" dataDxfId="94"/>
    <tableColumn id="4" xr3:uid="{9D9B93F9-02BA-CF48-A70D-B35B6457A336}" name="HOURS" dataDxfId="93"/>
    <tableColumn id="5" xr3:uid="{D975342C-BEB1-BE48-AA27-7FE4D41DE263}" name="RETURN VISITS" dataDxfId="92"/>
    <tableColumn id="6" xr3:uid="{515017AF-61CE-ED41-ABCF-82A8413E96DC}" name="BIBLE STUDIES" dataDxfId="91"/>
    <tableColumn id="7" xr3:uid="{FA11759B-CC78-1C48-92CA-3B595A0235AC}" name="REMARKS" dataDxfId="90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516:G2550" totalsRowShown="0" headerRowDxfId="89" dataDxfId="88">
  <tableColumns count="7">
    <tableColumn id="1" xr3:uid="{DA338227-5742-2348-BDDA-583A1097D820}" name="SERVICE YEAR" dataDxfId="87"/>
    <tableColumn id="2" xr3:uid="{17EA6515-371E-F14D-BD37-E422E43EDB0E}" name="PLACEMENT" dataDxfId="86"/>
    <tableColumn id="3" xr3:uid="{913267E3-89EC-2245-9A6A-C268DA3ABB2D}" name="VIDEO SHOWING" dataDxfId="85"/>
    <tableColumn id="4" xr3:uid="{01BF2243-FF08-6F49-9621-8BE03F94D88D}" name="HOURS" dataDxfId="84"/>
    <tableColumn id="5" xr3:uid="{4EB09692-B843-8F46-9596-15B8833F675A}" name="RETURN VISITS" dataDxfId="83"/>
    <tableColumn id="6" xr3:uid="{503E3AED-F394-AF49-B186-4A87FE2A799B}" name="BIBLE STUDIES" dataDxfId="82"/>
    <tableColumn id="7" xr3:uid="{C7BE785B-4155-604E-9EF6-A758EBAE6C16}" name="REMARKS" dataDxfId="81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558:G2592" totalsRowShown="0" headerRowDxfId="80" dataDxfId="79">
  <tableColumns count="7">
    <tableColumn id="1" xr3:uid="{1798B2EA-7CA9-874B-8B03-38AF63FA1585}" name="SERVICE YEAR" dataDxfId="78"/>
    <tableColumn id="2" xr3:uid="{A3688AD3-7B68-EC45-8CA4-53033BFB9A61}" name="PLACEMENT" dataDxfId="77"/>
    <tableColumn id="3" xr3:uid="{8BAA7C11-9439-1147-9C62-01306C690349}" name="VIDEO SHOWING" dataDxfId="76"/>
    <tableColumn id="4" xr3:uid="{93D6BEF5-54A9-2C46-AA25-946FB413394C}" name="HOURS" dataDxfId="75"/>
    <tableColumn id="5" xr3:uid="{B193754B-9F79-9E49-A93D-BFE64A95FE84}" name="RETURN VISITS" dataDxfId="74"/>
    <tableColumn id="6" xr3:uid="{E6FE9438-8000-6943-8AFD-0705F4927471}" name="BIBLE STUDIES" dataDxfId="73"/>
    <tableColumn id="7" xr3:uid="{71BC8EDC-56C0-7049-97E0-E9BB3048D5E9}" name="REMARKS" dataDxfId="7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00:G2634" totalsRowShown="0" headerRowDxfId="71" dataDxfId="70">
  <tableColumns count="7">
    <tableColumn id="1" xr3:uid="{CF0F5B5A-6922-6E44-9F7F-213D33B943D6}" name="SERVICE YEAR" dataDxfId="69"/>
    <tableColumn id="2" xr3:uid="{4172CB47-048E-AC4F-BDDE-DD9DEE5CD5DA}" name="PLACEMENT" dataDxfId="68"/>
    <tableColumn id="3" xr3:uid="{35FD9DA2-FF95-C948-AB2F-8584B994335C}" name="VIDEO SHOWING" dataDxfId="67"/>
    <tableColumn id="4" xr3:uid="{2FB05E38-5C8A-A946-B536-82E9694718F9}" name="HOURS" dataDxfId="66"/>
    <tableColumn id="5" xr3:uid="{A3AEA30D-F2D4-6A40-AC3B-BE5EA9E59EAE}" name="RETURN VISITS" dataDxfId="65"/>
    <tableColumn id="6" xr3:uid="{81F11E54-1F68-F345-B073-825CF7CED481}" name="BIBLE STUDIES" dataDxfId="64"/>
    <tableColumn id="7" xr3:uid="{1B2BCD93-7333-F249-9D00-178B0F152BF5}" name="REMARKS" dataDxfId="63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02:J2221" totalsRowShown="0" headerRowDxfId="6" dataDxfId="62">
  <tableColumns count="10">
    <tableColumn id="1" xr3:uid="{1426B4FB-643B-CC47-88A5-A7256F4EB3BF}" name="SERVICE YEAR" dataDxfId="61"/>
    <tableColumn id="2" xr3:uid="{99B5E5E6-4F94-1842-95C5-80E5E8E8C7AC}" name="WEEK 1" dataDxfId="60"/>
    <tableColumn id="3" xr3:uid="{E8DF926E-53D2-1643-AF50-9D4BB7083296}" name="WEEK 2" dataDxfId="59"/>
    <tableColumn id="4" xr3:uid="{DB1B8833-0E21-BF44-A4D9-DE44FBCCB40C}" name="WEEK 3" dataDxfId="58"/>
    <tableColumn id="5" xr3:uid="{D4F47F0C-78F9-1B45-AD65-84240AFACC95}" name="WEEK 4" dataDxfId="57"/>
    <tableColumn id="6" xr3:uid="{0A7582BA-2AA1-954D-88EA-75C0DA6AD983}" name="WEEK 5" dataDxfId="56"/>
    <tableColumn id="7" xr3:uid="{1BF3EFC1-1C31-0D44-9E47-B201E3B20E9D}" name="REMARK" dataDxfId="55">
      <calculatedColumnFormula>AVERAGE(I2192:I2202)</calculatedColumnFormula>
    </tableColumn>
    <tableColumn id="8" xr3:uid="{2925E7EE-2A3D-FF47-BA9A-8FDA83DD4FB5}" name="NUMBER OF WEEKS" dataDxfId="2">
      <calculatedColumnFormula>COUNT(Table37264750[[#This Row],[WEEK 1]:[WEEK 5]])</calculatedColumnFormula>
    </tableColumn>
    <tableColumn id="9" xr3:uid="{F4BBBF4A-DC79-0A4F-B319-F189DD0819FC}" name="TOTAL ATTENDANCE" dataDxfId="1">
      <calculatedColumnFormula>SUM(Table37264750[[#This Row],[WEEK 1]:[WEEK 5]])</calculatedColumnFormula>
    </tableColumn>
    <tableColumn id="10" xr3:uid="{66725068-B831-2C44-A927-25BE98F6951C}" name="AVERAGE ATTENDANCE EACH WEEK" dataDxfId="0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227:J2246" totalsRowShown="0" headerRowDxfId="54" dataDxfId="53">
  <tableColumns count="10">
    <tableColumn id="1" xr3:uid="{AB1487D3-AA47-524A-AB6F-37D43874D4CE}" name="SERVICE YEAR" dataDxfId="52"/>
    <tableColumn id="2" xr3:uid="{40F818CF-A6B4-B242-9361-48200F0AC793}" name="WEEK 1" dataDxfId="51"/>
    <tableColumn id="3" xr3:uid="{AACB0373-59DD-9B4E-8EA9-F91C0933D181}" name="WEEK 2" dataDxfId="50"/>
    <tableColumn id="4" xr3:uid="{489CCF71-A122-FA41-BA48-D3567C7D8786}" name="WEEK 3" dataDxfId="49"/>
    <tableColumn id="5" xr3:uid="{F0FB6F47-379D-3E49-8313-712E1BD3BA08}" name="WEEK 4" dataDxfId="48"/>
    <tableColumn id="6" xr3:uid="{7E6D9CB9-F889-DF4A-B4ED-B14BCC56C49A}" name="WEEK 5" dataDxfId="47"/>
    <tableColumn id="7" xr3:uid="{092CAD96-AE6C-FB4E-AB94-20EB92A3C197}" name="REMARK" dataDxfId="46">
      <calculatedColumnFormula>AVERAGE(I2216:I2227)</calculatedColumnFormula>
    </tableColumn>
    <tableColumn id="8" xr3:uid="{942673BF-1E6C-8A41-93F8-48C3C34A74FA}" name="NUMBER OF WEEKS" dataDxfId="5">
      <calculatedColumnFormula>COUNT(Table3726475049[[#This Row],[WEEK 1]:[WEEK 5]])</calculatedColumnFormula>
    </tableColumn>
    <tableColumn id="9" xr3:uid="{560DC229-3088-D34C-9420-C12654ED4DC3}" name="TOTAL ATTENDANCE" dataDxfId="4">
      <calculatedColumnFormula>SUM(Table3726475049[[#This Row],[WEEK 1]:[WEEK 5]])</calculatedColumnFormula>
    </tableColumn>
    <tableColumn id="10" xr3:uid="{7B0AB5E6-FAAF-5D4B-951D-008AA0744BE7}" name="AVERAGE ATTENDANCE EACH WEEK" dataDxfId="3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G734" totalsRowShown="0" headerRowDxfId="548" dataDxfId="547">
  <tableColumns count="7">
    <tableColumn id="1" xr3:uid="{0D9B2EB3-168E-8448-9530-EC544FC7B3E5}" name="SERVICE YEAR" dataDxfId="546"/>
    <tableColumn id="2" xr3:uid="{3E64571C-F86B-5342-8CA5-E9C1B53ED121}" name="PLACEMENT" dataDxfId="545"/>
    <tableColumn id="3" xr3:uid="{4742BC76-C2B7-AA45-AF89-7BEEF3DB3A4A}" name="VIDEO SHOWING" dataDxfId="544"/>
    <tableColumn id="4" xr3:uid="{486BB46F-A4F1-294A-98C6-52E9C36F3337}" name="HOURS" dataDxfId="543"/>
    <tableColumn id="5" xr3:uid="{26399F6D-AAB8-3848-8062-7F237A6A142D}" name="RETURN VISITS" dataDxfId="542"/>
    <tableColumn id="6" xr3:uid="{8482BB29-8CA2-8E40-9922-16CFCDCB0835}" name="BIBLE STUDIES" dataDxfId="541"/>
    <tableColumn id="7" xr3:uid="{2708849E-19FC-3C4A-8F44-501FB538B993}" name="REMARKS" dataDxfId="5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G776" totalsRowShown="0" headerRowDxfId="539" dataDxfId="538">
  <tableColumns count="7">
    <tableColumn id="1" xr3:uid="{0807D644-E0C7-9945-B35C-C2A6A4DEB59B}" name="SERVICE YEAR" dataDxfId="537"/>
    <tableColumn id="2" xr3:uid="{56CCB261-D97D-F146-9D48-6965261EB6FD}" name="PLACEMENT" dataDxfId="536"/>
    <tableColumn id="3" xr3:uid="{A41D48E6-1FDA-0A4F-A482-25984FB987EE}" name="VIDEO SHOWING" dataDxfId="535"/>
    <tableColumn id="4" xr3:uid="{5908BCA2-B1AA-6E4C-A9D5-57BBD2CE2920}" name="HOURS" dataDxfId="534"/>
    <tableColumn id="5" xr3:uid="{EDBAA540-E073-F343-A4CC-F5DD4A54F1CC}" name="RETURN VISITS" dataDxfId="533"/>
    <tableColumn id="6" xr3:uid="{08F98D0A-97A5-0146-BEA9-7CFCA5B58138}" name="BIBLE STUDIES" dataDxfId="532"/>
    <tableColumn id="7" xr3:uid="{6514ECC3-2576-934E-892A-05F656E939E0}" name="REMARKS" dataDxfId="5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G815" totalsRowShown="0" headerRowDxfId="530" dataDxfId="529">
  <tableColumns count="7">
    <tableColumn id="1" xr3:uid="{226C2F1A-AE62-4C45-A3FC-594FDCCFD216}" name="SERVICE YEAR" dataDxfId="528"/>
    <tableColumn id="2" xr3:uid="{44E893F8-EAC4-884B-81D3-C8624055FA75}" name="PLACEMENT" dataDxfId="527"/>
    <tableColumn id="3" xr3:uid="{65DCC599-4C10-6142-8432-AA160FE575FE}" name="VIDEO SHOWING" dataDxfId="526"/>
    <tableColumn id="4" xr3:uid="{A49B2330-842E-4B4C-9036-B8D56325F792}" name="HOURS" dataDxfId="525"/>
    <tableColumn id="5" xr3:uid="{CA85EBB3-AE54-9F4F-9928-1B79CAD11D85}" name="RETURN VISITS" dataDxfId="524"/>
    <tableColumn id="6" xr3:uid="{D728920F-5EC3-1C4D-BC55-3B1C85A8539F}" name="BIBLE STUDIES" dataDxfId="523"/>
    <tableColumn id="7" xr3:uid="{1E9AB4B5-0093-A146-A880-54142D4B1FED}" name="REMARKS" dataDxfId="5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662"/>
  <sheetViews>
    <sheetView tabSelected="1" zoomScale="76" zoomScaleNormal="76" workbookViewId="0">
      <pane ySplit="5" topLeftCell="A193" activePane="bottomLeft" state="frozen"/>
      <selection pane="bottomLeft" activeCell="C455" sqref="C455:D455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0" t="s">
        <v>120</v>
      </c>
      <c r="B2" s="100"/>
      <c r="C2" s="100"/>
      <c r="D2" s="100"/>
      <c r="E2" s="100"/>
      <c r="F2" s="100"/>
      <c r="G2" s="100"/>
      <c r="H2" s="100"/>
    </row>
    <row r="3" spans="1:1109" ht="26" customHeight="1">
      <c r="A3" s="102"/>
      <c r="B3" s="106"/>
      <c r="C3" s="106"/>
      <c r="D3" s="106"/>
      <c r="E3" s="106"/>
      <c r="F3" s="106"/>
      <c r="G3" s="103"/>
      <c r="H3" s="101"/>
    </row>
    <row r="4" spans="1:1109" ht="26" customHeight="1">
      <c r="A4" s="104" t="s">
        <v>121</v>
      </c>
      <c r="B4" s="107" t="s">
        <v>122</v>
      </c>
      <c r="C4" s="107" t="s">
        <v>123</v>
      </c>
      <c r="D4" s="107" t="s">
        <v>124</v>
      </c>
      <c r="E4" s="107" t="s">
        <v>125</v>
      </c>
      <c r="F4" s="107" t="s">
        <v>128</v>
      </c>
      <c r="G4" s="103"/>
      <c r="H4" s="101"/>
    </row>
    <row r="5" spans="1:1109" ht="26" customHeight="1">
      <c r="A5" s="105" t="s">
        <v>126</v>
      </c>
      <c r="B5" s="107" t="s">
        <v>127</v>
      </c>
      <c r="C5" s="107" t="s">
        <v>128</v>
      </c>
      <c r="D5" s="107" t="s">
        <v>129</v>
      </c>
      <c r="E5" s="107" t="s">
        <v>130</v>
      </c>
      <c r="F5" s="107" t="s">
        <v>131</v>
      </c>
      <c r="G5" s="102"/>
      <c r="H5" s="101"/>
    </row>
    <row r="6" spans="1:1109" ht="29" customHeight="1">
      <c r="A6" s="103"/>
      <c r="B6" s="103"/>
      <c r="C6" s="103"/>
      <c r="D6" s="103"/>
      <c r="E6" s="103"/>
      <c r="F6" s="103"/>
      <c r="G6" s="103"/>
      <c r="H6" s="101"/>
    </row>
    <row r="8" spans="1:1109" s="5" customFormat="1" ht="34">
      <c r="A8" s="4"/>
      <c r="C8" s="54" t="s">
        <v>13</v>
      </c>
      <c r="D8" s="54"/>
      <c r="E8" s="6"/>
      <c r="H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6">
        <v>44501</v>
      </c>
      <c r="B43" s="56"/>
      <c r="C43" s="56"/>
      <c r="D43" s="56"/>
      <c r="E43" s="56"/>
      <c r="F43" s="56"/>
      <c r="G43" s="56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6">
        <v>44531</v>
      </c>
      <c r="B44" s="56"/>
      <c r="C44" s="56"/>
      <c r="D44" s="56"/>
      <c r="E44" s="56"/>
      <c r="F44" s="56"/>
      <c r="G44" s="56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7"/>
      <c r="B45" s="62"/>
      <c r="C45" s="62"/>
      <c r="D45" s="62"/>
      <c r="E45" s="62"/>
      <c r="F45" s="62"/>
      <c r="G45" s="57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64"/>
      <c r="B46" s="64"/>
      <c r="C46" s="64"/>
      <c r="D46" s="64"/>
      <c r="E46" s="64"/>
      <c r="F46" s="64"/>
      <c r="G46" s="57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6"/>
      <c r="B47" s="56"/>
      <c r="C47" s="56"/>
      <c r="D47" s="56"/>
      <c r="E47" s="56"/>
      <c r="F47" s="56"/>
      <c r="G47" s="56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6"/>
      <c r="B48" s="56"/>
      <c r="C48" s="56"/>
      <c r="D48" s="56"/>
      <c r="E48" s="56"/>
      <c r="F48" s="56"/>
      <c r="G48" s="56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6"/>
      <c r="B49" s="56"/>
      <c r="C49" s="56"/>
      <c r="D49" s="56"/>
      <c r="E49" s="56"/>
      <c r="F49" s="56"/>
      <c r="G49" s="56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7"/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51"/>
      <c r="K56" s="51"/>
      <c r="L56" s="51"/>
      <c r="M56" s="51"/>
      <c r="N56" s="5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6">
        <v>44501</v>
      </c>
      <c r="B84" s="56"/>
      <c r="C84" s="56"/>
      <c r="D84" s="56"/>
      <c r="E84" s="56"/>
      <c r="F84" s="56"/>
      <c r="G84" s="56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6">
        <v>44531</v>
      </c>
      <c r="B85" s="56"/>
      <c r="C85" s="56"/>
      <c r="D85" s="56"/>
      <c r="E85" s="56"/>
      <c r="F85" s="56"/>
      <c r="G85" s="56"/>
      <c r="H85" s="8"/>
      <c r="J85" s="8"/>
    </row>
    <row r="86" spans="1:412">
      <c r="A86" s="67"/>
      <c r="B86" s="62"/>
      <c r="C86" s="62"/>
      <c r="D86" s="62"/>
      <c r="E86" s="62"/>
      <c r="F86" s="62"/>
      <c r="G86" s="56"/>
      <c r="H86" s="8"/>
      <c r="J86" s="8"/>
    </row>
    <row r="87" spans="1:412">
      <c r="A87" s="64"/>
      <c r="B87" s="64"/>
      <c r="C87" s="64"/>
      <c r="D87" s="64"/>
      <c r="E87" s="64"/>
      <c r="F87" s="64"/>
      <c r="G87" s="56"/>
      <c r="H87" s="8"/>
      <c r="J87" s="8"/>
    </row>
    <row r="88" spans="1:412">
      <c r="A88" s="66"/>
      <c r="B88" s="56"/>
      <c r="C88" s="56"/>
      <c r="D88" s="56"/>
      <c r="E88" s="56"/>
      <c r="F88" s="56"/>
      <c r="G88" s="56"/>
      <c r="J88" s="8"/>
    </row>
    <row r="89" spans="1:412">
      <c r="A89" s="66"/>
      <c r="B89" s="56"/>
      <c r="C89" s="56"/>
      <c r="D89" s="56"/>
      <c r="E89" s="56"/>
      <c r="F89" s="56"/>
      <c r="G89" s="56"/>
      <c r="J89" s="8"/>
    </row>
    <row r="90" spans="1:412">
      <c r="A90" s="66"/>
      <c r="B90" s="56"/>
      <c r="C90" s="56"/>
      <c r="D90" s="56"/>
      <c r="E90" s="56"/>
      <c r="F90" s="56"/>
      <c r="G90" s="56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6">
        <v>44501</v>
      </c>
      <c r="B126" s="56"/>
      <c r="C126" s="56"/>
      <c r="D126" s="56"/>
      <c r="E126" s="56"/>
      <c r="F126" s="56"/>
      <c r="G126" s="56"/>
    </row>
    <row r="127" spans="1:202">
      <c r="A127" s="66">
        <v>44531</v>
      </c>
      <c r="B127" s="56"/>
      <c r="C127" s="56"/>
      <c r="D127" s="56"/>
      <c r="E127" s="56"/>
      <c r="F127" s="56"/>
      <c r="G127" s="56"/>
    </row>
    <row r="128" spans="1:202">
      <c r="A128" s="67"/>
      <c r="B128" s="62"/>
      <c r="C128" s="62"/>
      <c r="D128" s="62"/>
      <c r="E128" s="62"/>
      <c r="F128" s="62"/>
      <c r="G128" s="56"/>
    </row>
    <row r="129" spans="1:7">
      <c r="A129" s="64"/>
      <c r="B129" s="64"/>
      <c r="C129" s="64"/>
      <c r="D129" s="64"/>
      <c r="E129" s="64"/>
      <c r="F129" s="64"/>
      <c r="G129" s="56"/>
    </row>
    <row r="131" spans="1:7">
      <c r="A131" s="1"/>
      <c r="B131" s="2"/>
      <c r="C131" s="2"/>
      <c r="D131" s="2"/>
    </row>
    <row r="132" spans="1:7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7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7">
      <c r="G134" s="7"/>
    </row>
    <row r="135" spans="1:7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</row>
    <row r="136" spans="1:7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7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7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7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7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7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7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7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7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7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7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7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7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7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7">
      <c r="A166" s="66">
        <v>44501</v>
      </c>
      <c r="B166" s="56"/>
      <c r="C166" s="56"/>
      <c r="D166" s="56"/>
      <c r="E166" s="56"/>
      <c r="F166" s="56"/>
      <c r="G166" s="56"/>
    </row>
    <row r="167" spans="1:7">
      <c r="A167" s="66">
        <v>44531</v>
      </c>
      <c r="B167" s="56"/>
      <c r="C167" s="56"/>
      <c r="D167" s="56"/>
      <c r="E167" s="56"/>
      <c r="F167" s="56"/>
      <c r="G167" s="56"/>
    </row>
    <row r="168" spans="1:7">
      <c r="A168" s="67"/>
      <c r="B168" s="62"/>
      <c r="C168" s="62"/>
      <c r="D168" s="62"/>
      <c r="E168" s="62"/>
      <c r="F168" s="62"/>
      <c r="G168" s="56"/>
    </row>
    <row r="169" spans="1:7">
      <c r="A169" s="64"/>
      <c r="B169" s="64"/>
      <c r="C169" s="64"/>
      <c r="D169" s="64"/>
      <c r="E169" s="64"/>
      <c r="F169" s="64"/>
      <c r="G169" s="56"/>
    </row>
    <row r="172" spans="1:7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7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7">
      <c r="G174" s="7"/>
    </row>
    <row r="175" spans="1:7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</row>
    <row r="176" spans="1:7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6">
        <v>44501</v>
      </c>
      <c r="B206" s="56"/>
      <c r="C206" s="56"/>
      <c r="D206" s="56"/>
      <c r="E206" s="56"/>
      <c r="F206" s="56"/>
      <c r="G206" s="56"/>
    </row>
    <row r="207" spans="1:7">
      <c r="A207" s="66">
        <v>44531</v>
      </c>
      <c r="B207" s="56"/>
      <c r="C207" s="56"/>
      <c r="D207" s="56"/>
      <c r="E207" s="56"/>
      <c r="F207" s="56"/>
      <c r="G207" s="56"/>
    </row>
    <row r="208" spans="1:7">
      <c r="A208" s="67"/>
      <c r="B208" s="62"/>
      <c r="C208" s="62"/>
      <c r="D208" s="62"/>
      <c r="E208" s="62"/>
      <c r="F208" s="62"/>
      <c r="G208" s="56"/>
    </row>
    <row r="209" spans="1:7">
      <c r="A209" s="64"/>
      <c r="B209" s="64"/>
      <c r="C209" s="64"/>
      <c r="D209" s="64"/>
      <c r="E209" s="64"/>
      <c r="F209" s="64"/>
      <c r="G209" s="56"/>
    </row>
    <row r="212" spans="1:7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7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7">
      <c r="G214" s="7"/>
    </row>
    <row r="215" spans="1:7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</row>
    <row r="216" spans="1:7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7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7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7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7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7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7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7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7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7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7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7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7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7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7">
      <c r="A246" s="66">
        <v>44501</v>
      </c>
      <c r="B246" s="56"/>
      <c r="C246" s="56"/>
      <c r="D246" s="56"/>
      <c r="E246" s="56"/>
      <c r="F246" s="56"/>
      <c r="G246" s="56"/>
    </row>
    <row r="247" spans="1:7">
      <c r="A247" s="66">
        <v>44531</v>
      </c>
      <c r="B247" s="56"/>
      <c r="C247" s="56"/>
      <c r="D247" s="56"/>
      <c r="E247" s="56"/>
      <c r="F247" s="56"/>
      <c r="G247" s="56"/>
    </row>
    <row r="248" spans="1:7">
      <c r="A248" s="67"/>
      <c r="B248" s="62"/>
      <c r="C248" s="62"/>
      <c r="D248" s="62"/>
      <c r="E248" s="62"/>
      <c r="F248" s="62"/>
      <c r="G248" s="56"/>
    </row>
    <row r="249" spans="1:7">
      <c r="A249" s="64"/>
      <c r="B249" s="64"/>
      <c r="C249" s="64"/>
      <c r="D249" s="64"/>
      <c r="E249" s="64"/>
      <c r="F249" s="64"/>
      <c r="G249" s="56"/>
    </row>
    <row r="251" spans="1:7">
      <c r="A251" s="1"/>
      <c r="B251" s="2"/>
      <c r="C251" s="2"/>
      <c r="D251" s="2"/>
      <c r="E251" s="2"/>
      <c r="F251" s="2"/>
      <c r="G251" s="2"/>
    </row>
    <row r="252" spans="1:7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7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7">
      <c r="G254" s="7"/>
    </row>
    <row r="255" spans="1:7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</row>
    <row r="256" spans="1:7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6">
        <v>44501</v>
      </c>
      <c r="B286" s="56"/>
      <c r="C286" s="56"/>
      <c r="D286" s="56"/>
      <c r="E286" s="56"/>
      <c r="F286" s="56"/>
      <c r="G286" s="56"/>
    </row>
    <row r="287" spans="1:7">
      <c r="A287" s="66">
        <v>44531</v>
      </c>
      <c r="B287" s="56"/>
      <c r="C287" s="56"/>
      <c r="D287" s="56"/>
      <c r="E287" s="56"/>
      <c r="F287" s="56"/>
      <c r="G287" s="56"/>
    </row>
    <row r="288" spans="1:7">
      <c r="A288" s="67"/>
      <c r="B288" s="62"/>
      <c r="C288" s="62"/>
      <c r="D288" s="62"/>
      <c r="E288" s="62"/>
      <c r="F288" s="62"/>
      <c r="G288" s="56"/>
    </row>
    <row r="289" spans="1:7">
      <c r="A289" s="64"/>
      <c r="B289" s="64"/>
      <c r="C289" s="64"/>
      <c r="D289" s="64"/>
      <c r="E289" s="64"/>
      <c r="F289" s="64"/>
      <c r="G289" s="56"/>
    </row>
    <row r="292" spans="1:7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7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7">
      <c r="G294" s="7"/>
    </row>
    <row r="295" spans="1:7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</row>
    <row r="296" spans="1:7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7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7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7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7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7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7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7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7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7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7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7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7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7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7">
      <c r="A326" s="66">
        <v>44501</v>
      </c>
      <c r="B326" s="56"/>
      <c r="C326" s="56"/>
      <c r="D326" s="56"/>
      <c r="E326" s="56"/>
      <c r="F326" s="56"/>
      <c r="G326" s="56"/>
    </row>
    <row r="327" spans="1:7">
      <c r="A327" s="66">
        <v>44531</v>
      </c>
      <c r="B327" s="56"/>
      <c r="C327" s="56"/>
      <c r="D327" s="56"/>
      <c r="E327" s="56"/>
      <c r="F327" s="56"/>
      <c r="G327" s="56"/>
    </row>
    <row r="328" spans="1:7">
      <c r="A328" s="67"/>
      <c r="B328" s="62"/>
      <c r="C328" s="62"/>
      <c r="D328" s="62"/>
      <c r="E328" s="62"/>
      <c r="F328" s="62"/>
      <c r="G328" s="57"/>
    </row>
    <row r="329" spans="1:7">
      <c r="A329" s="64"/>
      <c r="B329" s="64"/>
      <c r="C329" s="64"/>
      <c r="D329" s="64"/>
      <c r="E329" s="64"/>
      <c r="F329" s="64"/>
      <c r="G329" s="57"/>
    </row>
    <row r="332" spans="1:7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7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7">
      <c r="G334" s="7"/>
    </row>
    <row r="335" spans="1:7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</row>
    <row r="336" spans="1:7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6">
        <v>44501</v>
      </c>
      <c r="B366" s="56"/>
      <c r="C366" s="56"/>
      <c r="D366" s="56"/>
      <c r="E366" s="56"/>
      <c r="F366" s="56"/>
      <c r="G366" s="56"/>
    </row>
    <row r="367" spans="1:7">
      <c r="A367" s="66">
        <v>44531</v>
      </c>
      <c r="B367" s="56"/>
      <c r="C367" s="56"/>
      <c r="D367" s="56"/>
      <c r="E367" s="56"/>
      <c r="F367" s="56"/>
      <c r="G367" s="56"/>
    </row>
    <row r="368" spans="1:7">
      <c r="A368" s="67"/>
      <c r="B368" s="62"/>
      <c r="C368" s="62"/>
      <c r="D368" s="62"/>
      <c r="E368" s="62"/>
      <c r="F368" s="62"/>
      <c r="G368" s="56"/>
    </row>
    <row r="369" spans="1:7">
      <c r="A369" s="64"/>
      <c r="B369" s="64"/>
      <c r="C369" s="64"/>
      <c r="D369" s="64"/>
      <c r="E369" s="64"/>
      <c r="F369" s="64"/>
      <c r="G369" s="56"/>
    </row>
    <row r="372" spans="1:7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7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7">
      <c r="G374" s="7"/>
    </row>
    <row r="375" spans="1:7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</row>
    <row r="376" spans="1:7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7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7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7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7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7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7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7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7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7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7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7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7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7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7">
      <c r="A406" s="66">
        <v>44501</v>
      </c>
      <c r="B406" s="56"/>
      <c r="C406" s="56"/>
      <c r="D406" s="56"/>
      <c r="E406" s="56"/>
      <c r="F406" s="56"/>
      <c r="G406" s="56"/>
    </row>
    <row r="407" spans="1:7">
      <c r="A407" s="66">
        <v>44531</v>
      </c>
      <c r="B407" s="56"/>
      <c r="C407" s="56"/>
      <c r="D407" s="56"/>
      <c r="E407" s="56"/>
      <c r="F407" s="56"/>
      <c r="G407" s="56"/>
    </row>
    <row r="408" spans="1:7">
      <c r="A408" s="67"/>
      <c r="B408" s="62"/>
      <c r="C408" s="62"/>
      <c r="D408" s="62"/>
      <c r="E408" s="62"/>
      <c r="F408" s="62"/>
      <c r="G408" s="56"/>
    </row>
    <row r="409" spans="1:7">
      <c r="A409" s="64"/>
      <c r="B409" s="64"/>
      <c r="C409" s="64"/>
      <c r="D409" s="64"/>
      <c r="E409" s="64"/>
      <c r="F409" s="64"/>
      <c r="G409" s="56"/>
    </row>
    <row r="412" spans="1:7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7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7">
      <c r="G414" s="7"/>
    </row>
    <row r="415" spans="1:7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</row>
    <row r="416" spans="1:7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6">
        <v>44501</v>
      </c>
      <c r="B446" s="56"/>
      <c r="C446" s="56"/>
      <c r="D446" s="56"/>
      <c r="E446" s="56"/>
      <c r="F446" s="56"/>
      <c r="G446" s="56"/>
    </row>
    <row r="447" spans="1:7">
      <c r="A447" s="66">
        <v>44531</v>
      </c>
      <c r="B447" s="56"/>
      <c r="C447" s="56"/>
      <c r="D447" s="56"/>
      <c r="E447" s="56"/>
      <c r="F447" s="56"/>
      <c r="G447" s="56"/>
    </row>
    <row r="448" spans="1:7">
      <c r="A448" s="67"/>
      <c r="B448" s="62"/>
      <c r="C448" s="62"/>
      <c r="D448" s="62"/>
      <c r="E448" s="62"/>
      <c r="F448" s="62"/>
      <c r="G448" s="57"/>
    </row>
    <row r="449" spans="1:16">
      <c r="A449" s="64"/>
      <c r="B449" s="64"/>
      <c r="C449" s="64"/>
      <c r="D449" s="64"/>
      <c r="E449" s="64"/>
      <c r="F449" s="64"/>
      <c r="G449" s="57"/>
    </row>
    <row r="455" spans="1:16" ht="31">
      <c r="A455" s="4"/>
      <c r="B455" s="5"/>
      <c r="C455" s="52" t="s">
        <v>14</v>
      </c>
      <c r="D455" s="52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6">
        <v>44501</v>
      </c>
      <c r="B490" s="56"/>
      <c r="C490" s="56"/>
      <c r="D490" s="56"/>
      <c r="E490" s="56"/>
      <c r="F490" s="56"/>
      <c r="G490" s="56"/>
    </row>
    <row r="491" spans="1:16">
      <c r="A491" s="66">
        <v>44531</v>
      </c>
      <c r="B491" s="56"/>
      <c r="C491" s="56"/>
      <c r="D491" s="56"/>
      <c r="E491" s="56"/>
      <c r="F491" s="56"/>
      <c r="G491" s="56"/>
    </row>
    <row r="492" spans="1:16">
      <c r="A492" s="67"/>
      <c r="B492" s="62"/>
      <c r="C492" s="62"/>
      <c r="D492" s="62"/>
      <c r="E492" s="62"/>
      <c r="F492" s="62"/>
      <c r="G492" s="57"/>
      <c r="J492" s="7"/>
      <c r="K492" s="7"/>
      <c r="L492" s="7"/>
      <c r="M492" s="7"/>
      <c r="N492" s="7"/>
      <c r="O492" s="7"/>
      <c r="P492" s="7"/>
    </row>
    <row r="493" spans="1:16">
      <c r="A493" s="64"/>
      <c r="B493" s="64"/>
      <c r="C493" s="64"/>
      <c r="D493" s="64"/>
      <c r="E493" s="64"/>
      <c r="F493" s="64"/>
      <c r="G493" s="57"/>
    </row>
    <row r="494" spans="1:16">
      <c r="A494" s="66"/>
      <c r="B494" s="56"/>
      <c r="C494" s="56"/>
      <c r="D494" s="56"/>
      <c r="E494" s="56"/>
      <c r="F494" s="56"/>
      <c r="G494" s="56"/>
    </row>
    <row r="495" spans="1:16">
      <c r="A495" s="66"/>
      <c r="B495" s="56"/>
      <c r="C495" s="56"/>
      <c r="D495" s="56"/>
      <c r="E495" s="56"/>
      <c r="F495" s="56"/>
      <c r="G495" s="56"/>
    </row>
    <row r="496" spans="1:16">
      <c r="A496" s="66"/>
      <c r="B496" s="56"/>
      <c r="C496" s="56"/>
      <c r="D496" s="56"/>
      <c r="E496" s="56"/>
      <c r="F496" s="56"/>
      <c r="G496" s="56"/>
    </row>
    <row r="497" spans="1:7">
      <c r="A497" s="1" t="s">
        <v>0</v>
      </c>
      <c r="B497" s="2" t="s">
        <v>1</v>
      </c>
      <c r="C497" s="2" t="s">
        <v>2</v>
      </c>
      <c r="D497" s="2" t="s">
        <v>3</v>
      </c>
    </row>
    <row r="498" spans="1:7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7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</row>
    <row r="501" spans="1:7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7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7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7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7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7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7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7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7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7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7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7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7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7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7">
      <c r="A531" s="66">
        <v>44501</v>
      </c>
      <c r="B531" s="56"/>
      <c r="C531" s="56"/>
      <c r="D531" s="56"/>
      <c r="E531" s="56"/>
      <c r="F531" s="56"/>
      <c r="G531" s="56"/>
    </row>
    <row r="532" spans="1:7">
      <c r="A532" s="66">
        <v>44531</v>
      </c>
      <c r="B532" s="56"/>
      <c r="C532" s="56"/>
      <c r="D532" s="56"/>
      <c r="E532" s="56"/>
      <c r="F532" s="56"/>
      <c r="G532" s="98"/>
    </row>
    <row r="533" spans="1:7">
      <c r="A533" s="67"/>
      <c r="B533" s="62"/>
      <c r="C533" s="62"/>
      <c r="D533" s="62"/>
      <c r="E533" s="62"/>
      <c r="F533" s="62"/>
      <c r="G533" s="57"/>
    </row>
    <row r="534" spans="1:7">
      <c r="A534" s="64"/>
      <c r="B534" s="64"/>
      <c r="C534" s="64"/>
      <c r="D534" s="64"/>
      <c r="E534" s="64"/>
      <c r="F534" s="64"/>
      <c r="G534" s="57"/>
    </row>
    <row r="535" spans="1:7">
      <c r="A535" s="66"/>
      <c r="B535" s="56"/>
      <c r="C535" s="56"/>
      <c r="D535" s="56"/>
      <c r="E535" s="56"/>
      <c r="F535" s="56"/>
      <c r="G535" s="56"/>
    </row>
    <row r="537" spans="1:7">
      <c r="A537" s="1" t="s">
        <v>0</v>
      </c>
      <c r="B537" s="2" t="s">
        <v>1</v>
      </c>
      <c r="C537" s="2" t="s">
        <v>2</v>
      </c>
      <c r="D537" s="2" t="s">
        <v>3</v>
      </c>
    </row>
    <row r="538" spans="1:7">
      <c r="A538" s="8" t="s">
        <v>20</v>
      </c>
      <c r="B538" s="9">
        <v>29375</v>
      </c>
      <c r="C538" s="9">
        <v>42014</v>
      </c>
      <c r="D538" s="3" t="s">
        <v>21</v>
      </c>
    </row>
    <row r="540" spans="1:7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</row>
    <row r="541" spans="1:7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7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7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7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6">
        <v>44501</v>
      </c>
      <c r="B571" s="56"/>
      <c r="C571" s="56"/>
      <c r="D571" s="56"/>
      <c r="E571" s="56"/>
      <c r="F571" s="56"/>
      <c r="G571" s="56"/>
    </row>
    <row r="572" spans="1:7">
      <c r="A572" s="66">
        <v>44531</v>
      </c>
      <c r="B572" s="56"/>
      <c r="C572" s="56"/>
      <c r="D572" s="56"/>
      <c r="E572" s="56"/>
      <c r="F572" s="56"/>
      <c r="G572" s="56"/>
    </row>
    <row r="573" spans="1:7">
      <c r="A573" s="67"/>
      <c r="B573" s="62"/>
      <c r="C573" s="62"/>
      <c r="D573" s="62"/>
      <c r="E573" s="62"/>
      <c r="F573" s="62"/>
      <c r="G573" s="57"/>
    </row>
    <row r="574" spans="1:7">
      <c r="A574" s="64"/>
      <c r="B574" s="64"/>
      <c r="C574" s="64"/>
      <c r="D574" s="64"/>
      <c r="E574" s="64"/>
      <c r="F574" s="64"/>
      <c r="G574" s="57"/>
    </row>
    <row r="575" spans="1:7">
      <c r="A575" s="66"/>
      <c r="B575" s="56"/>
      <c r="C575" s="56"/>
      <c r="D575" s="56"/>
      <c r="E575" s="56"/>
      <c r="F575" s="56"/>
      <c r="G575" s="56"/>
    </row>
    <row r="576" spans="1:7">
      <c r="A576" s="66"/>
      <c r="B576" s="56"/>
      <c r="C576" s="56"/>
      <c r="D576" s="56"/>
      <c r="E576" s="56"/>
      <c r="F576" s="56"/>
      <c r="G576" s="56"/>
    </row>
    <row r="579" spans="1:7">
      <c r="A579" s="1" t="s">
        <v>0</v>
      </c>
      <c r="B579" s="2" t="s">
        <v>1</v>
      </c>
      <c r="C579" s="2" t="s">
        <v>2</v>
      </c>
      <c r="D579" s="2" t="s">
        <v>3</v>
      </c>
    </row>
    <row r="580" spans="1:7">
      <c r="A580" s="8" t="s">
        <v>22</v>
      </c>
      <c r="B580" s="9">
        <v>30531</v>
      </c>
      <c r="C580" s="9">
        <v>43225</v>
      </c>
      <c r="D580" s="3" t="s">
        <v>18</v>
      </c>
    </row>
    <row r="582" spans="1:7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</row>
    <row r="583" spans="1:7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7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7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7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7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7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7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7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7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7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7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7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7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7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7">
      <c r="A613" s="66">
        <v>44501</v>
      </c>
      <c r="B613" s="56"/>
      <c r="C613" s="56"/>
      <c r="D613" s="56"/>
      <c r="E613" s="56"/>
      <c r="F613" s="56"/>
      <c r="G613" s="56"/>
    </row>
    <row r="614" spans="1:7">
      <c r="A614" s="66">
        <v>44531</v>
      </c>
      <c r="B614" s="56"/>
      <c r="C614" s="56"/>
      <c r="D614" s="56"/>
      <c r="E614" s="56"/>
      <c r="F614" s="56"/>
      <c r="G614" s="56"/>
    </row>
    <row r="615" spans="1:7">
      <c r="A615" s="67"/>
      <c r="B615" s="62"/>
      <c r="C615" s="62"/>
      <c r="D615" s="62"/>
      <c r="E615" s="62"/>
      <c r="F615" s="62"/>
      <c r="G615" s="57"/>
    </row>
    <row r="616" spans="1:7">
      <c r="A616" s="64"/>
      <c r="B616" s="64"/>
      <c r="C616" s="64"/>
      <c r="D616" s="64"/>
      <c r="E616" s="64"/>
      <c r="F616" s="64"/>
      <c r="G616" s="57"/>
    </row>
    <row r="617" spans="1:7">
      <c r="A617" s="66"/>
      <c r="B617" s="56"/>
      <c r="C617" s="56"/>
      <c r="D617" s="56"/>
      <c r="E617" s="56"/>
      <c r="F617" s="56"/>
      <c r="G617" s="56"/>
    </row>
    <row r="618" spans="1:7">
      <c r="A618" s="1" t="s">
        <v>0</v>
      </c>
      <c r="B618" s="2" t="s">
        <v>1</v>
      </c>
      <c r="C618" s="2" t="s">
        <v>2</v>
      </c>
      <c r="D618" s="2" t="s">
        <v>3</v>
      </c>
    </row>
    <row r="619" spans="1:7">
      <c r="A619" s="8" t="s">
        <v>23</v>
      </c>
      <c r="B619" s="9">
        <v>38197</v>
      </c>
      <c r="C619" s="9">
        <v>44402</v>
      </c>
      <c r="D619" s="3" t="s">
        <v>18</v>
      </c>
    </row>
    <row r="621" spans="1:7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</row>
    <row r="622" spans="1:7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7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7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6">
        <v>44501</v>
      </c>
      <c r="B652" s="56"/>
      <c r="C652" s="56"/>
      <c r="D652" s="56"/>
      <c r="E652" s="56"/>
      <c r="F652" s="56"/>
      <c r="G652" s="56"/>
    </row>
    <row r="653" spans="1:7">
      <c r="A653" s="66">
        <v>44531</v>
      </c>
      <c r="B653" s="56"/>
      <c r="C653" s="56"/>
      <c r="D653" s="56"/>
      <c r="E653" s="56"/>
      <c r="F653" s="56"/>
      <c r="G653" s="56"/>
    </row>
    <row r="654" spans="1:7">
      <c r="A654" s="67"/>
      <c r="B654" s="62"/>
      <c r="C654" s="62"/>
      <c r="D654" s="62"/>
      <c r="E654" s="62"/>
      <c r="F654" s="62"/>
      <c r="G654" s="57"/>
    </row>
    <row r="655" spans="1:7">
      <c r="A655" s="64"/>
      <c r="B655" s="64"/>
      <c r="C655" s="64"/>
      <c r="D655" s="64"/>
      <c r="E655" s="64"/>
      <c r="F655" s="64"/>
      <c r="G655" s="57"/>
    </row>
    <row r="657" spans="1:7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7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7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</row>
    <row r="661" spans="1:7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7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7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7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7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7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7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7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7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7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7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7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7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7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7">
      <c r="A691" s="66">
        <v>44501</v>
      </c>
      <c r="B691" s="56"/>
      <c r="C691" s="56"/>
      <c r="D691" s="56"/>
      <c r="E691" s="56"/>
      <c r="F691" s="56"/>
      <c r="G691" s="56"/>
    </row>
    <row r="692" spans="1:7">
      <c r="A692" s="66">
        <v>44531</v>
      </c>
      <c r="B692" s="56"/>
      <c r="C692" s="56"/>
      <c r="D692" s="56"/>
      <c r="E692" s="56"/>
      <c r="F692" s="56"/>
      <c r="G692" s="56"/>
    </row>
    <row r="693" spans="1:7">
      <c r="A693" s="67"/>
      <c r="B693" s="62"/>
      <c r="C693" s="62"/>
      <c r="D693" s="62"/>
      <c r="E693" s="62"/>
      <c r="F693" s="62"/>
      <c r="G693" s="57"/>
    </row>
    <row r="694" spans="1:7">
      <c r="A694" s="64"/>
      <c r="B694" s="64"/>
      <c r="C694" s="64"/>
      <c r="D694" s="64"/>
      <c r="E694" s="64"/>
      <c r="F694" s="64"/>
      <c r="G694" s="57"/>
    </row>
    <row r="697" spans="1:7">
      <c r="A697" s="1" t="s">
        <v>0</v>
      </c>
      <c r="B697" s="2" t="s">
        <v>1</v>
      </c>
      <c r="C697" s="2" t="s">
        <v>2</v>
      </c>
      <c r="D697" s="2" t="s">
        <v>3</v>
      </c>
    </row>
    <row r="698" spans="1:7">
      <c r="A698" s="8" t="s">
        <v>28</v>
      </c>
      <c r="B698" s="9">
        <v>26490</v>
      </c>
      <c r="C698" s="9">
        <v>36519</v>
      </c>
      <c r="D698" s="3" t="s">
        <v>29</v>
      </c>
    </row>
    <row r="700" spans="1:7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</row>
    <row r="701" spans="1:7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7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7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7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6">
        <v>44501</v>
      </c>
      <c r="B731" s="56"/>
      <c r="C731" s="56"/>
      <c r="D731" s="56"/>
      <c r="E731" s="56"/>
      <c r="F731" s="56"/>
      <c r="G731" s="56"/>
    </row>
    <row r="732" spans="1:7">
      <c r="A732" s="66">
        <v>44531</v>
      </c>
      <c r="B732" s="56"/>
      <c r="C732" s="56"/>
      <c r="D732" s="56"/>
      <c r="E732" s="56"/>
      <c r="F732" s="56"/>
      <c r="G732" s="56"/>
    </row>
    <row r="733" spans="1:7">
      <c r="A733" s="67"/>
      <c r="B733" s="62"/>
      <c r="C733" s="62"/>
      <c r="D733" s="62"/>
      <c r="E733" s="62"/>
      <c r="F733" s="62"/>
      <c r="G733" s="57"/>
    </row>
    <row r="734" spans="1:7">
      <c r="A734" s="64"/>
      <c r="B734" s="64"/>
      <c r="C734" s="64"/>
      <c r="D734" s="64"/>
      <c r="E734" s="64"/>
      <c r="F734" s="64"/>
      <c r="G734" s="57"/>
    </row>
    <row r="737" spans="1:7">
      <c r="G737" s="2"/>
    </row>
    <row r="739" spans="1:7">
      <c r="A739" s="1" t="s">
        <v>0</v>
      </c>
      <c r="B739" s="2" t="s">
        <v>1</v>
      </c>
      <c r="C739" s="2" t="s">
        <v>2</v>
      </c>
      <c r="D739" s="2" t="s">
        <v>3</v>
      </c>
    </row>
    <row r="740" spans="1:7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7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</row>
    <row r="743" spans="1:7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7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7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7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7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7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7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7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7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7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7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7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7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7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7">
      <c r="A773" s="66">
        <v>44501</v>
      </c>
      <c r="B773" s="56"/>
      <c r="C773" s="56"/>
      <c r="D773" s="56"/>
      <c r="E773" s="56"/>
      <c r="F773" s="56"/>
      <c r="G773" s="56"/>
    </row>
    <row r="774" spans="1:7">
      <c r="A774" s="66">
        <v>44531</v>
      </c>
      <c r="B774" s="56"/>
      <c r="C774" s="56"/>
      <c r="D774" s="56"/>
      <c r="E774" s="56"/>
      <c r="F774" s="56"/>
      <c r="G774" s="56"/>
    </row>
    <row r="775" spans="1:7">
      <c r="A775" s="67"/>
      <c r="B775" s="62"/>
      <c r="C775" s="62"/>
      <c r="D775" s="62"/>
      <c r="E775" s="62"/>
      <c r="F775" s="62"/>
      <c r="G775" s="57"/>
    </row>
    <row r="776" spans="1:7">
      <c r="A776" s="64"/>
      <c r="B776" s="64"/>
      <c r="C776" s="64"/>
      <c r="D776" s="64"/>
      <c r="E776" s="64"/>
      <c r="F776" s="64"/>
      <c r="G776" s="57"/>
    </row>
    <row r="778" spans="1:7">
      <c r="A778" s="1" t="s">
        <v>0</v>
      </c>
      <c r="B778" s="2" t="s">
        <v>1</v>
      </c>
      <c r="C778" s="2" t="s">
        <v>2</v>
      </c>
      <c r="D778" s="2" t="s">
        <v>3</v>
      </c>
    </row>
    <row r="779" spans="1:7">
      <c r="A779" s="8" t="s">
        <v>31</v>
      </c>
      <c r="B779" s="9">
        <v>37272</v>
      </c>
      <c r="C779" s="9" t="s">
        <v>25</v>
      </c>
      <c r="D779" s="3" t="s">
        <v>18</v>
      </c>
    </row>
    <row r="781" spans="1:7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</row>
    <row r="782" spans="1:7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7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7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6">
        <v>44501</v>
      </c>
      <c r="B812" s="56"/>
      <c r="C812" s="56"/>
      <c r="D812" s="56"/>
      <c r="E812" s="56"/>
      <c r="F812" s="56"/>
      <c r="G812" s="56"/>
    </row>
    <row r="813" spans="1:7">
      <c r="A813" s="66">
        <v>44531</v>
      </c>
      <c r="B813" s="56"/>
      <c r="C813" s="56"/>
      <c r="D813" s="56"/>
      <c r="E813" s="56"/>
      <c r="F813" s="56"/>
      <c r="G813" s="56"/>
    </row>
    <row r="814" spans="1:7">
      <c r="A814" s="67"/>
      <c r="B814" s="62"/>
      <c r="C814" s="62"/>
      <c r="D814" s="62"/>
      <c r="E814" s="62"/>
      <c r="F814" s="62"/>
      <c r="G814" s="56"/>
    </row>
    <row r="815" spans="1:7">
      <c r="A815" s="64"/>
      <c r="B815" s="64"/>
      <c r="C815" s="64"/>
      <c r="D815" s="64"/>
      <c r="E815" s="64"/>
      <c r="F815" s="64"/>
      <c r="G815" s="56"/>
    </row>
    <row r="817" spans="1:7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7">
      <c r="A818" s="8" t="s">
        <v>32</v>
      </c>
      <c r="B818" s="9">
        <v>19865</v>
      </c>
      <c r="C818" s="9">
        <v>33766</v>
      </c>
      <c r="D818" s="3" t="s">
        <v>18</v>
      </c>
    </row>
    <row r="820" spans="1:7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</row>
    <row r="821" spans="1:7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7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7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7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7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7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7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7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7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7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7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7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7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7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7">
      <c r="A851" s="66">
        <v>44501</v>
      </c>
      <c r="B851" s="56"/>
      <c r="C851" s="56"/>
      <c r="D851" s="56"/>
      <c r="E851" s="56"/>
      <c r="F851" s="56"/>
      <c r="G851" s="56"/>
    </row>
    <row r="852" spans="1:7">
      <c r="A852" s="66">
        <v>44531</v>
      </c>
      <c r="B852" s="56"/>
      <c r="C852" s="56"/>
      <c r="D852" s="56"/>
      <c r="E852" s="56"/>
      <c r="F852" s="56"/>
      <c r="G852" s="56"/>
    </row>
    <row r="853" spans="1:7">
      <c r="A853" s="67"/>
      <c r="B853" s="62"/>
      <c r="C853" s="62"/>
      <c r="D853" s="62"/>
      <c r="E853" s="62"/>
      <c r="F853" s="62"/>
      <c r="G853" s="56"/>
    </row>
    <row r="854" spans="1:7">
      <c r="A854" s="64"/>
      <c r="B854" s="64"/>
      <c r="C854" s="64"/>
      <c r="D854" s="64"/>
      <c r="E854" s="64"/>
      <c r="F854" s="64"/>
      <c r="G854" s="56"/>
    </row>
    <row r="859" spans="1:7" ht="29">
      <c r="A859" s="4"/>
      <c r="B859" s="5"/>
      <c r="C859" s="53" t="s">
        <v>15</v>
      </c>
      <c r="D859" s="53"/>
      <c r="E859" s="6"/>
      <c r="F859" s="5"/>
      <c r="G859" s="5"/>
    </row>
    <row r="860" spans="1:7">
      <c r="A860" s="1"/>
      <c r="B860" s="2"/>
      <c r="C860" s="2"/>
      <c r="D860" s="2"/>
    </row>
    <row r="861" spans="1:7">
      <c r="A861" s="1" t="s">
        <v>0</v>
      </c>
      <c r="B861" s="2" t="s">
        <v>1</v>
      </c>
      <c r="C861" s="2" t="s">
        <v>2</v>
      </c>
      <c r="D861" s="2" t="s">
        <v>3</v>
      </c>
    </row>
    <row r="862" spans="1:7">
      <c r="A862" s="8" t="s">
        <v>49</v>
      </c>
      <c r="B862" s="9">
        <v>28864</v>
      </c>
      <c r="C862" s="9">
        <v>36288</v>
      </c>
      <c r="D862" s="3" t="s">
        <v>18</v>
      </c>
    </row>
    <row r="864" spans="1:7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6">
        <v>44501</v>
      </c>
      <c r="B895" s="56"/>
      <c r="C895" s="56"/>
      <c r="D895" s="56"/>
      <c r="E895" s="56"/>
      <c r="F895" s="56"/>
      <c r="G895" s="56"/>
    </row>
    <row r="896" spans="1:7">
      <c r="A896" s="66">
        <v>44531</v>
      </c>
      <c r="B896" s="56"/>
      <c r="C896" s="56"/>
      <c r="D896" s="56"/>
      <c r="E896" s="56"/>
      <c r="F896" s="56"/>
      <c r="G896" s="56"/>
    </row>
    <row r="897" spans="1:7">
      <c r="A897" s="67"/>
      <c r="B897" s="62"/>
      <c r="C897" s="62"/>
      <c r="D897" s="62"/>
      <c r="E897" s="62"/>
      <c r="F897" s="62"/>
      <c r="G897" s="57"/>
    </row>
    <row r="898" spans="1:7">
      <c r="A898" s="64"/>
      <c r="B898" s="64"/>
      <c r="C898" s="64"/>
      <c r="D898" s="64"/>
      <c r="E898" s="64"/>
      <c r="F898" s="64"/>
      <c r="G898" s="57"/>
    </row>
    <row r="901" spans="1:7">
      <c r="A901" s="1" t="s">
        <v>0</v>
      </c>
      <c r="B901" s="2" t="s">
        <v>1</v>
      </c>
      <c r="C901" s="2" t="s">
        <v>2</v>
      </c>
      <c r="D901" s="2" t="s">
        <v>3</v>
      </c>
    </row>
    <row r="902" spans="1:7">
      <c r="A902" s="8" t="s">
        <v>50</v>
      </c>
      <c r="B902" s="9">
        <v>40076</v>
      </c>
      <c r="C902" s="9" t="s">
        <v>25</v>
      </c>
      <c r="D902" s="3" t="s">
        <v>18</v>
      </c>
    </row>
    <row r="904" spans="1:7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</row>
    <row r="905" spans="1:7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7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7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7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7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7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7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7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6">
        <v>44501</v>
      </c>
      <c r="B935" s="56"/>
      <c r="C935" s="56"/>
      <c r="D935" s="56"/>
      <c r="E935" s="56"/>
      <c r="F935" s="56"/>
      <c r="G935" s="56"/>
    </row>
    <row r="936" spans="1:7">
      <c r="A936" s="66">
        <v>44531</v>
      </c>
      <c r="B936" s="56"/>
      <c r="C936" s="56"/>
      <c r="D936" s="56"/>
      <c r="E936" s="56"/>
      <c r="F936" s="56"/>
      <c r="G936" s="56"/>
    </row>
    <row r="937" spans="1:7">
      <c r="A937" s="67"/>
      <c r="B937" s="62"/>
      <c r="C937" s="62"/>
      <c r="D937" s="62"/>
      <c r="E937" s="62"/>
      <c r="F937" s="62"/>
      <c r="G937" s="57"/>
    </row>
    <row r="938" spans="1:7">
      <c r="A938" s="64"/>
      <c r="B938" s="64"/>
      <c r="C938" s="64"/>
      <c r="D938" s="64"/>
      <c r="E938" s="64"/>
      <c r="F938" s="64"/>
      <c r="G938" s="57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7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</row>
    <row r="947" spans="1:7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7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7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7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7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7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7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7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7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7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7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7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7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7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7">
      <c r="A977" s="66">
        <v>44501</v>
      </c>
      <c r="B977" s="56"/>
      <c r="C977" s="56"/>
      <c r="D977" s="56"/>
      <c r="E977" s="56"/>
      <c r="F977" s="56"/>
      <c r="G977" s="98"/>
    </row>
    <row r="978" spans="1:7">
      <c r="A978" s="66">
        <v>44531</v>
      </c>
      <c r="B978" s="56"/>
      <c r="C978" s="56"/>
      <c r="D978" s="56"/>
      <c r="E978" s="56"/>
      <c r="F978" s="56"/>
      <c r="G978" s="56"/>
    </row>
    <row r="979" spans="1:7">
      <c r="A979" s="67"/>
      <c r="B979" s="62"/>
      <c r="C979" s="62"/>
      <c r="D979" s="62"/>
      <c r="E979" s="62"/>
      <c r="F979" s="62"/>
      <c r="G979" s="57"/>
    </row>
    <row r="980" spans="1:7">
      <c r="A980" s="64"/>
      <c r="B980" s="64"/>
      <c r="C980" s="64"/>
      <c r="D980" s="64"/>
      <c r="E980" s="64"/>
      <c r="F980" s="64"/>
      <c r="G980" s="57"/>
    </row>
    <row r="982" spans="1:7">
      <c r="A982" s="1" t="s">
        <v>0</v>
      </c>
      <c r="B982" s="2" t="s">
        <v>1</v>
      </c>
      <c r="C982" s="2" t="s">
        <v>2</v>
      </c>
      <c r="D982" s="2" t="s">
        <v>3</v>
      </c>
    </row>
    <row r="983" spans="1:7">
      <c r="A983" s="8" t="s">
        <v>52</v>
      </c>
      <c r="B983" s="9">
        <v>18512</v>
      </c>
      <c r="C983" s="9">
        <v>27188</v>
      </c>
      <c r="D983" s="3" t="s">
        <v>18</v>
      </c>
    </row>
    <row r="985" spans="1:7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</row>
    <row r="986" spans="1:7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7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7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7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7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7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7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7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7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7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7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7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7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7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7">
      <c r="A1016" s="66">
        <v>44501</v>
      </c>
      <c r="B1016" s="56"/>
      <c r="C1016" s="56"/>
      <c r="D1016" s="56"/>
      <c r="E1016" s="56"/>
      <c r="F1016" s="56"/>
      <c r="G1016" s="56"/>
    </row>
    <row r="1017" spans="1:7">
      <c r="A1017" s="66">
        <v>44531</v>
      </c>
      <c r="B1017" s="56"/>
      <c r="C1017" s="56"/>
      <c r="D1017" s="56"/>
      <c r="E1017" s="56"/>
      <c r="F1017" s="56"/>
      <c r="G1017" s="56"/>
    </row>
    <row r="1018" spans="1:7">
      <c r="A1018" s="67"/>
      <c r="B1018" s="62"/>
      <c r="C1018" s="62"/>
      <c r="D1018" s="62"/>
      <c r="E1018" s="62"/>
      <c r="F1018" s="62"/>
      <c r="G1018" s="57"/>
    </row>
    <row r="1019" spans="1:7">
      <c r="A1019" s="64"/>
      <c r="B1019" s="64"/>
      <c r="C1019" s="64"/>
      <c r="D1019" s="64"/>
      <c r="E1019" s="64"/>
      <c r="F1019" s="64"/>
      <c r="G1019" s="57"/>
    </row>
    <row r="1021" spans="1:7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7">
      <c r="A1022" s="8" t="s">
        <v>53</v>
      </c>
      <c r="B1022" s="9">
        <v>24551</v>
      </c>
      <c r="C1022" s="9">
        <v>36904</v>
      </c>
      <c r="D1022" s="3" t="s">
        <v>18</v>
      </c>
    </row>
    <row r="1024" spans="1:7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6">
        <v>44501</v>
      </c>
      <c r="B1055" s="56"/>
      <c r="C1055" s="56"/>
      <c r="D1055" s="56"/>
      <c r="E1055" s="56"/>
      <c r="F1055" s="56"/>
      <c r="G1055" s="56"/>
    </row>
    <row r="1056" spans="1:7">
      <c r="A1056" s="66">
        <v>44531</v>
      </c>
      <c r="B1056" s="56"/>
      <c r="C1056" s="56"/>
      <c r="D1056" s="56"/>
      <c r="E1056" s="56"/>
      <c r="F1056" s="56"/>
      <c r="G1056" s="56"/>
    </row>
    <row r="1057" spans="1:7">
      <c r="A1057" s="67"/>
      <c r="B1057" s="62"/>
      <c r="C1057" s="62"/>
      <c r="D1057" s="62"/>
      <c r="E1057" s="62"/>
      <c r="F1057" s="62"/>
      <c r="G1057" s="57"/>
    </row>
    <row r="1058" spans="1:7">
      <c r="A1058" s="64"/>
      <c r="B1058" s="64"/>
      <c r="C1058" s="64"/>
      <c r="D1058" s="64"/>
      <c r="E1058" s="64"/>
      <c r="F1058" s="64"/>
      <c r="G1058" s="57"/>
    </row>
    <row r="1061" spans="1:7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7">
      <c r="A1062" s="8" t="s">
        <v>55</v>
      </c>
      <c r="B1062" s="9">
        <v>22845</v>
      </c>
      <c r="C1062" s="9">
        <v>33426</v>
      </c>
      <c r="D1062" s="3" t="s">
        <v>18</v>
      </c>
    </row>
    <row r="1064" spans="1:7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</row>
    <row r="1065" spans="1:7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7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7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7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7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7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7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7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6">
        <v>44501</v>
      </c>
      <c r="B1095" s="56"/>
      <c r="C1095" s="56"/>
      <c r="D1095" s="56"/>
      <c r="E1095" s="56"/>
      <c r="F1095" s="56"/>
      <c r="G1095" s="56"/>
    </row>
    <row r="1096" spans="1:7">
      <c r="A1096" s="66">
        <v>44531</v>
      </c>
      <c r="B1096" s="56"/>
      <c r="C1096" s="56"/>
      <c r="D1096" s="56"/>
      <c r="E1096" s="56"/>
      <c r="F1096" s="56"/>
      <c r="G1096" s="56"/>
    </row>
    <row r="1097" spans="1:7">
      <c r="A1097" s="67"/>
      <c r="B1097" s="62"/>
      <c r="C1097" s="62"/>
      <c r="D1097" s="62"/>
      <c r="E1097" s="62"/>
      <c r="F1097" s="62"/>
      <c r="G1097" s="57"/>
    </row>
    <row r="1098" spans="1:7">
      <c r="A1098" s="64"/>
      <c r="B1098" s="64"/>
      <c r="C1098" s="64"/>
      <c r="D1098" s="64"/>
      <c r="E1098" s="64"/>
      <c r="F1098" s="64"/>
      <c r="G1098" s="57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7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</row>
    <row r="1107" spans="1:7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7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7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7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7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7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7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7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7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7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7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7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7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7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7">
      <c r="A1137" s="66">
        <v>44501</v>
      </c>
      <c r="B1137" s="56"/>
      <c r="C1137" s="56"/>
      <c r="D1137" s="56"/>
      <c r="E1137" s="56"/>
      <c r="F1137" s="56"/>
      <c r="G1137" s="56"/>
    </row>
    <row r="1138" spans="1:7">
      <c r="A1138" s="66">
        <v>44531</v>
      </c>
      <c r="B1138" s="56"/>
      <c r="C1138" s="56"/>
      <c r="D1138" s="56"/>
      <c r="E1138" s="56"/>
      <c r="F1138" s="56"/>
      <c r="G1138" s="56"/>
    </row>
    <row r="1139" spans="1:7">
      <c r="A1139" s="67"/>
      <c r="B1139" s="62"/>
      <c r="C1139" s="62"/>
      <c r="D1139" s="62"/>
      <c r="E1139" s="62"/>
      <c r="F1139" s="62"/>
      <c r="G1139" s="57"/>
    </row>
    <row r="1140" spans="1:7">
      <c r="A1140" s="64"/>
      <c r="B1140" s="64"/>
      <c r="C1140" s="64"/>
      <c r="D1140" s="64"/>
      <c r="E1140" s="64"/>
      <c r="F1140" s="64"/>
      <c r="G1140" s="97"/>
    </row>
    <row r="1142" spans="1:7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7">
      <c r="A1143" s="8" t="s">
        <v>57</v>
      </c>
      <c r="B1143" s="9">
        <v>30011</v>
      </c>
      <c r="C1143" s="9">
        <v>36904</v>
      </c>
      <c r="D1143" s="3" t="s">
        <v>29</v>
      </c>
    </row>
    <row r="1145" spans="1:7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</row>
    <row r="1146" spans="1:7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7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7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7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7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7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7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7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7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7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7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7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7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7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7">
      <c r="A1176" s="66">
        <v>44501</v>
      </c>
      <c r="B1176" s="56"/>
      <c r="C1176" s="56"/>
      <c r="D1176" s="56"/>
      <c r="E1176" s="56"/>
      <c r="F1176" s="56"/>
      <c r="G1176" s="56"/>
    </row>
    <row r="1177" spans="1:7">
      <c r="A1177" s="66">
        <v>44531</v>
      </c>
      <c r="B1177" s="56"/>
      <c r="C1177" s="56"/>
      <c r="D1177" s="56"/>
      <c r="E1177" s="56"/>
      <c r="F1177" s="56"/>
      <c r="G1177" s="56"/>
    </row>
    <row r="1178" spans="1:7">
      <c r="A1178" s="67"/>
      <c r="B1178" s="62"/>
      <c r="C1178" s="62"/>
      <c r="D1178" s="62"/>
      <c r="E1178" s="62"/>
      <c r="F1178" s="62"/>
      <c r="G1178" s="57"/>
    </row>
    <row r="1179" spans="1:7">
      <c r="A1179" s="64"/>
      <c r="B1179" s="64"/>
      <c r="C1179" s="64"/>
      <c r="D1179" s="64"/>
      <c r="E1179" s="64"/>
      <c r="F1179" s="64"/>
      <c r="G1179" s="57"/>
    </row>
    <row r="1181" spans="1:7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7">
      <c r="A1182" s="8" t="s">
        <v>58</v>
      </c>
      <c r="B1182" s="9">
        <v>27409</v>
      </c>
      <c r="C1182" s="9">
        <v>43722</v>
      </c>
      <c r="D1182" s="3" t="s">
        <v>18</v>
      </c>
    </row>
    <row r="1184" spans="1:7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6">
        <v>44501</v>
      </c>
      <c r="B1215" s="56"/>
      <c r="C1215" s="56"/>
      <c r="D1215" s="56"/>
      <c r="E1215" s="56"/>
      <c r="F1215" s="56"/>
      <c r="G1215" s="56"/>
    </row>
    <row r="1216" spans="1:7">
      <c r="A1216" s="66">
        <v>44531</v>
      </c>
      <c r="B1216" s="56"/>
      <c r="C1216" s="56"/>
      <c r="D1216" s="56"/>
      <c r="E1216" s="56"/>
      <c r="F1216" s="56"/>
      <c r="G1216" s="56"/>
    </row>
    <row r="1217" spans="1:7">
      <c r="A1217" s="67"/>
      <c r="B1217" s="62"/>
      <c r="C1217" s="62"/>
      <c r="D1217" s="62"/>
      <c r="E1217" s="62"/>
      <c r="F1217" s="62"/>
      <c r="G1217" s="57"/>
    </row>
    <row r="1218" spans="1:7">
      <c r="A1218" s="64"/>
      <c r="B1218" s="64"/>
      <c r="C1218" s="64"/>
      <c r="D1218" s="64"/>
      <c r="E1218" s="64"/>
      <c r="F1218" s="64"/>
      <c r="G1218" s="57"/>
    </row>
    <row r="1220" spans="1:7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7">
      <c r="A1221" s="8" t="s">
        <v>59</v>
      </c>
      <c r="B1221" s="9">
        <v>38334</v>
      </c>
      <c r="C1221" s="9">
        <v>44514</v>
      </c>
      <c r="D1221" s="3" t="s">
        <v>18</v>
      </c>
    </row>
    <row r="1223" spans="1:7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</row>
    <row r="1224" spans="1:7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7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7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7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7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7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7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7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7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7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7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7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7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7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7">
      <c r="A1254" s="66">
        <v>44501</v>
      </c>
      <c r="B1254" s="56"/>
      <c r="C1254" s="56"/>
      <c r="D1254" s="56"/>
      <c r="E1254" s="56"/>
      <c r="F1254" s="56"/>
      <c r="G1254" s="56"/>
    </row>
    <row r="1255" spans="1:7">
      <c r="A1255" s="66">
        <v>44531</v>
      </c>
      <c r="B1255" s="56"/>
      <c r="C1255" s="56"/>
      <c r="D1255" s="56"/>
      <c r="E1255" s="56"/>
      <c r="F1255" s="56"/>
      <c r="G1255" s="56"/>
    </row>
    <row r="1256" spans="1:7">
      <c r="A1256" s="67"/>
      <c r="B1256" s="62"/>
      <c r="C1256" s="62"/>
      <c r="D1256" s="62"/>
      <c r="E1256" s="62"/>
      <c r="F1256" s="62"/>
      <c r="G1256" s="57"/>
    </row>
    <row r="1257" spans="1:7">
      <c r="A1257" s="64"/>
      <c r="B1257" s="64"/>
      <c r="C1257" s="64"/>
      <c r="D1257" s="64"/>
      <c r="E1257" s="64"/>
      <c r="F1257" s="64"/>
      <c r="G1257" s="57"/>
    </row>
    <row r="1261" spans="1:7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7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7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6">
        <v>44501</v>
      </c>
      <c r="B1295" s="56"/>
      <c r="C1295" s="56"/>
      <c r="D1295" s="56"/>
      <c r="E1295" s="56"/>
      <c r="F1295" s="56"/>
      <c r="G1295" s="56"/>
    </row>
    <row r="1296" spans="1:7">
      <c r="A1296" s="66">
        <v>44531</v>
      </c>
      <c r="B1296" s="56"/>
      <c r="C1296" s="56"/>
      <c r="D1296" s="56"/>
      <c r="E1296" s="56"/>
      <c r="F1296" s="56"/>
      <c r="G1296" s="56"/>
    </row>
    <row r="1297" spans="1:7">
      <c r="A1297" s="67"/>
      <c r="B1297" s="62"/>
      <c r="C1297" s="62"/>
      <c r="D1297" s="62"/>
      <c r="E1297" s="62"/>
      <c r="F1297" s="62"/>
      <c r="G1297" s="57"/>
    </row>
    <row r="1298" spans="1:7">
      <c r="A1298" s="64"/>
      <c r="B1298" s="64"/>
      <c r="C1298" s="64"/>
      <c r="D1298" s="64"/>
      <c r="E1298" s="64"/>
      <c r="F1298" s="64"/>
      <c r="G1298" s="57"/>
    </row>
    <row r="1300" spans="1:7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7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7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</row>
    <row r="1304" spans="1:7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7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7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7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7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7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7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7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7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7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7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7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7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7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7">
      <c r="A1334" s="66">
        <v>44501</v>
      </c>
      <c r="B1334" s="56"/>
      <c r="C1334" s="56"/>
      <c r="D1334" s="56"/>
      <c r="E1334" s="56"/>
      <c r="F1334" s="56"/>
      <c r="G1334" s="56"/>
    </row>
    <row r="1335" spans="1:7">
      <c r="A1335" s="66">
        <v>44531</v>
      </c>
      <c r="B1335" s="56"/>
      <c r="C1335" s="56"/>
      <c r="D1335" s="56"/>
      <c r="E1335" s="56"/>
      <c r="F1335" s="56"/>
      <c r="G1335" s="56"/>
    </row>
    <row r="1336" spans="1:7">
      <c r="A1336" s="67"/>
      <c r="B1336" s="62"/>
      <c r="C1336" s="62"/>
      <c r="D1336" s="62"/>
      <c r="E1336" s="62"/>
      <c r="F1336" s="62"/>
      <c r="G1336" s="57"/>
    </row>
    <row r="1337" spans="1:7">
      <c r="A1337" s="64"/>
      <c r="B1337" s="64"/>
      <c r="C1337" s="64"/>
      <c r="D1337" s="64"/>
      <c r="E1337" s="64"/>
      <c r="F1337" s="64"/>
      <c r="G1337" s="57"/>
    </row>
    <row r="1340" spans="1:7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7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7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</row>
    <row r="1344" spans="1:7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6">
        <v>44501</v>
      </c>
      <c r="B1374" s="56"/>
      <c r="C1374" s="56"/>
      <c r="D1374" s="56"/>
      <c r="E1374" s="56"/>
      <c r="F1374" s="56"/>
      <c r="G1374" s="56"/>
    </row>
    <row r="1375" spans="1:7">
      <c r="A1375" s="66">
        <v>44531</v>
      </c>
      <c r="B1375" s="56"/>
      <c r="C1375" s="56"/>
      <c r="D1375" s="56"/>
      <c r="E1375" s="56"/>
      <c r="F1375" s="56"/>
      <c r="G1375" s="56"/>
    </row>
    <row r="1376" spans="1:7">
      <c r="A1376" s="67"/>
      <c r="B1376" s="62"/>
      <c r="C1376" s="62"/>
      <c r="D1376" s="62"/>
      <c r="E1376" s="62"/>
      <c r="F1376" s="62"/>
      <c r="G1376" s="57"/>
    </row>
    <row r="1377" spans="1:7">
      <c r="A1377" s="64"/>
      <c r="B1377" s="64"/>
      <c r="C1377" s="64"/>
      <c r="D1377" s="64"/>
      <c r="E1377" s="64"/>
      <c r="F1377" s="64"/>
      <c r="G1377" s="57"/>
    </row>
    <row r="1379" spans="1:7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7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7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</row>
    <row r="1383" spans="1:7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7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7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7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7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7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7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7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7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7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7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7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7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7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7">
      <c r="A1413" s="66">
        <v>44501</v>
      </c>
      <c r="B1413" s="56"/>
      <c r="C1413" s="56"/>
      <c r="D1413" s="56"/>
      <c r="E1413" s="56"/>
      <c r="F1413" s="56"/>
      <c r="G1413" s="56"/>
    </row>
    <row r="1414" spans="1:7">
      <c r="A1414" s="66">
        <v>44531</v>
      </c>
      <c r="B1414" s="56"/>
      <c r="C1414" s="56"/>
      <c r="D1414" s="56"/>
      <c r="E1414" s="56"/>
      <c r="F1414" s="56"/>
      <c r="G1414" s="56"/>
    </row>
    <row r="1415" spans="1:7">
      <c r="A1415" s="67"/>
      <c r="B1415" s="62"/>
      <c r="C1415" s="62"/>
      <c r="D1415" s="62"/>
      <c r="E1415" s="62"/>
      <c r="F1415" s="62"/>
      <c r="G1415" s="57"/>
    </row>
    <row r="1416" spans="1:7">
      <c r="A1416" s="64"/>
      <c r="B1416" s="64"/>
      <c r="C1416" s="64"/>
      <c r="D1416" s="64"/>
      <c r="E1416" s="64"/>
      <c r="F1416" s="64"/>
      <c r="G1416" s="57"/>
    </row>
    <row r="1417" spans="1:7">
      <c r="A1417" s="99"/>
      <c r="B1417" s="56"/>
      <c r="C1417" s="56"/>
      <c r="D1417" s="56"/>
      <c r="E1417" s="56"/>
      <c r="F1417" s="56"/>
      <c r="G1417" s="56"/>
    </row>
    <row r="1418" spans="1:7">
      <c r="A1418" s="66"/>
      <c r="B1418" s="56"/>
      <c r="C1418" s="56"/>
      <c r="D1418" s="56"/>
      <c r="E1418" s="56"/>
      <c r="F1418" s="56"/>
      <c r="G1418" s="56"/>
    </row>
    <row r="1420" spans="1:7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7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7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</row>
    <row r="1424" spans="1:7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6">
        <v>44501</v>
      </c>
      <c r="B1454" s="56"/>
      <c r="C1454" s="56"/>
      <c r="D1454" s="56"/>
      <c r="E1454" s="56"/>
      <c r="F1454" s="56"/>
      <c r="G1454" s="56"/>
    </row>
    <row r="1455" spans="1:7">
      <c r="A1455" s="66">
        <v>44531</v>
      </c>
      <c r="B1455" s="56"/>
      <c r="C1455" s="56"/>
      <c r="D1455" s="56"/>
      <c r="E1455" s="56"/>
      <c r="F1455" s="56"/>
      <c r="G1455" s="56"/>
    </row>
    <row r="1456" spans="1:7">
      <c r="A1456" s="67"/>
      <c r="B1456" s="62"/>
      <c r="C1456" s="62"/>
      <c r="D1456" s="62"/>
      <c r="E1456" s="62"/>
      <c r="F1456" s="62"/>
      <c r="G1456" s="57"/>
    </row>
    <row r="1457" spans="1:7">
      <c r="A1457" s="64"/>
      <c r="B1457" s="64"/>
      <c r="C1457" s="64"/>
      <c r="D1457" s="64"/>
      <c r="E1457" s="64"/>
      <c r="F1457" s="64"/>
      <c r="G1457" s="57"/>
    </row>
    <row r="1459" spans="1:7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7">
      <c r="A1460" s="8" t="s">
        <v>67</v>
      </c>
      <c r="B1460" s="9">
        <v>16582</v>
      </c>
      <c r="C1460" s="9">
        <v>26663</v>
      </c>
      <c r="D1460" s="3" t="s">
        <v>29</v>
      </c>
    </row>
    <row r="1462" spans="1:7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</row>
    <row r="1463" spans="1:7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7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7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7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7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7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7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7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7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7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6">
        <v>44501</v>
      </c>
      <c r="B1493" s="56"/>
      <c r="C1493" s="56"/>
      <c r="D1493" s="56"/>
      <c r="E1493" s="56"/>
      <c r="F1493" s="56"/>
      <c r="G1493" s="56"/>
    </row>
    <row r="1494" spans="1:7">
      <c r="A1494" s="66">
        <v>44531</v>
      </c>
      <c r="B1494" s="56"/>
      <c r="C1494" s="56"/>
      <c r="D1494" s="56"/>
      <c r="E1494" s="56"/>
      <c r="F1494" s="56"/>
      <c r="G1494" s="56"/>
    </row>
    <row r="1495" spans="1:7">
      <c r="A1495" s="67"/>
      <c r="B1495" s="62"/>
      <c r="C1495" s="62"/>
      <c r="D1495" s="62"/>
      <c r="E1495" s="62"/>
      <c r="F1495" s="62"/>
      <c r="G1495" s="57"/>
    </row>
    <row r="1496" spans="1:7">
      <c r="A1496" s="64"/>
      <c r="B1496" s="64"/>
      <c r="C1496" s="64"/>
      <c r="D1496" s="64"/>
      <c r="E1496" s="64"/>
      <c r="F1496" s="64"/>
      <c r="G1496" s="57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10" spans="1:7" ht="31">
      <c r="A1510" s="4"/>
      <c r="B1510" s="5"/>
      <c r="C1510" s="52" t="s">
        <v>16</v>
      </c>
      <c r="D1510" s="52"/>
      <c r="E1510" s="6"/>
      <c r="F1510" s="5"/>
      <c r="G1510" s="5"/>
    </row>
    <row r="1511" spans="1:7">
      <c r="B1511" s="2"/>
      <c r="C1511" s="2"/>
      <c r="D1511" s="2"/>
    </row>
    <row r="1512" spans="1:7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7">
      <c r="A1513" s="8" t="s">
        <v>33</v>
      </c>
      <c r="B1513" s="9">
        <v>34927</v>
      </c>
      <c r="C1513" s="9">
        <v>39705</v>
      </c>
      <c r="D1513" s="3" t="s">
        <v>29</v>
      </c>
    </row>
    <row r="1515" spans="1:7">
      <c r="A1515" s="19" t="s">
        <v>4</v>
      </c>
      <c r="B1515" s="20" t="s">
        <v>5</v>
      </c>
      <c r="C1515" s="20" t="s">
        <v>6</v>
      </c>
      <c r="D1515" s="20" t="s">
        <v>7</v>
      </c>
      <c r="E1515" s="20" t="s">
        <v>8</v>
      </c>
      <c r="F1515" s="20" t="s">
        <v>9</v>
      </c>
      <c r="G1515" s="23" t="s">
        <v>11</v>
      </c>
    </row>
    <row r="1516" spans="1:7">
      <c r="A1516" s="8">
        <v>43709</v>
      </c>
      <c r="B1516" s="3">
        <v>8</v>
      </c>
      <c r="C1516" s="3">
        <v>4</v>
      </c>
      <c r="D1516" s="3">
        <v>16</v>
      </c>
      <c r="E1516" s="3">
        <v>6</v>
      </c>
      <c r="F1516" s="3">
        <v>3</v>
      </c>
    </row>
    <row r="1517" spans="1:7">
      <c r="A1517" s="8">
        <v>43739</v>
      </c>
      <c r="B1517" s="3">
        <v>20</v>
      </c>
      <c r="C1517" s="3">
        <v>4</v>
      </c>
      <c r="D1517" s="3">
        <v>20</v>
      </c>
      <c r="E1517" s="3">
        <v>8</v>
      </c>
      <c r="F1517" s="3">
        <v>2</v>
      </c>
    </row>
    <row r="1518" spans="1:7">
      <c r="A1518" s="8">
        <v>43770</v>
      </c>
      <c r="B1518" s="3">
        <v>6</v>
      </c>
      <c r="C1518" s="3">
        <v>0</v>
      </c>
      <c r="D1518" s="3">
        <v>14</v>
      </c>
      <c r="E1518" s="3">
        <v>6</v>
      </c>
      <c r="F1518" s="3">
        <v>1</v>
      </c>
    </row>
    <row r="1519" spans="1:7">
      <c r="A1519" s="8">
        <v>43800</v>
      </c>
      <c r="B1519" s="3">
        <v>8</v>
      </c>
      <c r="C1519" s="3">
        <v>9</v>
      </c>
      <c r="D1519" s="3">
        <v>17</v>
      </c>
      <c r="E1519" s="3">
        <v>6</v>
      </c>
      <c r="F1519" s="3">
        <v>2</v>
      </c>
    </row>
    <row r="1520" spans="1:7">
      <c r="A1520" s="8">
        <v>43831</v>
      </c>
      <c r="B1520" s="3">
        <v>10</v>
      </c>
      <c r="C1520" s="3">
        <v>8</v>
      </c>
      <c r="D1520" s="3">
        <v>16</v>
      </c>
      <c r="E1520" s="3">
        <v>5</v>
      </c>
      <c r="F1520" s="3">
        <v>1</v>
      </c>
    </row>
    <row r="1521" spans="1:7">
      <c r="A1521" s="8">
        <v>43862</v>
      </c>
      <c r="B1521" s="3">
        <v>9</v>
      </c>
      <c r="C1521" s="3">
        <v>8</v>
      </c>
      <c r="D1521" s="3">
        <v>25</v>
      </c>
      <c r="E1521" s="3">
        <v>8</v>
      </c>
      <c r="F1521" s="3">
        <v>4</v>
      </c>
    </row>
    <row r="1522" spans="1:7">
      <c r="A1522" s="8">
        <v>43891</v>
      </c>
      <c r="B1522" s="3">
        <v>0</v>
      </c>
      <c r="C1522" s="3">
        <v>6</v>
      </c>
      <c r="D1522" s="3">
        <v>10</v>
      </c>
      <c r="E1522" s="3">
        <v>4</v>
      </c>
      <c r="F1522" s="3">
        <v>2</v>
      </c>
    </row>
    <row r="1523" spans="1:7">
      <c r="A1523" s="8">
        <v>43922</v>
      </c>
      <c r="B1523" s="3">
        <v>0</v>
      </c>
      <c r="C1523" s="3">
        <v>0</v>
      </c>
      <c r="D1523" s="3">
        <v>3</v>
      </c>
      <c r="E1523" s="3">
        <v>4</v>
      </c>
      <c r="F1523" s="3">
        <v>1</v>
      </c>
    </row>
    <row r="1524" spans="1:7">
      <c r="A1524" s="8">
        <v>43952</v>
      </c>
      <c r="B1524" s="3">
        <v>3</v>
      </c>
      <c r="C1524" s="3">
        <v>0</v>
      </c>
      <c r="D1524" s="3">
        <v>5</v>
      </c>
      <c r="E1524" s="3">
        <v>6</v>
      </c>
      <c r="F1524" s="3">
        <v>2</v>
      </c>
    </row>
    <row r="1525" spans="1:7">
      <c r="A1525" s="8">
        <v>43983</v>
      </c>
      <c r="B1525" s="3">
        <v>4</v>
      </c>
      <c r="C1525" s="3">
        <v>0</v>
      </c>
      <c r="D1525" s="3">
        <v>12</v>
      </c>
      <c r="E1525" s="3">
        <v>5</v>
      </c>
      <c r="F1525" s="3">
        <v>3</v>
      </c>
    </row>
    <row r="1526" spans="1:7">
      <c r="A1526" s="8">
        <v>44013</v>
      </c>
      <c r="B1526" s="3">
        <v>3</v>
      </c>
      <c r="C1526" s="3">
        <v>0</v>
      </c>
      <c r="D1526" s="3">
        <v>7</v>
      </c>
      <c r="E1526" s="3">
        <v>6</v>
      </c>
      <c r="F1526" s="3">
        <v>4</v>
      </c>
    </row>
    <row r="1527" spans="1:7">
      <c r="A1527" s="8">
        <v>44044</v>
      </c>
      <c r="B1527" s="3">
        <v>5</v>
      </c>
      <c r="C1527" s="3">
        <v>0</v>
      </c>
      <c r="D1527" s="3">
        <v>7</v>
      </c>
      <c r="E1527" s="3">
        <v>8</v>
      </c>
      <c r="F1527" s="3">
        <v>2</v>
      </c>
    </row>
    <row r="1528" spans="1:7">
      <c r="A1528" s="25" t="s">
        <v>10</v>
      </c>
      <c r="B1528" s="25">
        <f>SUM(B1516:B1527)</f>
        <v>76</v>
      </c>
      <c r="C1528" s="25">
        <f>SUM(C1516:C1527)</f>
        <v>39</v>
      </c>
      <c r="D1528" s="25">
        <f>SUM(D1516:D1527)</f>
        <v>152</v>
      </c>
      <c r="E1528" s="25">
        <f>SUM(E1516:E1527)</f>
        <v>72</v>
      </c>
      <c r="F1528" s="25">
        <f>SUM(F1516:F1527)</f>
        <v>27</v>
      </c>
      <c r="G1528" s="31"/>
    </row>
    <row r="1529" spans="1:7">
      <c r="A1529" s="25" t="s">
        <v>12</v>
      </c>
      <c r="B1529" s="25">
        <f>B1528/12</f>
        <v>6.333333333333333</v>
      </c>
      <c r="C1529" s="25">
        <f>C1528/12</f>
        <v>3.25</v>
      </c>
      <c r="D1529" s="25">
        <f>D1528/12</f>
        <v>12.666666666666666</v>
      </c>
      <c r="E1529" s="25">
        <f>E1528/12</f>
        <v>6</v>
      </c>
      <c r="F1529" s="25">
        <f>F1528/12</f>
        <v>2.25</v>
      </c>
      <c r="G1529" s="31"/>
    </row>
    <row r="1530" spans="1:7">
      <c r="A1530" s="8">
        <v>44075</v>
      </c>
      <c r="B1530" s="3">
        <v>3</v>
      </c>
      <c r="C1530" s="3">
        <v>0</v>
      </c>
      <c r="D1530" s="3">
        <v>8</v>
      </c>
      <c r="E1530" s="3">
        <v>6</v>
      </c>
      <c r="F1530" s="3">
        <v>3</v>
      </c>
    </row>
    <row r="1531" spans="1:7">
      <c r="A1531" s="8">
        <v>44105</v>
      </c>
      <c r="B1531" s="3">
        <v>10</v>
      </c>
      <c r="C1531" s="3">
        <v>0</v>
      </c>
      <c r="D1531" s="3">
        <v>11</v>
      </c>
      <c r="E1531" s="3">
        <v>6</v>
      </c>
      <c r="F1531" s="3">
        <v>1</v>
      </c>
    </row>
    <row r="1532" spans="1:7">
      <c r="A1532" s="8">
        <v>44136</v>
      </c>
      <c r="B1532" s="3">
        <v>12</v>
      </c>
      <c r="C1532" s="3">
        <v>0</v>
      </c>
      <c r="D1532" s="3">
        <v>16</v>
      </c>
      <c r="E1532" s="3">
        <v>4</v>
      </c>
      <c r="F1532" s="3">
        <v>2</v>
      </c>
    </row>
    <row r="1533" spans="1:7">
      <c r="A1533" s="8">
        <v>44166</v>
      </c>
      <c r="B1533" s="3">
        <v>8</v>
      </c>
      <c r="C1533" s="3">
        <v>0</v>
      </c>
      <c r="D1533" s="3">
        <v>28</v>
      </c>
      <c r="E1533" s="3">
        <v>14</v>
      </c>
      <c r="F1533" s="3">
        <v>5</v>
      </c>
    </row>
    <row r="1534" spans="1:7">
      <c r="A1534" s="8">
        <v>44197</v>
      </c>
      <c r="B1534" s="3">
        <v>7</v>
      </c>
      <c r="C1534" s="3">
        <v>0</v>
      </c>
      <c r="D1534" s="3">
        <v>16</v>
      </c>
      <c r="E1534" s="3">
        <v>8</v>
      </c>
      <c r="F1534" s="3">
        <v>3</v>
      </c>
    </row>
    <row r="1535" spans="1:7">
      <c r="A1535" s="8">
        <v>44228</v>
      </c>
      <c r="B1535" s="3">
        <v>13</v>
      </c>
      <c r="C1535" s="3">
        <v>0</v>
      </c>
      <c r="D1535" s="3">
        <v>20</v>
      </c>
      <c r="E1535" s="3">
        <v>16</v>
      </c>
      <c r="F1535" s="3">
        <v>4</v>
      </c>
      <c r="G1535" s="2"/>
    </row>
    <row r="1536" spans="1:7">
      <c r="A1536" s="8">
        <v>44256</v>
      </c>
      <c r="B1536" s="3">
        <v>25</v>
      </c>
      <c r="C1536" s="3">
        <v>0</v>
      </c>
      <c r="D1536" s="3">
        <v>18</v>
      </c>
      <c r="E1536" s="3">
        <v>9</v>
      </c>
      <c r="F1536" s="3">
        <v>3</v>
      </c>
    </row>
    <row r="1537" spans="1:7">
      <c r="A1537" s="8">
        <v>44287</v>
      </c>
      <c r="B1537" s="3">
        <v>12</v>
      </c>
      <c r="C1537" s="3">
        <v>0</v>
      </c>
      <c r="D1537" s="3">
        <v>17</v>
      </c>
      <c r="E1537" s="3">
        <v>7</v>
      </c>
      <c r="F1537" s="3">
        <v>3</v>
      </c>
    </row>
    <row r="1538" spans="1:7">
      <c r="A1538" s="8">
        <v>44317</v>
      </c>
      <c r="B1538" s="3">
        <v>10</v>
      </c>
      <c r="C1538" s="3">
        <v>0</v>
      </c>
      <c r="D1538" s="3">
        <v>15</v>
      </c>
      <c r="E1538" s="3">
        <v>4</v>
      </c>
      <c r="F1538" s="3">
        <v>2</v>
      </c>
    </row>
    <row r="1539" spans="1:7">
      <c r="A1539" s="8">
        <v>44348</v>
      </c>
      <c r="B1539" s="3">
        <v>11</v>
      </c>
      <c r="C1539" s="3">
        <v>0</v>
      </c>
      <c r="D1539" s="3">
        <v>17</v>
      </c>
      <c r="E1539" s="3">
        <v>9</v>
      </c>
      <c r="F1539" s="3">
        <v>2</v>
      </c>
    </row>
    <row r="1540" spans="1:7">
      <c r="A1540" s="8">
        <v>44378</v>
      </c>
      <c r="B1540" s="3">
        <v>9</v>
      </c>
      <c r="C1540" s="3">
        <v>0</v>
      </c>
      <c r="D1540" s="3">
        <v>15</v>
      </c>
      <c r="E1540" s="3">
        <v>6</v>
      </c>
      <c r="F1540" s="3">
        <v>2</v>
      </c>
    </row>
    <row r="1541" spans="1:7">
      <c r="A1541" s="8">
        <v>44409</v>
      </c>
      <c r="B1541" s="3">
        <v>7</v>
      </c>
      <c r="C1541" s="3">
        <v>0</v>
      </c>
      <c r="D1541" s="3">
        <v>12</v>
      </c>
      <c r="E1541" s="3">
        <v>8</v>
      </c>
      <c r="F1541" s="3">
        <v>2</v>
      </c>
    </row>
    <row r="1542" spans="1:7">
      <c r="A1542" s="25" t="s">
        <v>10</v>
      </c>
      <c r="B1542" s="25">
        <f>SUM(B1530:B1541)</f>
        <v>127</v>
      </c>
      <c r="C1542" s="25">
        <f>SUM(C1530:C1541)</f>
        <v>0</v>
      </c>
      <c r="D1542" s="25">
        <f>SUM(D1530:D1541)</f>
        <v>193</v>
      </c>
      <c r="E1542" s="25">
        <f>SUM(E1530:E1541)</f>
        <v>97</v>
      </c>
      <c r="F1542" s="25">
        <f>SUM(F1530:F1541)</f>
        <v>32</v>
      </c>
      <c r="G1542" s="31"/>
    </row>
    <row r="1543" spans="1:7">
      <c r="A1543" s="27" t="s">
        <v>12</v>
      </c>
      <c r="B1543" s="27">
        <f>B1542/12</f>
        <v>10.583333333333334</v>
      </c>
      <c r="C1543" s="27">
        <f>C1542/12</f>
        <v>0</v>
      </c>
      <c r="D1543" s="27">
        <f>D1542/12</f>
        <v>16.083333333333332</v>
      </c>
      <c r="E1543" s="27">
        <f>E1542/12</f>
        <v>8.0833333333333339</v>
      </c>
      <c r="F1543" s="27">
        <f>F1542/12</f>
        <v>2.6666666666666665</v>
      </c>
      <c r="G1543" s="31"/>
    </row>
    <row r="1544" spans="1:7">
      <c r="A1544" s="8">
        <v>44440</v>
      </c>
      <c r="B1544" s="3">
        <v>4</v>
      </c>
      <c r="C1544" s="3">
        <v>0</v>
      </c>
      <c r="D1544" s="3">
        <v>12</v>
      </c>
      <c r="E1544" s="3">
        <v>4</v>
      </c>
      <c r="F1544" s="3">
        <v>1</v>
      </c>
    </row>
    <row r="1545" spans="1:7">
      <c r="A1545" s="8">
        <v>44470</v>
      </c>
      <c r="B1545" s="3">
        <v>6</v>
      </c>
      <c r="C1545" s="3">
        <v>0</v>
      </c>
      <c r="D1545" s="3">
        <v>11</v>
      </c>
      <c r="E1545" s="3">
        <v>7</v>
      </c>
      <c r="F1545" s="3">
        <v>3</v>
      </c>
    </row>
    <row r="1546" spans="1:7">
      <c r="A1546" s="66">
        <v>44501</v>
      </c>
      <c r="B1546" s="56"/>
      <c r="C1546" s="56"/>
      <c r="D1546" s="56"/>
      <c r="E1546" s="56"/>
      <c r="F1546" s="56"/>
      <c r="G1546" s="56"/>
    </row>
    <row r="1547" spans="1:7">
      <c r="A1547" s="66">
        <v>44531</v>
      </c>
      <c r="B1547" s="56"/>
      <c r="C1547" s="56"/>
      <c r="D1547" s="56"/>
      <c r="E1547" s="56"/>
      <c r="F1547" s="56"/>
      <c r="G1547" s="56"/>
    </row>
    <row r="1548" spans="1:7">
      <c r="A1548" s="67"/>
      <c r="B1548" s="62"/>
      <c r="C1548" s="62"/>
      <c r="D1548" s="62"/>
      <c r="E1548" s="62"/>
      <c r="F1548" s="62"/>
      <c r="G1548" s="57"/>
    </row>
    <row r="1549" spans="1:7">
      <c r="A1549" s="64"/>
      <c r="B1549" s="64"/>
      <c r="C1549" s="64"/>
      <c r="D1549" s="64"/>
      <c r="E1549" s="64"/>
      <c r="F1549" s="64"/>
      <c r="G1549" s="57"/>
    </row>
    <row r="1552" spans="1:7">
      <c r="A1552" s="1" t="s">
        <v>0</v>
      </c>
      <c r="B1552" s="2" t="s">
        <v>1</v>
      </c>
      <c r="C1552" s="2" t="s">
        <v>2</v>
      </c>
      <c r="D1552" s="2" t="s">
        <v>3</v>
      </c>
    </row>
    <row r="1553" spans="1:7">
      <c r="A1553" s="8" t="s">
        <v>34</v>
      </c>
      <c r="B1553" s="9">
        <v>25078</v>
      </c>
      <c r="C1553" s="9" t="s">
        <v>25</v>
      </c>
    </row>
    <row r="1555" spans="1:7">
      <c r="A1555" s="19" t="s">
        <v>4</v>
      </c>
      <c r="B1555" s="20" t="s">
        <v>5</v>
      </c>
      <c r="C1555" s="20" t="s">
        <v>6</v>
      </c>
      <c r="D1555" s="20" t="s">
        <v>7</v>
      </c>
      <c r="E1555" s="20" t="s">
        <v>8</v>
      </c>
      <c r="F1555" s="20" t="s">
        <v>9</v>
      </c>
      <c r="G1555" s="23" t="s">
        <v>11</v>
      </c>
    </row>
    <row r="1556" spans="1:7">
      <c r="A1556" s="8">
        <v>43709</v>
      </c>
      <c r="B1556" s="3">
        <v>4</v>
      </c>
      <c r="C1556" s="3">
        <v>0</v>
      </c>
      <c r="D1556" s="3">
        <v>8</v>
      </c>
      <c r="E1556" s="3">
        <v>4</v>
      </c>
      <c r="F1556" s="3">
        <v>1</v>
      </c>
    </row>
    <row r="1557" spans="1:7">
      <c r="A1557" s="8">
        <v>43739</v>
      </c>
      <c r="B1557" s="3">
        <v>3</v>
      </c>
      <c r="C1557" s="3">
        <v>0</v>
      </c>
      <c r="D1557" s="3">
        <v>6</v>
      </c>
      <c r="E1557" s="3">
        <v>4</v>
      </c>
      <c r="F1557" s="3">
        <v>0</v>
      </c>
    </row>
    <row r="1558" spans="1:7">
      <c r="A1558" s="8">
        <v>43770</v>
      </c>
      <c r="B1558" s="3">
        <v>9</v>
      </c>
      <c r="C1558" s="3">
        <v>0</v>
      </c>
      <c r="D1558" s="3">
        <v>11</v>
      </c>
      <c r="E1558" s="3">
        <v>7</v>
      </c>
      <c r="F1558" s="3">
        <v>4</v>
      </c>
    </row>
    <row r="1559" spans="1:7">
      <c r="A1559" s="8">
        <v>43800</v>
      </c>
      <c r="B1559" s="3">
        <v>6</v>
      </c>
      <c r="C1559" s="3">
        <v>0</v>
      </c>
      <c r="D1559" s="3">
        <v>10</v>
      </c>
      <c r="E1559" s="3">
        <v>3</v>
      </c>
      <c r="F1559" s="3">
        <v>0</v>
      </c>
    </row>
    <row r="1560" spans="1:7">
      <c r="A1560" s="8">
        <v>43831</v>
      </c>
      <c r="B1560" s="3">
        <v>6</v>
      </c>
      <c r="C1560" s="3">
        <v>0</v>
      </c>
      <c r="D1560" s="3">
        <v>14</v>
      </c>
      <c r="E1560" s="3">
        <v>8</v>
      </c>
      <c r="F1560" s="3">
        <v>3</v>
      </c>
    </row>
    <row r="1561" spans="1:7">
      <c r="A1561" s="8">
        <v>43862</v>
      </c>
      <c r="B1561" s="3">
        <v>5</v>
      </c>
      <c r="C1561" s="3">
        <v>0</v>
      </c>
      <c r="D1561" s="3">
        <v>11</v>
      </c>
      <c r="E1561" s="3">
        <v>4</v>
      </c>
      <c r="F1561" s="3">
        <v>4</v>
      </c>
    </row>
    <row r="1562" spans="1:7">
      <c r="A1562" s="8">
        <v>43891</v>
      </c>
      <c r="B1562" s="3">
        <v>0</v>
      </c>
      <c r="C1562" s="3">
        <v>0</v>
      </c>
      <c r="D1562" s="3">
        <v>6</v>
      </c>
      <c r="E1562" s="3">
        <v>3</v>
      </c>
      <c r="F1562" s="3">
        <v>2</v>
      </c>
    </row>
    <row r="1563" spans="1:7">
      <c r="A1563" s="8">
        <v>43922</v>
      </c>
      <c r="B1563" s="3">
        <v>0</v>
      </c>
      <c r="C1563" s="3">
        <v>0</v>
      </c>
      <c r="D1563" s="3">
        <v>4</v>
      </c>
      <c r="E1563" s="3">
        <v>4</v>
      </c>
      <c r="F1563" s="3">
        <v>2</v>
      </c>
    </row>
    <row r="1564" spans="1:7">
      <c r="A1564" s="8">
        <v>43952</v>
      </c>
      <c r="B1564" s="3">
        <v>3</v>
      </c>
      <c r="C1564" s="3">
        <v>0</v>
      </c>
      <c r="D1564" s="3">
        <v>3</v>
      </c>
      <c r="E1564" s="3">
        <v>3</v>
      </c>
      <c r="F1564" s="3">
        <v>1</v>
      </c>
    </row>
    <row r="1565" spans="1:7">
      <c r="A1565" s="8">
        <v>43983</v>
      </c>
      <c r="B1565" s="3">
        <v>1</v>
      </c>
      <c r="C1565" s="3">
        <v>0</v>
      </c>
      <c r="D1565" s="3">
        <v>6</v>
      </c>
      <c r="E1565" s="3">
        <v>5</v>
      </c>
      <c r="F1565" s="3">
        <v>1</v>
      </c>
    </row>
    <row r="1566" spans="1:7">
      <c r="A1566" s="8">
        <v>44013</v>
      </c>
      <c r="B1566" s="3">
        <v>0</v>
      </c>
      <c r="C1566" s="3">
        <v>0</v>
      </c>
      <c r="D1566" s="3">
        <v>3</v>
      </c>
      <c r="E1566" s="3">
        <v>4</v>
      </c>
      <c r="F1566" s="3">
        <v>2</v>
      </c>
    </row>
    <row r="1567" spans="1:7">
      <c r="A1567" s="8">
        <v>44044</v>
      </c>
      <c r="B1567" s="3">
        <v>0</v>
      </c>
      <c r="C1567" s="3">
        <v>0</v>
      </c>
      <c r="D1567" s="3">
        <v>1.5</v>
      </c>
      <c r="E1567" s="3">
        <v>1</v>
      </c>
      <c r="F1567" s="3">
        <v>1</v>
      </c>
    </row>
    <row r="1568" spans="1:7">
      <c r="A1568" s="25" t="s">
        <v>10</v>
      </c>
      <c r="B1568" s="25">
        <f>SUM(B1556:B1567)</f>
        <v>37</v>
      </c>
      <c r="C1568" s="25">
        <f>SUM(C1556:C1567)</f>
        <v>0</v>
      </c>
      <c r="D1568" s="25">
        <f>SUM(D1556:D1567)</f>
        <v>83.5</v>
      </c>
      <c r="E1568" s="25">
        <f>SUM(E1556:E1567)</f>
        <v>50</v>
      </c>
      <c r="F1568" s="25">
        <f>SUM(F1556:F1567)</f>
        <v>21</v>
      </c>
      <c r="G1568" s="31"/>
    </row>
    <row r="1569" spans="1:7">
      <c r="A1569" s="25" t="s">
        <v>12</v>
      </c>
      <c r="B1569" s="25">
        <f>B1568/12</f>
        <v>3.0833333333333335</v>
      </c>
      <c r="C1569" s="25">
        <f>C1568/12</f>
        <v>0</v>
      </c>
      <c r="D1569" s="25">
        <f>D1568/12</f>
        <v>6.958333333333333</v>
      </c>
      <c r="E1569" s="25">
        <f>E1568/12</f>
        <v>4.166666666666667</v>
      </c>
      <c r="F1569" s="25">
        <f>F1568/12</f>
        <v>1.75</v>
      </c>
      <c r="G1569" s="31"/>
    </row>
    <row r="1570" spans="1:7">
      <c r="A1570" s="8">
        <v>44075</v>
      </c>
      <c r="B1570" s="3">
        <v>1</v>
      </c>
      <c r="C1570" s="3">
        <v>0</v>
      </c>
      <c r="D1570" s="3">
        <v>4</v>
      </c>
      <c r="E1570" s="3">
        <v>4</v>
      </c>
      <c r="F1570" s="3">
        <v>2</v>
      </c>
    </row>
    <row r="1571" spans="1:7">
      <c r="A1571" s="8">
        <v>44105</v>
      </c>
      <c r="B1571" s="3">
        <v>0</v>
      </c>
      <c r="C1571" s="3">
        <v>0</v>
      </c>
      <c r="D1571" s="3">
        <v>2</v>
      </c>
      <c r="E1571" s="3">
        <v>2</v>
      </c>
      <c r="F1571" s="3">
        <v>2</v>
      </c>
      <c r="G1571" s="2"/>
    </row>
    <row r="1572" spans="1:7">
      <c r="A1572" s="8">
        <v>44136</v>
      </c>
      <c r="B1572" s="3">
        <v>0</v>
      </c>
      <c r="C1572" s="3">
        <v>0</v>
      </c>
      <c r="D1572" s="3">
        <v>3</v>
      </c>
      <c r="E1572" s="3">
        <v>2</v>
      </c>
      <c r="F1572" s="3">
        <v>1</v>
      </c>
    </row>
    <row r="1573" spans="1:7">
      <c r="A1573" s="8">
        <v>44166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44197</v>
      </c>
      <c r="B1574" s="3">
        <v>1</v>
      </c>
      <c r="C1574" s="3">
        <v>0</v>
      </c>
      <c r="D1574" s="3">
        <v>3</v>
      </c>
      <c r="E1574" s="3">
        <v>4</v>
      </c>
      <c r="F1574" s="3">
        <v>2</v>
      </c>
    </row>
    <row r="1575" spans="1:7">
      <c r="A1575" s="8">
        <v>44228</v>
      </c>
      <c r="B1575" s="3">
        <v>0</v>
      </c>
      <c r="C1575" s="3">
        <v>0</v>
      </c>
      <c r="D1575" s="3">
        <v>3</v>
      </c>
      <c r="E1575" s="3">
        <v>4</v>
      </c>
      <c r="F1575" s="3">
        <v>2</v>
      </c>
    </row>
    <row r="1576" spans="1:7">
      <c r="A1576" s="8">
        <v>44256</v>
      </c>
      <c r="B1576" s="3">
        <v>2</v>
      </c>
      <c r="C1576" s="3">
        <v>0</v>
      </c>
      <c r="D1576" s="3">
        <v>3</v>
      </c>
      <c r="E1576" s="3">
        <v>4</v>
      </c>
      <c r="F1576" s="3">
        <v>2</v>
      </c>
    </row>
    <row r="1577" spans="1:7">
      <c r="A1577" s="8">
        <v>44287</v>
      </c>
      <c r="B1577" s="3">
        <v>0</v>
      </c>
      <c r="C1577" s="3">
        <v>0</v>
      </c>
      <c r="D1577" s="3">
        <v>3</v>
      </c>
      <c r="E1577" s="3">
        <v>4</v>
      </c>
      <c r="F1577" s="3">
        <v>2</v>
      </c>
    </row>
    <row r="1578" spans="1:7">
      <c r="A1578" s="8">
        <v>44317</v>
      </c>
      <c r="B1578" s="3">
        <v>0</v>
      </c>
      <c r="C1578" s="3">
        <v>0</v>
      </c>
      <c r="D1578" s="3">
        <v>8</v>
      </c>
      <c r="E1578" s="3">
        <v>6</v>
      </c>
      <c r="F1578" s="3">
        <v>3</v>
      </c>
    </row>
    <row r="1579" spans="1:7">
      <c r="A1579" s="8">
        <v>44348</v>
      </c>
      <c r="B1579" s="3">
        <v>0</v>
      </c>
      <c r="C1579" s="3">
        <v>0</v>
      </c>
      <c r="D1579" s="3">
        <v>4</v>
      </c>
      <c r="E1579" s="3">
        <v>4</v>
      </c>
      <c r="F1579" s="3">
        <v>3</v>
      </c>
    </row>
    <row r="1580" spans="1:7">
      <c r="A1580" s="8">
        <v>44378</v>
      </c>
      <c r="B1580" s="3">
        <v>0</v>
      </c>
      <c r="C1580" s="3">
        <v>0</v>
      </c>
      <c r="D1580" s="3">
        <v>2</v>
      </c>
      <c r="E1580" s="3">
        <v>2</v>
      </c>
      <c r="F1580" s="3">
        <v>1</v>
      </c>
    </row>
    <row r="1581" spans="1:7">
      <c r="A1581" s="8">
        <v>44409</v>
      </c>
      <c r="B1581" s="3">
        <v>0</v>
      </c>
      <c r="C1581" s="3">
        <v>0</v>
      </c>
      <c r="D1581" s="3">
        <v>6</v>
      </c>
      <c r="E1581" s="3">
        <v>5</v>
      </c>
      <c r="F1581" s="3">
        <v>4</v>
      </c>
    </row>
    <row r="1582" spans="1:7">
      <c r="A1582" s="25" t="s">
        <v>10</v>
      </c>
      <c r="B1582" s="25">
        <f>SUM(B1570:B1581)</f>
        <v>4</v>
      </c>
      <c r="C1582" s="25">
        <f>SUM(C1570:C1581)</f>
        <v>0</v>
      </c>
      <c r="D1582" s="25">
        <f>SUM(D1570:D1581)</f>
        <v>44</v>
      </c>
      <c r="E1582" s="25">
        <f>SUM(E1570:E1581)</f>
        <v>45</v>
      </c>
      <c r="F1582" s="25">
        <f>SUM(F1570:F1581)</f>
        <v>26</v>
      </c>
      <c r="G1582" s="31"/>
    </row>
    <row r="1583" spans="1:7">
      <c r="A1583" s="27" t="s">
        <v>12</v>
      </c>
      <c r="B1583" s="27">
        <f>B1582/12</f>
        <v>0.33333333333333331</v>
      </c>
      <c r="C1583" s="27">
        <f>C1582/12</f>
        <v>0</v>
      </c>
      <c r="D1583" s="27">
        <f>D1582/12</f>
        <v>3.6666666666666665</v>
      </c>
      <c r="E1583" s="27">
        <f>E1582/12</f>
        <v>3.75</v>
      </c>
      <c r="F1583" s="27">
        <f>F1582/12</f>
        <v>2.1666666666666665</v>
      </c>
      <c r="G1583" s="31"/>
    </row>
    <row r="1584" spans="1:7">
      <c r="A1584" s="8">
        <v>44440</v>
      </c>
      <c r="B1584" s="3">
        <v>0</v>
      </c>
      <c r="C1584" s="3">
        <v>0</v>
      </c>
      <c r="D1584" s="3">
        <v>3</v>
      </c>
      <c r="E1584" s="3">
        <v>3</v>
      </c>
      <c r="F1584" s="3">
        <v>2</v>
      </c>
    </row>
    <row r="1585" spans="1:7">
      <c r="A1585" s="8">
        <v>44470</v>
      </c>
      <c r="B1585" s="3">
        <v>0</v>
      </c>
      <c r="C1585" s="3">
        <v>0</v>
      </c>
      <c r="D1585" s="3">
        <v>1.45</v>
      </c>
      <c r="E1585" s="3">
        <v>3</v>
      </c>
      <c r="F1585" s="3">
        <v>2</v>
      </c>
    </row>
    <row r="1586" spans="1:7">
      <c r="A1586" s="66">
        <v>44501</v>
      </c>
      <c r="B1586" s="56"/>
      <c r="C1586" s="56"/>
      <c r="D1586" s="56"/>
      <c r="E1586" s="56"/>
      <c r="F1586" s="56"/>
      <c r="G1586" s="56"/>
    </row>
    <row r="1587" spans="1:7">
      <c r="A1587" s="66">
        <v>44531</v>
      </c>
      <c r="B1587" s="56"/>
      <c r="C1587" s="56"/>
      <c r="D1587" s="56"/>
      <c r="E1587" s="56"/>
      <c r="F1587" s="56"/>
      <c r="G1587" s="56"/>
    </row>
    <row r="1588" spans="1:7">
      <c r="A1588" s="67"/>
      <c r="B1588" s="62"/>
      <c r="C1588" s="62"/>
      <c r="D1588" s="62"/>
      <c r="E1588" s="62"/>
      <c r="F1588" s="62"/>
      <c r="G1588" s="57"/>
    </row>
    <row r="1589" spans="1:7">
      <c r="A1589" s="64"/>
      <c r="B1589" s="64"/>
      <c r="C1589" s="64"/>
      <c r="D1589" s="64"/>
      <c r="E1589" s="64"/>
      <c r="F1589" s="64"/>
      <c r="G1589" s="57"/>
    </row>
    <row r="1594" spans="1:7">
      <c r="A1594" s="1" t="s">
        <v>0</v>
      </c>
      <c r="B1594" s="2" t="s">
        <v>1</v>
      </c>
      <c r="C1594" s="2" t="s">
        <v>2</v>
      </c>
      <c r="D1594" s="2" t="s">
        <v>3</v>
      </c>
    </row>
    <row r="1595" spans="1:7">
      <c r="A1595" s="8" t="s">
        <v>35</v>
      </c>
      <c r="B1595" s="9">
        <v>31271</v>
      </c>
      <c r="C1595" s="9">
        <v>38346</v>
      </c>
      <c r="D1595" s="3" t="s">
        <v>18</v>
      </c>
    </row>
    <row r="1597" spans="1:7">
      <c r="A1597" s="19" t="s">
        <v>4</v>
      </c>
      <c r="B1597" s="20" t="s">
        <v>5</v>
      </c>
      <c r="C1597" s="20" t="s">
        <v>6</v>
      </c>
      <c r="D1597" s="20" t="s">
        <v>7</v>
      </c>
      <c r="E1597" s="20" t="s">
        <v>8</v>
      </c>
      <c r="F1597" s="20" t="s">
        <v>9</v>
      </c>
      <c r="G1597" s="23" t="s">
        <v>11</v>
      </c>
    </row>
    <row r="1598" spans="1:7">
      <c r="A1598" s="8">
        <v>43709</v>
      </c>
      <c r="B1598" s="3">
        <v>30</v>
      </c>
      <c r="C1598" s="3">
        <v>3</v>
      </c>
      <c r="D1598" s="3">
        <v>70</v>
      </c>
      <c r="E1598" s="3">
        <v>10</v>
      </c>
      <c r="F1598" s="3">
        <v>5</v>
      </c>
    </row>
    <row r="1599" spans="1:7">
      <c r="A1599" s="8">
        <v>43739</v>
      </c>
      <c r="B1599" s="3">
        <v>15</v>
      </c>
      <c r="C1599" s="3">
        <v>0</v>
      </c>
      <c r="D1599" s="3">
        <v>15</v>
      </c>
      <c r="E1599" s="3">
        <v>5</v>
      </c>
      <c r="F1599" s="3">
        <v>2</v>
      </c>
    </row>
    <row r="1600" spans="1:7">
      <c r="A1600" s="8">
        <v>43770</v>
      </c>
      <c r="B1600" s="3">
        <v>14</v>
      </c>
      <c r="C1600" s="3">
        <v>2</v>
      </c>
      <c r="D1600" s="3">
        <v>40</v>
      </c>
      <c r="E1600" s="3">
        <v>4</v>
      </c>
      <c r="F1600" s="3">
        <v>2</v>
      </c>
    </row>
    <row r="1601" spans="1:7">
      <c r="A1601" s="8">
        <v>43800</v>
      </c>
      <c r="B1601" s="3">
        <v>15</v>
      </c>
      <c r="C1601" s="3">
        <v>0</v>
      </c>
      <c r="D1601" s="3">
        <v>25</v>
      </c>
      <c r="E1601" s="3">
        <v>5</v>
      </c>
      <c r="F1601" s="3">
        <v>3</v>
      </c>
    </row>
    <row r="1602" spans="1:7">
      <c r="A1602" s="8">
        <v>43831</v>
      </c>
      <c r="B1602" s="3">
        <v>25</v>
      </c>
      <c r="C1602" s="3">
        <v>3</v>
      </c>
      <c r="D1602" s="3">
        <v>18</v>
      </c>
      <c r="E1602" s="3">
        <v>10</v>
      </c>
      <c r="F1602" s="3">
        <v>3</v>
      </c>
    </row>
    <row r="1603" spans="1:7">
      <c r="A1603" s="8">
        <v>43862</v>
      </c>
      <c r="B1603" s="3">
        <v>25</v>
      </c>
      <c r="C1603" s="3">
        <v>3</v>
      </c>
      <c r="D1603" s="3">
        <v>25</v>
      </c>
      <c r="E1603" s="3">
        <v>3</v>
      </c>
      <c r="F1603" s="3">
        <v>2</v>
      </c>
    </row>
    <row r="1604" spans="1:7">
      <c r="A1604" s="8">
        <v>43891</v>
      </c>
      <c r="B1604" s="3">
        <v>15</v>
      </c>
      <c r="C1604" s="3">
        <v>0</v>
      </c>
      <c r="D1604" s="3">
        <v>5</v>
      </c>
      <c r="E1604" s="3">
        <v>5</v>
      </c>
      <c r="F1604" s="3">
        <v>2</v>
      </c>
    </row>
    <row r="1605" spans="1:7">
      <c r="A1605" s="8">
        <v>43922</v>
      </c>
      <c r="B1605" s="3">
        <v>0</v>
      </c>
      <c r="C1605" s="3">
        <v>0</v>
      </c>
      <c r="D1605" s="3">
        <v>5</v>
      </c>
      <c r="E1605" s="3">
        <v>5</v>
      </c>
      <c r="F1605" s="3">
        <v>1</v>
      </c>
      <c r="G1605" s="2"/>
    </row>
    <row r="1606" spans="1:7">
      <c r="A1606" s="8">
        <v>43952</v>
      </c>
      <c r="B1606" s="3">
        <v>0</v>
      </c>
      <c r="C1606" s="3">
        <v>0</v>
      </c>
      <c r="D1606" s="3">
        <v>5</v>
      </c>
      <c r="E1606" s="3">
        <v>6</v>
      </c>
      <c r="F1606" s="3">
        <v>1</v>
      </c>
    </row>
    <row r="1607" spans="1:7">
      <c r="A1607" s="8">
        <v>43983</v>
      </c>
      <c r="B1607" s="3">
        <v>0</v>
      </c>
      <c r="C1607" s="3">
        <v>0</v>
      </c>
      <c r="D1607" s="3">
        <v>4</v>
      </c>
      <c r="E1607" s="3">
        <v>6</v>
      </c>
      <c r="F1607" s="3">
        <v>1</v>
      </c>
    </row>
    <row r="1608" spans="1:7">
      <c r="A1608" s="8">
        <v>44013</v>
      </c>
      <c r="B1608" s="3">
        <v>0</v>
      </c>
      <c r="C1608" s="3">
        <v>0</v>
      </c>
      <c r="D1608" s="3">
        <v>3</v>
      </c>
      <c r="E1608" s="3">
        <v>2</v>
      </c>
      <c r="F1608" s="3">
        <v>0</v>
      </c>
    </row>
    <row r="1609" spans="1:7">
      <c r="A1609" s="8">
        <v>44044</v>
      </c>
      <c r="B1609" s="3">
        <v>0</v>
      </c>
      <c r="C1609" s="3">
        <v>0</v>
      </c>
      <c r="D1609" s="3">
        <v>2</v>
      </c>
      <c r="E1609" s="3">
        <v>2</v>
      </c>
      <c r="F1609" s="3">
        <v>0</v>
      </c>
    </row>
    <row r="1610" spans="1:7">
      <c r="A1610" s="25" t="s">
        <v>10</v>
      </c>
      <c r="B1610" s="25">
        <f>SUM(B1598:B1609)</f>
        <v>139</v>
      </c>
      <c r="C1610" s="25">
        <f>SUM(C1598:C1609)</f>
        <v>11</v>
      </c>
      <c r="D1610" s="25">
        <f>SUM(D1598:D1609)</f>
        <v>217</v>
      </c>
      <c r="E1610" s="25">
        <f>SUM(E1598:E1609)</f>
        <v>63</v>
      </c>
      <c r="F1610" s="25">
        <f>SUM(F1598:F1609)</f>
        <v>22</v>
      </c>
      <c r="G1610" s="31"/>
    </row>
    <row r="1611" spans="1:7">
      <c r="A1611" s="25" t="s">
        <v>12</v>
      </c>
      <c r="B1611" s="25">
        <f>B1610/12</f>
        <v>11.583333333333334</v>
      </c>
      <c r="C1611" s="25">
        <f>C1610/12</f>
        <v>0.91666666666666663</v>
      </c>
      <c r="D1611" s="25">
        <f>D1610/12</f>
        <v>18.083333333333332</v>
      </c>
      <c r="E1611" s="25">
        <f>E1610/12</f>
        <v>5.25</v>
      </c>
      <c r="F1611" s="25">
        <f>F1610/12</f>
        <v>1.8333333333333333</v>
      </c>
      <c r="G1611" s="31"/>
    </row>
    <row r="1612" spans="1:7">
      <c r="A1612" s="8">
        <v>44075</v>
      </c>
      <c r="B1612" s="3">
        <v>0</v>
      </c>
      <c r="C1612" s="3">
        <v>0</v>
      </c>
      <c r="D1612" s="3">
        <v>5</v>
      </c>
      <c r="E1612" s="3">
        <v>5</v>
      </c>
      <c r="F1612" s="3">
        <v>0</v>
      </c>
    </row>
    <row r="1613" spans="1:7">
      <c r="A1613" s="8">
        <v>44105</v>
      </c>
      <c r="B1613" s="3">
        <v>0</v>
      </c>
      <c r="C1613" s="3">
        <v>0</v>
      </c>
      <c r="D1613" s="3">
        <v>5</v>
      </c>
      <c r="E1613" s="3">
        <v>4</v>
      </c>
      <c r="F1613" s="3">
        <v>1</v>
      </c>
    </row>
    <row r="1614" spans="1:7">
      <c r="A1614" s="8">
        <v>44136</v>
      </c>
      <c r="B1614" s="3">
        <v>0</v>
      </c>
      <c r="C1614" s="3">
        <v>0</v>
      </c>
      <c r="D1614" s="3">
        <v>7</v>
      </c>
      <c r="E1614" s="3">
        <v>8</v>
      </c>
      <c r="F1614" s="3">
        <v>5</v>
      </c>
    </row>
    <row r="1615" spans="1:7">
      <c r="A1615" s="8">
        <v>44166</v>
      </c>
      <c r="B1615" s="3">
        <v>0</v>
      </c>
      <c r="C1615" s="3">
        <v>0</v>
      </c>
      <c r="D1615" s="3">
        <v>4</v>
      </c>
      <c r="E1615" s="3">
        <v>6</v>
      </c>
      <c r="F1615" s="3">
        <v>2</v>
      </c>
    </row>
    <row r="1616" spans="1:7">
      <c r="A1616" s="8">
        <v>44197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44228</v>
      </c>
      <c r="B1617" s="3">
        <v>0</v>
      </c>
      <c r="C1617" s="3">
        <v>0</v>
      </c>
      <c r="D1617" s="3">
        <v>5</v>
      </c>
      <c r="E1617" s="3">
        <v>6</v>
      </c>
      <c r="F1617" s="3">
        <v>0</v>
      </c>
    </row>
    <row r="1618" spans="1:7">
      <c r="A1618" s="8">
        <v>44256</v>
      </c>
      <c r="B1618" s="3">
        <v>0</v>
      </c>
      <c r="C1618" s="3">
        <v>0</v>
      </c>
      <c r="D1618" s="3">
        <v>6</v>
      </c>
      <c r="E1618" s="3">
        <v>7</v>
      </c>
      <c r="F1618" s="3">
        <v>0</v>
      </c>
    </row>
    <row r="1619" spans="1:7">
      <c r="A1619" s="8">
        <v>44287</v>
      </c>
      <c r="B1619" s="3">
        <v>0</v>
      </c>
      <c r="C1619" s="3">
        <v>0</v>
      </c>
      <c r="D1619" s="3">
        <v>6</v>
      </c>
      <c r="E1619" s="3">
        <v>5</v>
      </c>
      <c r="F1619" s="3">
        <v>1</v>
      </c>
    </row>
    <row r="1620" spans="1:7">
      <c r="A1620" s="8">
        <v>44317</v>
      </c>
      <c r="B1620" s="3">
        <v>0</v>
      </c>
      <c r="C1620" s="3">
        <v>0</v>
      </c>
      <c r="D1620" s="3">
        <v>5</v>
      </c>
      <c r="E1620" s="3">
        <v>5</v>
      </c>
      <c r="F1620" s="3">
        <v>1</v>
      </c>
    </row>
    <row r="1621" spans="1:7">
      <c r="A1621" s="8">
        <v>44348</v>
      </c>
      <c r="B1621" s="3">
        <v>0</v>
      </c>
      <c r="C1621" s="3">
        <v>0</v>
      </c>
      <c r="D1621" s="3">
        <v>4</v>
      </c>
      <c r="E1621" s="3">
        <v>4</v>
      </c>
      <c r="F1621" s="3">
        <v>1</v>
      </c>
    </row>
    <row r="1622" spans="1:7">
      <c r="A1622" s="8">
        <v>44378</v>
      </c>
      <c r="B1622" s="3">
        <v>0</v>
      </c>
      <c r="C1622" s="3">
        <v>0</v>
      </c>
      <c r="D1622" s="3">
        <v>4</v>
      </c>
      <c r="E1622" s="3">
        <v>4</v>
      </c>
      <c r="F1622" s="3">
        <v>1</v>
      </c>
    </row>
    <row r="1623" spans="1:7">
      <c r="A1623" s="8">
        <v>44409</v>
      </c>
      <c r="B1623" s="3">
        <v>0</v>
      </c>
      <c r="C1623" s="3">
        <v>0</v>
      </c>
      <c r="D1623" s="3">
        <v>6</v>
      </c>
      <c r="E1623" s="3">
        <v>4</v>
      </c>
      <c r="F1623" s="3">
        <v>1</v>
      </c>
    </row>
    <row r="1624" spans="1:7">
      <c r="A1624" s="25" t="s">
        <v>10</v>
      </c>
      <c r="B1624" s="25">
        <f>SUM(B1612:B1623)</f>
        <v>0</v>
      </c>
      <c r="C1624" s="25">
        <f>SUM(C1612:C1623)</f>
        <v>0</v>
      </c>
      <c r="D1624" s="25">
        <f>SUM(D1612:D1623)</f>
        <v>62</v>
      </c>
      <c r="E1624" s="25">
        <f>SUM(E1612:E1623)</f>
        <v>63</v>
      </c>
      <c r="F1624" s="25">
        <f>SUM(F1612:F1623)</f>
        <v>14</v>
      </c>
      <c r="G1624" s="31"/>
    </row>
    <row r="1625" spans="1:7">
      <c r="A1625" s="27" t="s">
        <v>12</v>
      </c>
      <c r="B1625" s="27">
        <f>B1624/12</f>
        <v>0</v>
      </c>
      <c r="C1625" s="27">
        <f>C1624/12</f>
        <v>0</v>
      </c>
      <c r="D1625" s="27">
        <f>D1624/12</f>
        <v>5.166666666666667</v>
      </c>
      <c r="E1625" s="27">
        <f>E1624/12</f>
        <v>5.25</v>
      </c>
      <c r="F1625" s="27">
        <f>F1624/12</f>
        <v>1.1666666666666667</v>
      </c>
      <c r="G1625" s="31"/>
    </row>
    <row r="1626" spans="1:7">
      <c r="A1626" s="8">
        <v>44440</v>
      </c>
      <c r="B1626" s="3">
        <v>0</v>
      </c>
      <c r="C1626" s="3">
        <v>0</v>
      </c>
      <c r="D1626" s="3">
        <v>5</v>
      </c>
      <c r="E1626" s="3">
        <v>6</v>
      </c>
      <c r="F1626" s="3">
        <v>0</v>
      </c>
    </row>
    <row r="1627" spans="1:7">
      <c r="A1627" s="8">
        <v>44470</v>
      </c>
      <c r="B1627" s="3">
        <v>0</v>
      </c>
      <c r="C1627" s="3">
        <v>0</v>
      </c>
      <c r="D1627" s="3">
        <v>2</v>
      </c>
      <c r="E1627" s="3">
        <v>6</v>
      </c>
      <c r="F1627" s="3">
        <v>0</v>
      </c>
    </row>
    <row r="1628" spans="1:7">
      <c r="A1628" s="66">
        <v>44501</v>
      </c>
      <c r="B1628" s="56"/>
      <c r="C1628" s="56"/>
      <c r="D1628" s="56"/>
      <c r="E1628" s="56"/>
      <c r="F1628" s="56"/>
      <c r="G1628" s="56"/>
    </row>
    <row r="1629" spans="1:7">
      <c r="A1629" s="66">
        <v>44531</v>
      </c>
      <c r="B1629" s="56"/>
      <c r="C1629" s="56"/>
      <c r="D1629" s="56"/>
      <c r="E1629" s="56"/>
      <c r="F1629" s="56"/>
      <c r="G1629" s="56"/>
    </row>
    <row r="1630" spans="1:7">
      <c r="A1630" s="67"/>
      <c r="B1630" s="62"/>
      <c r="C1630" s="62"/>
      <c r="D1630" s="62"/>
      <c r="E1630" s="62"/>
      <c r="F1630" s="62"/>
      <c r="G1630" s="57"/>
    </row>
    <row r="1631" spans="1:7">
      <c r="A1631" s="64"/>
      <c r="B1631" s="64"/>
      <c r="C1631" s="64"/>
      <c r="D1631" s="64"/>
      <c r="E1631" s="64"/>
      <c r="F1631" s="64"/>
      <c r="G1631" s="57"/>
    </row>
    <row r="1633" spans="1:7">
      <c r="A1633" s="1"/>
      <c r="B1633" s="2"/>
      <c r="C1633" s="2"/>
      <c r="D1633" s="2"/>
    </row>
    <row r="1634" spans="1:7">
      <c r="A1634" s="1" t="s">
        <v>0</v>
      </c>
      <c r="B1634" s="2" t="s">
        <v>1</v>
      </c>
      <c r="C1634" s="2" t="s">
        <v>2</v>
      </c>
      <c r="D1634" s="2" t="s">
        <v>3</v>
      </c>
      <c r="E1634" s="2"/>
    </row>
    <row r="1635" spans="1:7">
      <c r="A1635" s="8" t="s">
        <v>36</v>
      </c>
      <c r="B1635" s="9">
        <v>21447</v>
      </c>
      <c r="C1635" s="9">
        <v>34013</v>
      </c>
      <c r="D1635" s="3" t="s">
        <v>29</v>
      </c>
      <c r="G1635" s="2"/>
    </row>
    <row r="1637" spans="1:7">
      <c r="A1637" s="19" t="s">
        <v>4</v>
      </c>
      <c r="B1637" s="20" t="s">
        <v>5</v>
      </c>
      <c r="C1637" s="20" t="s">
        <v>6</v>
      </c>
      <c r="D1637" s="20" t="s">
        <v>7</v>
      </c>
      <c r="E1637" s="20" t="s">
        <v>8</v>
      </c>
      <c r="F1637" s="20" t="s">
        <v>9</v>
      </c>
      <c r="G1637" s="23" t="s">
        <v>11</v>
      </c>
    </row>
    <row r="1638" spans="1:7">
      <c r="A1638" s="8">
        <v>43709</v>
      </c>
      <c r="B1638" s="3">
        <v>15</v>
      </c>
      <c r="C1638" s="3">
        <v>0</v>
      </c>
      <c r="D1638" s="3">
        <v>10</v>
      </c>
      <c r="E1638" s="3">
        <v>5</v>
      </c>
      <c r="F1638" s="3">
        <v>2</v>
      </c>
    </row>
    <row r="1639" spans="1:7">
      <c r="A1639" s="8">
        <v>43739</v>
      </c>
      <c r="B1639" s="3">
        <v>12</v>
      </c>
      <c r="C1639" s="3">
        <v>1</v>
      </c>
      <c r="D1639" s="3">
        <v>10</v>
      </c>
      <c r="E1639" s="3">
        <v>5</v>
      </c>
      <c r="F1639" s="3">
        <v>1</v>
      </c>
    </row>
    <row r="1640" spans="1:7">
      <c r="A1640" s="8">
        <v>43770</v>
      </c>
      <c r="B1640" s="3">
        <v>15</v>
      </c>
      <c r="C1640" s="3">
        <v>0</v>
      </c>
      <c r="D1640" s="3">
        <v>13</v>
      </c>
      <c r="E1640" s="3">
        <v>4</v>
      </c>
      <c r="F1640" s="3">
        <v>1</v>
      </c>
    </row>
    <row r="1641" spans="1:7">
      <c r="A1641" s="8">
        <v>43800</v>
      </c>
      <c r="B1641" s="3">
        <v>15</v>
      </c>
      <c r="C1641" s="3">
        <v>0</v>
      </c>
      <c r="D1641" s="3">
        <v>8</v>
      </c>
      <c r="E1641" s="3">
        <v>4</v>
      </c>
      <c r="F1641" s="3">
        <v>2</v>
      </c>
    </row>
    <row r="1642" spans="1:7">
      <c r="A1642" s="8">
        <v>43831</v>
      </c>
      <c r="B1642" s="3">
        <v>14</v>
      </c>
      <c r="C1642" s="3">
        <v>0</v>
      </c>
      <c r="D1642" s="3">
        <v>10</v>
      </c>
      <c r="E1642" s="3">
        <v>6</v>
      </c>
      <c r="F1642" s="3">
        <v>2</v>
      </c>
    </row>
    <row r="1643" spans="1:7">
      <c r="A1643" s="8">
        <v>43862</v>
      </c>
      <c r="B1643" s="3">
        <v>15</v>
      </c>
      <c r="C1643" s="3">
        <v>0</v>
      </c>
      <c r="D1643" s="3">
        <v>17</v>
      </c>
      <c r="E1643" s="3">
        <v>5</v>
      </c>
      <c r="F1643" s="3">
        <v>2</v>
      </c>
    </row>
    <row r="1644" spans="1:7">
      <c r="A1644" s="8">
        <v>43891</v>
      </c>
      <c r="B1644" s="3">
        <v>10</v>
      </c>
      <c r="C1644" s="3">
        <v>0</v>
      </c>
      <c r="D1644" s="3">
        <v>6</v>
      </c>
      <c r="E1644" s="3">
        <v>3</v>
      </c>
      <c r="F1644" s="3">
        <v>2</v>
      </c>
    </row>
    <row r="1645" spans="1:7">
      <c r="A1645" s="8">
        <v>43922</v>
      </c>
      <c r="B1645" s="3">
        <v>0</v>
      </c>
      <c r="C1645" s="3">
        <v>0</v>
      </c>
      <c r="D1645" s="3">
        <v>5</v>
      </c>
      <c r="E1645" s="3">
        <v>8</v>
      </c>
      <c r="F1645" s="3">
        <v>2</v>
      </c>
    </row>
    <row r="1646" spans="1:7">
      <c r="A1646" s="8">
        <v>43952</v>
      </c>
      <c r="B1646" s="3">
        <v>1</v>
      </c>
      <c r="C1646" s="3">
        <v>0</v>
      </c>
      <c r="D1646" s="3">
        <v>8</v>
      </c>
      <c r="E1646" s="3">
        <v>6</v>
      </c>
      <c r="F1646" s="3">
        <v>2</v>
      </c>
    </row>
    <row r="1647" spans="1:7">
      <c r="A1647" s="8">
        <v>43983</v>
      </c>
      <c r="B1647" s="3">
        <v>0</v>
      </c>
      <c r="C1647" s="3">
        <v>0</v>
      </c>
      <c r="D1647" s="3">
        <v>15</v>
      </c>
      <c r="E1647" s="3">
        <v>5</v>
      </c>
      <c r="F1647" s="3">
        <v>2</v>
      </c>
    </row>
    <row r="1648" spans="1:7">
      <c r="A1648" s="8">
        <v>44013</v>
      </c>
      <c r="B1648" s="3">
        <v>0</v>
      </c>
      <c r="C1648" s="3">
        <v>0</v>
      </c>
      <c r="D1648" s="3">
        <v>15</v>
      </c>
      <c r="E1648" s="3">
        <v>4</v>
      </c>
      <c r="F1648" s="3">
        <v>2</v>
      </c>
    </row>
    <row r="1649" spans="1:7">
      <c r="A1649" s="8">
        <v>44044</v>
      </c>
      <c r="B1649" s="3">
        <v>0</v>
      </c>
      <c r="C1649" s="3">
        <v>0</v>
      </c>
      <c r="D1649" s="3">
        <v>10</v>
      </c>
      <c r="E1649" s="3">
        <v>5</v>
      </c>
      <c r="F1649" s="3">
        <v>2</v>
      </c>
    </row>
    <row r="1650" spans="1:7">
      <c r="A1650" s="25" t="s">
        <v>10</v>
      </c>
      <c r="B1650" s="25">
        <f>SUM(B1638:B1649)</f>
        <v>97</v>
      </c>
      <c r="C1650" s="25">
        <f>SUM(C1638:C1649)</f>
        <v>1</v>
      </c>
      <c r="D1650" s="25">
        <f>SUM(D1638:D1649)</f>
        <v>127</v>
      </c>
      <c r="E1650" s="25">
        <f>SUM(E1638:E1649)</f>
        <v>60</v>
      </c>
      <c r="F1650" s="25">
        <f>SUM(F1638:F1649)</f>
        <v>22</v>
      </c>
      <c r="G1650" s="31"/>
    </row>
    <row r="1651" spans="1:7">
      <c r="A1651" s="25" t="s">
        <v>12</v>
      </c>
      <c r="B1651" s="25">
        <f>B1650/12</f>
        <v>8.0833333333333339</v>
      </c>
      <c r="C1651" s="25">
        <f>C1650/12</f>
        <v>8.3333333333333329E-2</v>
      </c>
      <c r="D1651" s="25">
        <f>D1650/12</f>
        <v>10.583333333333334</v>
      </c>
      <c r="E1651" s="25">
        <f>E1650/12</f>
        <v>5</v>
      </c>
      <c r="F1651" s="25">
        <f>F1650/12</f>
        <v>1.8333333333333333</v>
      </c>
      <c r="G1651" s="31"/>
    </row>
    <row r="1652" spans="1:7">
      <c r="A1652" s="8">
        <v>44075</v>
      </c>
      <c r="B1652" s="3">
        <v>10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44105</v>
      </c>
      <c r="B1653" s="3">
        <v>0</v>
      </c>
      <c r="C1653" s="3">
        <v>10</v>
      </c>
      <c r="D1653" s="3">
        <v>5</v>
      </c>
      <c r="E1653" s="3">
        <v>4</v>
      </c>
      <c r="F1653" s="3">
        <v>2</v>
      </c>
    </row>
    <row r="1654" spans="1:7">
      <c r="A1654" s="8">
        <v>44136</v>
      </c>
      <c r="B1654" s="3">
        <v>4</v>
      </c>
      <c r="C1654" s="3">
        <v>0</v>
      </c>
      <c r="D1654" s="3">
        <v>7</v>
      </c>
      <c r="E1654" s="3">
        <v>3</v>
      </c>
      <c r="F1654" s="3">
        <v>1</v>
      </c>
    </row>
    <row r="1655" spans="1:7">
      <c r="A1655" s="8">
        <v>44166</v>
      </c>
      <c r="B1655" s="3">
        <v>0</v>
      </c>
      <c r="C1655" s="3">
        <v>0</v>
      </c>
      <c r="D1655" s="3">
        <v>8</v>
      </c>
      <c r="E1655" s="3">
        <v>4</v>
      </c>
      <c r="F1655" s="3">
        <v>2</v>
      </c>
    </row>
    <row r="1656" spans="1:7">
      <c r="A1656" s="8">
        <v>44197</v>
      </c>
      <c r="B1656" s="3">
        <v>8</v>
      </c>
      <c r="C1656" s="3">
        <v>0</v>
      </c>
      <c r="D1656" s="3">
        <v>8</v>
      </c>
      <c r="E1656" s="3">
        <v>5</v>
      </c>
      <c r="F1656" s="3">
        <v>2</v>
      </c>
    </row>
    <row r="1657" spans="1:7">
      <c r="A1657" s="8">
        <v>44228</v>
      </c>
      <c r="B1657" s="3">
        <v>5</v>
      </c>
      <c r="C1657" s="3">
        <v>2</v>
      </c>
      <c r="D1657" s="3">
        <v>8</v>
      </c>
      <c r="E1657" s="3">
        <v>4</v>
      </c>
      <c r="F1657" s="3">
        <v>2</v>
      </c>
    </row>
    <row r="1658" spans="1:7">
      <c r="A1658" s="8">
        <v>44256</v>
      </c>
      <c r="B1658" s="3">
        <v>3</v>
      </c>
      <c r="C1658" s="3">
        <v>0</v>
      </c>
      <c r="D1658" s="3">
        <v>8</v>
      </c>
      <c r="E1658" s="3">
        <v>3</v>
      </c>
      <c r="F1658" s="3">
        <v>1</v>
      </c>
    </row>
    <row r="1659" spans="1:7">
      <c r="A1659" s="8">
        <v>44287</v>
      </c>
      <c r="B1659" s="3">
        <v>2</v>
      </c>
      <c r="C1659" s="3">
        <v>0</v>
      </c>
      <c r="D1659" s="3">
        <v>10</v>
      </c>
      <c r="E1659" s="3">
        <v>5</v>
      </c>
      <c r="F1659" s="3">
        <v>1</v>
      </c>
    </row>
    <row r="1660" spans="1:7">
      <c r="A1660" s="8">
        <v>44317</v>
      </c>
      <c r="B1660" s="3">
        <v>0</v>
      </c>
      <c r="C1660" s="3">
        <v>0</v>
      </c>
      <c r="D1660" s="3">
        <v>8</v>
      </c>
      <c r="E1660" s="3">
        <v>3</v>
      </c>
      <c r="F1660" s="3">
        <v>1</v>
      </c>
    </row>
    <row r="1661" spans="1:7">
      <c r="A1661" s="8">
        <v>44348</v>
      </c>
      <c r="B1661" s="3">
        <v>0</v>
      </c>
      <c r="C1661" s="3">
        <v>0</v>
      </c>
      <c r="D1661" s="3">
        <v>7</v>
      </c>
      <c r="E1661" s="3">
        <v>4</v>
      </c>
      <c r="F1661" s="3">
        <v>1</v>
      </c>
    </row>
    <row r="1662" spans="1:7">
      <c r="A1662" s="8">
        <v>44378</v>
      </c>
      <c r="B1662" s="3">
        <v>0</v>
      </c>
      <c r="C1662" s="3">
        <v>0</v>
      </c>
      <c r="D1662" s="3">
        <v>6</v>
      </c>
      <c r="E1662" s="3">
        <v>3</v>
      </c>
      <c r="F1662" s="3">
        <v>1</v>
      </c>
    </row>
    <row r="1663" spans="1:7">
      <c r="A1663" s="8">
        <v>44409</v>
      </c>
      <c r="B1663" s="3">
        <v>0</v>
      </c>
      <c r="C1663" s="3">
        <v>0</v>
      </c>
      <c r="D1663" s="3">
        <v>10</v>
      </c>
      <c r="E1663" s="3">
        <v>4</v>
      </c>
      <c r="F1663" s="3">
        <v>1</v>
      </c>
    </row>
    <row r="1664" spans="1:7">
      <c r="A1664" s="25" t="s">
        <v>10</v>
      </c>
      <c r="B1664" s="25">
        <f>SUM(B1652:B1663)</f>
        <v>32</v>
      </c>
      <c r="C1664" s="25">
        <f>SUM(C1652:C1663)</f>
        <v>12</v>
      </c>
      <c r="D1664" s="25">
        <f>SUM(D1652:D1663)</f>
        <v>93</v>
      </c>
      <c r="E1664" s="25">
        <f>SUM(E1652:E1663)</f>
        <v>47</v>
      </c>
      <c r="F1664" s="25">
        <f>SUM(F1652:F1663)</f>
        <v>17</v>
      </c>
      <c r="G1664" s="31"/>
    </row>
    <row r="1665" spans="1:7">
      <c r="A1665" s="27" t="s">
        <v>12</v>
      </c>
      <c r="B1665" s="27">
        <f>B1664/12</f>
        <v>2.6666666666666665</v>
      </c>
      <c r="C1665" s="27">
        <f>C1664/12</f>
        <v>1</v>
      </c>
      <c r="D1665" s="27">
        <f>D1664/12</f>
        <v>7.75</v>
      </c>
      <c r="E1665" s="27">
        <f>E1664/12</f>
        <v>3.9166666666666665</v>
      </c>
      <c r="F1665" s="27">
        <f>F1664/12</f>
        <v>1.4166666666666667</v>
      </c>
      <c r="G1665" s="31"/>
    </row>
    <row r="1666" spans="1:7">
      <c r="A1666" s="8">
        <v>44440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 t="s">
        <v>54</v>
      </c>
    </row>
    <row r="1667" spans="1:7">
      <c r="A1667" s="8">
        <v>44470</v>
      </c>
      <c r="B1667" s="3">
        <v>2</v>
      </c>
      <c r="C1667" s="3">
        <v>0</v>
      </c>
      <c r="D1667" s="3">
        <v>12</v>
      </c>
      <c r="E1667" s="3">
        <v>5</v>
      </c>
      <c r="F1667" s="3">
        <v>2</v>
      </c>
    </row>
    <row r="1668" spans="1:7">
      <c r="A1668" s="66">
        <v>44501</v>
      </c>
      <c r="B1668" s="56"/>
      <c r="C1668" s="56"/>
      <c r="D1668" s="56"/>
      <c r="E1668" s="56"/>
      <c r="F1668" s="56"/>
      <c r="G1668" s="56"/>
    </row>
    <row r="1669" spans="1:7">
      <c r="A1669" s="66">
        <v>44531</v>
      </c>
      <c r="B1669" s="56"/>
      <c r="C1669" s="56"/>
      <c r="D1669" s="56"/>
      <c r="E1669" s="56"/>
      <c r="F1669" s="56"/>
      <c r="G1669" s="98"/>
    </row>
    <row r="1670" spans="1:7">
      <c r="A1670" s="67"/>
      <c r="B1670" s="62"/>
      <c r="C1670" s="62"/>
      <c r="D1670" s="62"/>
      <c r="E1670" s="62"/>
      <c r="F1670" s="62"/>
      <c r="G1670" s="57"/>
    </row>
    <row r="1671" spans="1:7">
      <c r="A1671" s="64"/>
      <c r="B1671" s="64"/>
      <c r="C1671" s="64"/>
      <c r="D1671" s="64"/>
      <c r="E1671" s="64"/>
      <c r="F1671" s="64"/>
      <c r="G1671" s="57"/>
    </row>
    <row r="1675" spans="1:7">
      <c r="A1675" s="1" t="s">
        <v>0</v>
      </c>
      <c r="B1675" s="2" t="s">
        <v>1</v>
      </c>
      <c r="C1675" s="2" t="s">
        <v>2</v>
      </c>
      <c r="D1675" s="2" t="s">
        <v>3</v>
      </c>
    </row>
    <row r="1676" spans="1:7">
      <c r="A1676" s="8" t="s">
        <v>37</v>
      </c>
      <c r="B1676" s="9">
        <v>32273</v>
      </c>
      <c r="C1676" s="9">
        <v>37968</v>
      </c>
      <c r="D1676" s="3" t="s">
        <v>18</v>
      </c>
    </row>
    <row r="1678" spans="1:7">
      <c r="A1678" s="19" t="s">
        <v>4</v>
      </c>
      <c r="B1678" s="20" t="s">
        <v>5</v>
      </c>
      <c r="C1678" s="20" t="s">
        <v>6</v>
      </c>
      <c r="D1678" s="20" t="s">
        <v>7</v>
      </c>
      <c r="E1678" s="20" t="s">
        <v>8</v>
      </c>
      <c r="F1678" s="20" t="s">
        <v>9</v>
      </c>
      <c r="G1678" s="23" t="s">
        <v>11</v>
      </c>
    </row>
    <row r="1679" spans="1:7">
      <c r="A1679" s="8">
        <v>43709</v>
      </c>
      <c r="B1679" s="3">
        <v>30</v>
      </c>
      <c r="C1679" s="3">
        <v>10</v>
      </c>
      <c r="D1679" s="3">
        <v>16</v>
      </c>
      <c r="E1679" s="3">
        <v>12</v>
      </c>
      <c r="F1679" s="3">
        <v>4</v>
      </c>
    </row>
    <row r="1680" spans="1:7">
      <c r="A1680" s="8">
        <v>43739</v>
      </c>
      <c r="B1680" s="3">
        <v>20</v>
      </c>
      <c r="C1680" s="3">
        <v>10</v>
      </c>
      <c r="D1680" s="3">
        <v>20</v>
      </c>
      <c r="E1680" s="3">
        <v>10</v>
      </c>
      <c r="F1680" s="3">
        <v>4</v>
      </c>
    </row>
    <row r="1681" spans="1:7">
      <c r="A1681" s="8">
        <v>43770</v>
      </c>
      <c r="B1681" s="3">
        <v>20</v>
      </c>
      <c r="C1681" s="3">
        <v>10</v>
      </c>
      <c r="D1681" s="3">
        <v>25</v>
      </c>
      <c r="E1681" s="3">
        <v>16</v>
      </c>
      <c r="F1681" s="3">
        <v>5</v>
      </c>
    </row>
    <row r="1682" spans="1:7">
      <c r="A1682" s="8">
        <v>43800</v>
      </c>
      <c r="B1682" s="3">
        <v>10</v>
      </c>
      <c r="C1682" s="3">
        <v>5</v>
      </c>
      <c r="D1682" s="3">
        <v>19</v>
      </c>
      <c r="E1682" s="3">
        <v>12</v>
      </c>
      <c r="F1682" s="3">
        <v>4</v>
      </c>
    </row>
    <row r="1683" spans="1:7">
      <c r="A1683" s="8">
        <v>43831</v>
      </c>
      <c r="B1683" s="3">
        <v>30</v>
      </c>
      <c r="C1683" s="3">
        <v>15</v>
      </c>
      <c r="D1683" s="3">
        <v>30</v>
      </c>
      <c r="E1683" s="3">
        <v>12</v>
      </c>
      <c r="F1683" s="3">
        <v>4</v>
      </c>
    </row>
    <row r="1684" spans="1:7">
      <c r="A1684" s="8">
        <v>43862</v>
      </c>
      <c r="B1684" s="3">
        <v>50</v>
      </c>
      <c r="C1684" s="3">
        <v>10</v>
      </c>
      <c r="D1684" s="3">
        <v>28</v>
      </c>
      <c r="E1684" s="3">
        <v>12</v>
      </c>
      <c r="F1684" s="3">
        <v>4</v>
      </c>
    </row>
    <row r="1685" spans="1:7">
      <c r="A1685" s="8">
        <v>43891</v>
      </c>
      <c r="B1685" s="3">
        <v>12</v>
      </c>
      <c r="C1685" s="3">
        <v>2</v>
      </c>
      <c r="D1685" s="3">
        <v>12</v>
      </c>
      <c r="E1685" s="3">
        <v>3</v>
      </c>
      <c r="F1685" s="3">
        <v>3</v>
      </c>
    </row>
    <row r="1686" spans="1:7">
      <c r="A1686" s="8">
        <v>43922</v>
      </c>
      <c r="B1686" s="3">
        <v>10</v>
      </c>
      <c r="C1686" s="3">
        <v>2</v>
      </c>
      <c r="D1686" s="3">
        <v>25</v>
      </c>
      <c r="E1686" s="3">
        <v>0</v>
      </c>
      <c r="F1686" s="3">
        <v>0</v>
      </c>
    </row>
    <row r="1687" spans="1:7">
      <c r="A1687" s="8">
        <v>43952</v>
      </c>
      <c r="B1687" s="3">
        <v>5</v>
      </c>
      <c r="C1687" s="3">
        <v>4</v>
      </c>
      <c r="D1687" s="3">
        <v>15</v>
      </c>
      <c r="E1687" s="3">
        <v>3</v>
      </c>
      <c r="F1687" s="3">
        <v>3</v>
      </c>
    </row>
    <row r="1688" spans="1:7">
      <c r="A1688" s="8">
        <v>43983</v>
      </c>
      <c r="B1688" s="3">
        <v>0</v>
      </c>
      <c r="C1688" s="3">
        <v>0</v>
      </c>
      <c r="D1688" s="3">
        <v>20</v>
      </c>
      <c r="E1688" s="3">
        <v>6</v>
      </c>
      <c r="F1688" s="3">
        <v>3</v>
      </c>
    </row>
    <row r="1689" spans="1:7">
      <c r="A1689" s="8">
        <v>44013</v>
      </c>
      <c r="B1689" s="3">
        <v>0</v>
      </c>
      <c r="C1689" s="3">
        <v>0</v>
      </c>
      <c r="D1689" s="3">
        <v>20</v>
      </c>
      <c r="E1689" s="3">
        <v>3</v>
      </c>
      <c r="F1689" s="3">
        <v>3</v>
      </c>
    </row>
    <row r="1690" spans="1:7">
      <c r="A1690" s="8">
        <v>44044</v>
      </c>
      <c r="B1690" s="3">
        <v>0</v>
      </c>
      <c r="C1690" s="3">
        <v>0</v>
      </c>
      <c r="D1690" s="3">
        <v>10</v>
      </c>
      <c r="E1690" s="3">
        <v>3</v>
      </c>
      <c r="F1690" s="3">
        <v>3</v>
      </c>
    </row>
    <row r="1691" spans="1:7">
      <c r="A1691" s="25" t="s">
        <v>10</v>
      </c>
      <c r="B1691" s="25">
        <f>SUM(B1679:B1690)</f>
        <v>187</v>
      </c>
      <c r="C1691" s="25">
        <f>SUM(C1679:C1690)</f>
        <v>68</v>
      </c>
      <c r="D1691" s="25">
        <f>SUM(D1679:D1690)</f>
        <v>240</v>
      </c>
      <c r="E1691" s="25">
        <f>SUM(E1679:E1690)</f>
        <v>92</v>
      </c>
      <c r="F1691" s="25">
        <f>SUM(F1679:F1690)</f>
        <v>40</v>
      </c>
      <c r="G1691" s="31"/>
    </row>
    <row r="1692" spans="1:7">
      <c r="A1692" s="25" t="s">
        <v>12</v>
      </c>
      <c r="B1692" s="25">
        <f>B1691/12</f>
        <v>15.583333333333334</v>
      </c>
      <c r="C1692" s="25">
        <f>C1691/12</f>
        <v>5.666666666666667</v>
      </c>
      <c r="D1692" s="25">
        <f>D1691/12</f>
        <v>20</v>
      </c>
      <c r="E1692" s="25">
        <f>E1691/12</f>
        <v>7.666666666666667</v>
      </c>
      <c r="F1692" s="25">
        <f>F1691/12</f>
        <v>3.3333333333333335</v>
      </c>
      <c r="G1692" s="31"/>
    </row>
    <row r="1693" spans="1:7">
      <c r="A1693" s="8">
        <v>44075</v>
      </c>
      <c r="B1693" s="3">
        <v>8</v>
      </c>
      <c r="C1693" s="3">
        <v>0</v>
      </c>
      <c r="D1693" s="3">
        <v>10</v>
      </c>
      <c r="E1693" s="3">
        <v>5</v>
      </c>
      <c r="F1693" s="3">
        <v>3</v>
      </c>
    </row>
    <row r="1694" spans="1:7">
      <c r="A1694" s="8">
        <v>44105</v>
      </c>
      <c r="B1694" s="3">
        <v>10</v>
      </c>
      <c r="C1694" s="3">
        <v>0</v>
      </c>
      <c r="D1694" s="3">
        <v>10</v>
      </c>
      <c r="E1694" s="3">
        <v>3</v>
      </c>
      <c r="F1694" s="3">
        <v>3</v>
      </c>
      <c r="G1694" s="2"/>
    </row>
    <row r="1695" spans="1:7">
      <c r="A1695" s="8">
        <v>44136</v>
      </c>
      <c r="B1695" s="3">
        <v>12</v>
      </c>
      <c r="C1695" s="3">
        <v>0</v>
      </c>
      <c r="D1695" s="3">
        <v>10</v>
      </c>
      <c r="E1695" s="3">
        <v>6</v>
      </c>
      <c r="F1695" s="3">
        <v>3</v>
      </c>
    </row>
    <row r="1696" spans="1:7">
      <c r="A1696" s="8">
        <v>44166</v>
      </c>
      <c r="B1696" s="3">
        <v>10</v>
      </c>
      <c r="C1696" s="3">
        <v>0</v>
      </c>
      <c r="D1696" s="3">
        <v>15</v>
      </c>
      <c r="E1696" s="3">
        <v>6</v>
      </c>
      <c r="F1696" s="3">
        <v>3</v>
      </c>
    </row>
    <row r="1697" spans="1:7">
      <c r="A1697" s="8">
        <v>44197</v>
      </c>
      <c r="B1697" s="3">
        <v>10</v>
      </c>
      <c r="C1697" s="3">
        <v>0</v>
      </c>
      <c r="D1697" s="3">
        <v>12</v>
      </c>
      <c r="E1697" s="3">
        <v>6</v>
      </c>
      <c r="F1697" s="3">
        <v>3</v>
      </c>
    </row>
    <row r="1698" spans="1:7">
      <c r="A1698" s="8">
        <v>44228</v>
      </c>
      <c r="B1698" s="3">
        <v>10</v>
      </c>
      <c r="C1698" s="3">
        <v>2</v>
      </c>
      <c r="D1698" s="3">
        <v>15</v>
      </c>
      <c r="E1698" s="3">
        <v>6</v>
      </c>
      <c r="F1698" s="3">
        <v>3</v>
      </c>
    </row>
    <row r="1699" spans="1:7">
      <c r="A1699" s="8">
        <v>44256</v>
      </c>
      <c r="B1699" s="3">
        <v>50</v>
      </c>
      <c r="C1699" s="3">
        <v>0</v>
      </c>
      <c r="D1699" s="3">
        <v>15</v>
      </c>
      <c r="E1699" s="3">
        <v>6</v>
      </c>
      <c r="F1699" s="3">
        <v>3</v>
      </c>
    </row>
    <row r="1700" spans="1:7">
      <c r="A1700" s="8">
        <v>44287</v>
      </c>
      <c r="B1700" s="3">
        <v>10</v>
      </c>
      <c r="C1700" s="3">
        <v>0</v>
      </c>
      <c r="D1700" s="3">
        <v>20</v>
      </c>
      <c r="E1700" s="3">
        <v>0</v>
      </c>
      <c r="F1700" s="3">
        <v>0</v>
      </c>
    </row>
    <row r="1701" spans="1:7">
      <c r="A1701" s="8">
        <v>44317</v>
      </c>
      <c r="B1701" s="3">
        <v>5</v>
      </c>
      <c r="C1701" s="3">
        <v>0</v>
      </c>
      <c r="D1701" s="3">
        <v>20</v>
      </c>
      <c r="E1701" s="3">
        <v>2</v>
      </c>
      <c r="F1701" s="3">
        <v>1</v>
      </c>
    </row>
    <row r="1702" spans="1:7">
      <c r="A1702" s="8">
        <v>44348</v>
      </c>
      <c r="B1702" s="3">
        <v>3</v>
      </c>
      <c r="C1702" s="3">
        <v>0</v>
      </c>
      <c r="D1702" s="3">
        <v>10</v>
      </c>
      <c r="E1702" s="3">
        <v>1</v>
      </c>
      <c r="F1702" s="3">
        <v>1</v>
      </c>
    </row>
    <row r="1703" spans="1:7">
      <c r="A1703" s="8">
        <v>44378</v>
      </c>
      <c r="B1703" s="3">
        <v>5</v>
      </c>
      <c r="C1703" s="3">
        <v>0</v>
      </c>
      <c r="D1703" s="3">
        <v>10</v>
      </c>
      <c r="E1703" s="3">
        <v>4</v>
      </c>
      <c r="F1703" s="3">
        <v>2</v>
      </c>
    </row>
    <row r="1704" spans="1:7">
      <c r="A1704" s="8">
        <v>44409</v>
      </c>
      <c r="B1704" s="3">
        <v>5</v>
      </c>
      <c r="C1704" s="3">
        <v>0</v>
      </c>
      <c r="D1704" s="3">
        <v>10</v>
      </c>
      <c r="E1704" s="3">
        <v>3</v>
      </c>
      <c r="F1704" s="3">
        <v>1</v>
      </c>
    </row>
    <row r="1705" spans="1:7">
      <c r="A1705" s="25" t="s">
        <v>10</v>
      </c>
      <c r="B1705" s="25">
        <f>SUM(B1693:B1704)</f>
        <v>138</v>
      </c>
      <c r="C1705" s="25">
        <f>SUM(C1693:C1704)</f>
        <v>2</v>
      </c>
      <c r="D1705" s="25">
        <f>SUM(D1693:D1704)</f>
        <v>157</v>
      </c>
      <c r="E1705" s="25">
        <f>SUM(E1693:E1704)</f>
        <v>48</v>
      </c>
      <c r="F1705" s="25">
        <f>SUM(F1693:F1704)</f>
        <v>26</v>
      </c>
      <c r="G1705" s="31"/>
    </row>
    <row r="1706" spans="1:7">
      <c r="A1706" s="27" t="s">
        <v>12</v>
      </c>
      <c r="B1706" s="27">
        <f>B1705/12</f>
        <v>11.5</v>
      </c>
      <c r="C1706" s="27">
        <f>C1705/12</f>
        <v>0.16666666666666666</v>
      </c>
      <c r="D1706" s="27">
        <f>D1705/12</f>
        <v>13.083333333333334</v>
      </c>
      <c r="E1706" s="27">
        <f>E1705/12</f>
        <v>4</v>
      </c>
      <c r="F1706" s="27">
        <f>F1705/12</f>
        <v>2.1666666666666665</v>
      </c>
      <c r="G1706" s="31"/>
    </row>
    <row r="1707" spans="1:7">
      <c r="A1707" s="8">
        <v>44440</v>
      </c>
      <c r="B1707" s="3">
        <v>5</v>
      </c>
      <c r="C1707" s="3">
        <v>0</v>
      </c>
      <c r="D1707" s="3">
        <v>10</v>
      </c>
      <c r="E1707" s="3">
        <v>3</v>
      </c>
      <c r="F1707" s="3">
        <v>1</v>
      </c>
    </row>
    <row r="1708" spans="1:7">
      <c r="A1708" s="8">
        <v>44470</v>
      </c>
      <c r="B1708" s="3">
        <v>5</v>
      </c>
      <c r="C1708" s="3">
        <v>0</v>
      </c>
      <c r="D1708" s="3">
        <v>3</v>
      </c>
      <c r="E1708" s="3">
        <v>2</v>
      </c>
      <c r="F1708" s="3">
        <v>1</v>
      </c>
    </row>
    <row r="1709" spans="1:7">
      <c r="A1709" s="66">
        <v>44501</v>
      </c>
      <c r="B1709" s="56"/>
      <c r="C1709" s="56"/>
      <c r="D1709" s="56"/>
      <c r="E1709" s="56"/>
      <c r="F1709" s="56"/>
      <c r="G1709" s="56"/>
    </row>
    <row r="1710" spans="1:7">
      <c r="A1710" s="66">
        <v>44531</v>
      </c>
      <c r="B1710" s="56"/>
      <c r="C1710" s="56"/>
      <c r="D1710" s="56"/>
      <c r="E1710" s="56"/>
      <c r="F1710" s="56"/>
      <c r="G1710" s="56"/>
    </row>
    <row r="1711" spans="1:7">
      <c r="A1711" s="67"/>
      <c r="B1711" s="62"/>
      <c r="C1711" s="62"/>
      <c r="D1711" s="62"/>
      <c r="E1711" s="62"/>
      <c r="F1711" s="62"/>
      <c r="G1711" s="57"/>
    </row>
    <row r="1712" spans="1:7">
      <c r="A1712" s="64"/>
      <c r="B1712" s="64"/>
      <c r="C1712" s="64"/>
      <c r="D1712" s="64"/>
      <c r="E1712" s="64"/>
      <c r="F1712" s="64"/>
      <c r="G1712" s="57"/>
    </row>
    <row r="1714" spans="1:7">
      <c r="A1714" s="1" t="s">
        <v>0</v>
      </c>
      <c r="B1714" s="2" t="s">
        <v>1</v>
      </c>
      <c r="C1714" s="2" t="s">
        <v>2</v>
      </c>
      <c r="D1714" s="2" t="s">
        <v>3</v>
      </c>
    </row>
    <row r="1715" spans="1:7">
      <c r="A1715" s="8" t="s">
        <v>38</v>
      </c>
      <c r="B1715" s="9">
        <v>25323</v>
      </c>
      <c r="C1715" s="9">
        <v>32228</v>
      </c>
      <c r="D1715" s="3" t="s">
        <v>18</v>
      </c>
    </row>
    <row r="1717" spans="1:7">
      <c r="A1717" s="19" t="s">
        <v>4</v>
      </c>
      <c r="B1717" s="20" t="s">
        <v>5</v>
      </c>
      <c r="C1717" s="20" t="s">
        <v>6</v>
      </c>
      <c r="D1717" s="20" t="s">
        <v>7</v>
      </c>
      <c r="E1717" s="20" t="s">
        <v>8</v>
      </c>
      <c r="F1717" s="20" t="s">
        <v>9</v>
      </c>
      <c r="G1717" s="23" t="s">
        <v>11</v>
      </c>
    </row>
    <row r="1718" spans="1:7">
      <c r="A1718" s="8">
        <v>43709</v>
      </c>
      <c r="B1718" s="3">
        <v>30</v>
      </c>
      <c r="C1718" s="3">
        <v>0</v>
      </c>
      <c r="D1718" s="3">
        <v>16</v>
      </c>
      <c r="E1718" s="3">
        <v>5</v>
      </c>
      <c r="F1718" s="3">
        <v>2</v>
      </c>
    </row>
    <row r="1719" spans="1:7">
      <c r="A1719" s="8">
        <v>43739</v>
      </c>
      <c r="B1719" s="3">
        <v>20</v>
      </c>
      <c r="C1719" s="3">
        <v>0</v>
      </c>
      <c r="D1719" s="3">
        <v>15</v>
      </c>
      <c r="E1719" s="3">
        <v>5</v>
      </c>
      <c r="F1719" s="3">
        <v>2</v>
      </c>
    </row>
    <row r="1720" spans="1:7">
      <c r="A1720" s="8">
        <v>43770</v>
      </c>
      <c r="B1720" s="3">
        <v>20</v>
      </c>
      <c r="C1720" s="3">
        <v>0</v>
      </c>
      <c r="D1720" s="3">
        <v>15</v>
      </c>
      <c r="E1720" s="3">
        <v>5</v>
      </c>
      <c r="F1720" s="3">
        <v>2</v>
      </c>
    </row>
    <row r="1721" spans="1:7">
      <c r="A1721" s="8">
        <v>43800</v>
      </c>
      <c r="B1721" s="3">
        <v>20</v>
      </c>
      <c r="C1721" s="3">
        <v>0</v>
      </c>
      <c r="D1721" s="3">
        <v>15</v>
      </c>
      <c r="E1721" s="3">
        <v>6</v>
      </c>
      <c r="F1721" s="3">
        <v>3</v>
      </c>
    </row>
    <row r="1722" spans="1:7">
      <c r="A1722" s="8">
        <v>43831</v>
      </c>
      <c r="B1722" s="3">
        <v>15</v>
      </c>
      <c r="C1722" s="3">
        <v>0</v>
      </c>
      <c r="D1722" s="3">
        <v>15</v>
      </c>
      <c r="E1722" s="3">
        <v>5</v>
      </c>
      <c r="F1722" s="3">
        <v>2</v>
      </c>
    </row>
    <row r="1723" spans="1:7">
      <c r="A1723" s="8">
        <v>43862</v>
      </c>
      <c r="B1723" s="3">
        <v>20</v>
      </c>
      <c r="C1723" s="3">
        <v>0</v>
      </c>
      <c r="D1723" s="3">
        <v>15</v>
      </c>
      <c r="E1723" s="3">
        <v>4</v>
      </c>
      <c r="F1723" s="3">
        <v>2</v>
      </c>
    </row>
    <row r="1724" spans="1:7">
      <c r="A1724" s="8">
        <v>43891</v>
      </c>
      <c r="B1724" s="3">
        <v>10</v>
      </c>
      <c r="C1724" s="3">
        <v>0</v>
      </c>
      <c r="D1724" s="3">
        <v>10</v>
      </c>
      <c r="E1724" s="3">
        <v>6</v>
      </c>
      <c r="F1724" s="3">
        <v>3</v>
      </c>
    </row>
    <row r="1725" spans="1:7">
      <c r="A1725" s="8">
        <v>43922</v>
      </c>
      <c r="B1725" s="3">
        <v>6</v>
      </c>
      <c r="C1725" s="3">
        <v>0</v>
      </c>
      <c r="D1725" s="3">
        <v>10</v>
      </c>
      <c r="E1725" s="3">
        <v>6</v>
      </c>
      <c r="F1725" s="3">
        <v>3</v>
      </c>
    </row>
    <row r="1726" spans="1:7">
      <c r="A1726" s="8">
        <v>43952</v>
      </c>
      <c r="B1726" s="3">
        <v>0</v>
      </c>
      <c r="C1726" s="3">
        <v>0</v>
      </c>
      <c r="D1726" s="3">
        <v>10</v>
      </c>
      <c r="E1726" s="3">
        <v>6</v>
      </c>
      <c r="F1726" s="3">
        <v>3</v>
      </c>
      <c r="G1726" s="2"/>
    </row>
    <row r="1727" spans="1:7">
      <c r="A1727" s="8">
        <v>43983</v>
      </c>
      <c r="B1727" s="3">
        <v>0</v>
      </c>
      <c r="C1727" s="3">
        <v>0</v>
      </c>
      <c r="D1727" s="3">
        <v>15</v>
      </c>
      <c r="E1727" s="3">
        <v>6</v>
      </c>
      <c r="F1727" s="3">
        <v>3</v>
      </c>
    </row>
    <row r="1728" spans="1:7">
      <c r="A1728" s="8">
        <v>44013</v>
      </c>
      <c r="B1728" s="3">
        <v>0</v>
      </c>
      <c r="C1728" s="3">
        <v>0</v>
      </c>
      <c r="D1728" s="3">
        <v>15</v>
      </c>
      <c r="E1728" s="3">
        <v>6</v>
      </c>
      <c r="F1728" s="3">
        <v>2</v>
      </c>
    </row>
    <row r="1729" spans="1:7">
      <c r="A1729" s="8">
        <v>44044</v>
      </c>
      <c r="B1729" s="3">
        <v>0</v>
      </c>
      <c r="C1729" s="3">
        <v>0</v>
      </c>
      <c r="D1729" s="3">
        <v>12</v>
      </c>
      <c r="E1729" s="3">
        <v>6</v>
      </c>
      <c r="F1729" s="3">
        <v>3</v>
      </c>
    </row>
    <row r="1730" spans="1:7">
      <c r="A1730" s="25" t="s">
        <v>10</v>
      </c>
      <c r="B1730" s="25">
        <f>SUM(B1718:B1729)</f>
        <v>141</v>
      </c>
      <c r="C1730" s="25">
        <f>SUM(C1718:C1729)</f>
        <v>0</v>
      </c>
      <c r="D1730" s="25">
        <f>SUM(D1718:D1729)</f>
        <v>163</v>
      </c>
      <c r="E1730" s="25">
        <f>SUM(E1718:E1729)</f>
        <v>66</v>
      </c>
      <c r="F1730" s="25">
        <f>SUM(F1718:F1729)</f>
        <v>30</v>
      </c>
      <c r="G1730" s="31"/>
    </row>
    <row r="1731" spans="1:7">
      <c r="A1731" s="25" t="s">
        <v>12</v>
      </c>
      <c r="B1731" s="25">
        <f>B1730/12</f>
        <v>11.75</v>
      </c>
      <c r="C1731" s="25">
        <f>C1730/12</f>
        <v>0</v>
      </c>
      <c r="D1731" s="25">
        <f>D1730/12</f>
        <v>13.583333333333334</v>
      </c>
      <c r="E1731" s="25">
        <f>E1730/12</f>
        <v>5.5</v>
      </c>
      <c r="F1731" s="25">
        <f>F1730/12</f>
        <v>2.5</v>
      </c>
      <c r="G1731" s="31"/>
    </row>
    <row r="1732" spans="1:7">
      <c r="A1732" s="8">
        <v>44075</v>
      </c>
      <c r="B1732" s="3">
        <v>0</v>
      </c>
      <c r="C1732" s="3">
        <v>0</v>
      </c>
      <c r="D1732" s="3">
        <v>15</v>
      </c>
      <c r="E1732" s="3">
        <v>6</v>
      </c>
      <c r="F1732" s="3">
        <v>3</v>
      </c>
    </row>
    <row r="1733" spans="1:7">
      <c r="A1733" s="8">
        <v>44105</v>
      </c>
      <c r="B1733" s="3">
        <v>0</v>
      </c>
      <c r="C1733" s="3">
        <v>0</v>
      </c>
      <c r="D1733" s="3">
        <v>13</v>
      </c>
      <c r="E1733" s="3">
        <v>6</v>
      </c>
      <c r="F1733" s="3">
        <v>3</v>
      </c>
    </row>
    <row r="1734" spans="1:7">
      <c r="A1734" s="8">
        <v>44136</v>
      </c>
      <c r="B1734" s="3">
        <v>0</v>
      </c>
      <c r="C1734" s="3">
        <v>0</v>
      </c>
      <c r="D1734" s="3">
        <v>15</v>
      </c>
      <c r="E1734" s="3">
        <v>6</v>
      </c>
      <c r="F1734" s="3">
        <v>3</v>
      </c>
    </row>
    <row r="1735" spans="1:7">
      <c r="A1735" s="8">
        <v>44166</v>
      </c>
      <c r="B1735" s="3">
        <v>0</v>
      </c>
      <c r="C1735" s="3">
        <v>0</v>
      </c>
      <c r="D1735" s="3">
        <v>12</v>
      </c>
      <c r="E1735" s="3">
        <v>4</v>
      </c>
      <c r="F1735" s="3">
        <v>2</v>
      </c>
    </row>
    <row r="1736" spans="1:7">
      <c r="A1736" s="8">
        <v>44197</v>
      </c>
      <c r="B1736" s="3">
        <v>8</v>
      </c>
      <c r="C1736" s="3">
        <v>0</v>
      </c>
      <c r="D1736" s="3">
        <v>15</v>
      </c>
      <c r="E1736" s="3">
        <v>5</v>
      </c>
      <c r="F1736" s="3">
        <v>0</v>
      </c>
    </row>
    <row r="1737" spans="1:7">
      <c r="A1737" s="8">
        <v>44228</v>
      </c>
      <c r="B1737" s="3">
        <v>0</v>
      </c>
      <c r="C1737" s="3">
        <v>0</v>
      </c>
      <c r="D1737" s="3">
        <v>15</v>
      </c>
      <c r="E1737" s="3">
        <v>8</v>
      </c>
      <c r="F1737" s="3">
        <v>3</v>
      </c>
    </row>
    <row r="1738" spans="1:7">
      <c r="A1738" s="8">
        <v>44256</v>
      </c>
      <c r="B1738" s="3">
        <v>30</v>
      </c>
      <c r="C1738" s="3">
        <v>0</v>
      </c>
      <c r="D1738" s="3">
        <v>31</v>
      </c>
      <c r="E1738" s="3">
        <v>10</v>
      </c>
      <c r="F1738" s="3">
        <v>3</v>
      </c>
    </row>
    <row r="1739" spans="1:7">
      <c r="A1739" s="8">
        <v>44287</v>
      </c>
      <c r="B1739" s="3">
        <v>15</v>
      </c>
      <c r="C1739" s="3">
        <v>0</v>
      </c>
      <c r="D1739" s="3">
        <v>32</v>
      </c>
      <c r="E1739" s="3">
        <v>10</v>
      </c>
      <c r="F1739" s="3">
        <v>3</v>
      </c>
    </row>
    <row r="1740" spans="1:7">
      <c r="A1740" s="8">
        <v>44317</v>
      </c>
      <c r="B1740" s="3">
        <v>5</v>
      </c>
      <c r="C1740" s="3">
        <v>0</v>
      </c>
      <c r="D1740" s="3">
        <v>12</v>
      </c>
      <c r="E1740" s="3">
        <v>6</v>
      </c>
      <c r="F1740" s="3">
        <v>3</v>
      </c>
    </row>
    <row r="1741" spans="1:7">
      <c r="A1741" s="8">
        <v>44348</v>
      </c>
      <c r="B1741" s="3">
        <v>1</v>
      </c>
      <c r="C1741" s="3">
        <v>0</v>
      </c>
      <c r="D1741" s="3">
        <v>15</v>
      </c>
      <c r="E1741" s="3">
        <v>6</v>
      </c>
      <c r="F1741" s="3">
        <v>2</v>
      </c>
    </row>
    <row r="1742" spans="1:7">
      <c r="A1742" s="8">
        <v>44378</v>
      </c>
      <c r="B1742" s="3">
        <v>0</v>
      </c>
      <c r="C1742" s="3">
        <v>0</v>
      </c>
      <c r="D1742" s="3">
        <v>15</v>
      </c>
      <c r="E1742" s="3">
        <v>6</v>
      </c>
      <c r="F1742" s="3">
        <v>2</v>
      </c>
    </row>
    <row r="1743" spans="1:7">
      <c r="A1743" s="8">
        <v>44409</v>
      </c>
      <c r="B1743" s="3">
        <v>0</v>
      </c>
      <c r="C1743" s="3">
        <v>0</v>
      </c>
      <c r="D1743" s="3">
        <v>18</v>
      </c>
      <c r="E1743" s="3">
        <v>6</v>
      </c>
      <c r="F1743" s="3">
        <v>3</v>
      </c>
    </row>
    <row r="1744" spans="1:7">
      <c r="A1744" s="25" t="s">
        <v>10</v>
      </c>
      <c r="B1744" s="25">
        <f>SUM(B1732:B1743)</f>
        <v>59</v>
      </c>
      <c r="C1744" s="25">
        <f>SUM(C1732:C1743)</f>
        <v>0</v>
      </c>
      <c r="D1744" s="25">
        <f>SUM(D1732:D1743)</f>
        <v>208</v>
      </c>
      <c r="E1744" s="25">
        <f>SUM(E1732:E1743)</f>
        <v>79</v>
      </c>
      <c r="F1744" s="25">
        <f>SUM(F1732:F1743)</f>
        <v>30</v>
      </c>
      <c r="G1744" s="31"/>
    </row>
    <row r="1745" spans="1:7">
      <c r="A1745" s="27" t="s">
        <v>12</v>
      </c>
      <c r="B1745" s="27">
        <f>B1744/12</f>
        <v>4.916666666666667</v>
      </c>
      <c r="C1745" s="27">
        <f>C1744/12</f>
        <v>0</v>
      </c>
      <c r="D1745" s="27">
        <f>D1744/12</f>
        <v>17.333333333333332</v>
      </c>
      <c r="E1745" s="27">
        <f>E1744/12</f>
        <v>6.583333333333333</v>
      </c>
      <c r="F1745" s="27">
        <f>F1744/12</f>
        <v>2.5</v>
      </c>
      <c r="G1745" s="31"/>
    </row>
    <row r="1746" spans="1:7">
      <c r="A1746" s="8">
        <v>44440</v>
      </c>
      <c r="B1746" s="3">
        <v>0</v>
      </c>
      <c r="C1746" s="3">
        <v>0</v>
      </c>
      <c r="D1746" s="3">
        <v>12</v>
      </c>
      <c r="E1746" s="3">
        <v>6</v>
      </c>
      <c r="F1746" s="3">
        <v>3</v>
      </c>
    </row>
    <row r="1747" spans="1:7">
      <c r="A1747" s="8">
        <v>44470</v>
      </c>
      <c r="B1747" s="3">
        <v>5</v>
      </c>
      <c r="C1747" s="3">
        <v>0</v>
      </c>
      <c r="D1747" s="3">
        <v>15</v>
      </c>
      <c r="E1747" s="3">
        <v>6</v>
      </c>
      <c r="F1747" s="3">
        <v>3</v>
      </c>
    </row>
    <row r="1748" spans="1:7">
      <c r="A1748" s="66">
        <v>44501</v>
      </c>
      <c r="B1748" s="56"/>
      <c r="C1748" s="56"/>
      <c r="D1748" s="56"/>
      <c r="E1748" s="56"/>
      <c r="F1748" s="56"/>
      <c r="G1748" s="56"/>
    </row>
    <row r="1749" spans="1:7">
      <c r="A1749" s="66">
        <v>44531</v>
      </c>
      <c r="B1749" s="56"/>
      <c r="C1749" s="56"/>
      <c r="D1749" s="56"/>
      <c r="E1749" s="56"/>
      <c r="F1749" s="56"/>
      <c r="G1749" s="56"/>
    </row>
    <row r="1750" spans="1:7">
      <c r="A1750" s="67"/>
      <c r="B1750" s="62"/>
      <c r="C1750" s="62"/>
      <c r="D1750" s="62"/>
      <c r="E1750" s="62"/>
      <c r="F1750" s="62"/>
      <c r="G1750" s="57"/>
    </row>
    <row r="1751" spans="1:7">
      <c r="A1751" s="64"/>
      <c r="B1751" s="64"/>
      <c r="C1751" s="64"/>
      <c r="D1751" s="64"/>
      <c r="E1751" s="64"/>
      <c r="F1751" s="64"/>
      <c r="G1751" s="57"/>
    </row>
    <row r="1753" spans="1:7">
      <c r="A1753" s="1" t="s">
        <v>0</v>
      </c>
      <c r="B1753" s="2" t="s">
        <v>1</v>
      </c>
      <c r="C1753" s="2" t="s">
        <v>2</v>
      </c>
      <c r="D1753" s="2" t="s">
        <v>3</v>
      </c>
      <c r="E1753" s="2"/>
    </row>
    <row r="1754" spans="1:7">
      <c r="A1754" s="8" t="s">
        <v>39</v>
      </c>
      <c r="B1754" s="9">
        <v>33104</v>
      </c>
      <c r="C1754" s="9">
        <v>44514</v>
      </c>
      <c r="D1754" s="3" t="s">
        <v>18</v>
      </c>
    </row>
    <row r="1756" spans="1:7">
      <c r="A1756" s="19" t="s">
        <v>4</v>
      </c>
      <c r="B1756" s="20" t="s">
        <v>5</v>
      </c>
      <c r="C1756" s="20" t="s">
        <v>6</v>
      </c>
      <c r="D1756" s="20" t="s">
        <v>7</v>
      </c>
      <c r="E1756" s="20" t="s">
        <v>8</v>
      </c>
      <c r="F1756" s="20" t="s">
        <v>9</v>
      </c>
      <c r="G1756" s="23" t="s">
        <v>11</v>
      </c>
    </row>
    <row r="1757" spans="1:7">
      <c r="A1757" s="8">
        <v>43709</v>
      </c>
      <c r="B1757" s="3">
        <v>10</v>
      </c>
      <c r="C1757" s="3">
        <v>4</v>
      </c>
      <c r="D1757" s="3">
        <v>12</v>
      </c>
      <c r="E1757" s="3">
        <v>6</v>
      </c>
      <c r="F1757" s="3">
        <v>2</v>
      </c>
    </row>
    <row r="1758" spans="1:7">
      <c r="A1758" s="8">
        <v>43739</v>
      </c>
      <c r="B1758" s="3">
        <v>20</v>
      </c>
      <c r="C1758" s="3">
        <v>0</v>
      </c>
      <c r="D1758" s="3">
        <v>21</v>
      </c>
      <c r="E1758" s="3">
        <v>5</v>
      </c>
      <c r="F1758" s="3">
        <v>3</v>
      </c>
    </row>
    <row r="1759" spans="1:7">
      <c r="A1759" s="8">
        <v>43770</v>
      </c>
      <c r="B1759" s="3">
        <v>20</v>
      </c>
      <c r="C1759" s="3">
        <v>10</v>
      </c>
      <c r="D1759" s="3">
        <v>18</v>
      </c>
      <c r="E1759" s="3">
        <v>6</v>
      </c>
      <c r="F1759" s="3">
        <v>4</v>
      </c>
    </row>
    <row r="1760" spans="1:7">
      <c r="A1760" s="8">
        <v>43800</v>
      </c>
      <c r="B1760" s="3">
        <v>10</v>
      </c>
      <c r="C1760" s="3">
        <v>3</v>
      </c>
      <c r="D1760" s="3">
        <v>12</v>
      </c>
      <c r="E1760" s="3">
        <v>5</v>
      </c>
      <c r="F1760" s="3">
        <v>2</v>
      </c>
    </row>
    <row r="1761" spans="1:7">
      <c r="A1761" s="8">
        <v>43831</v>
      </c>
      <c r="B1761" s="3">
        <v>12</v>
      </c>
      <c r="C1761" s="3">
        <v>6</v>
      </c>
      <c r="D1761" s="3">
        <v>14</v>
      </c>
      <c r="E1761" s="3">
        <v>6</v>
      </c>
      <c r="F1761" s="3">
        <v>3</v>
      </c>
      <c r="G1761" s="2"/>
    </row>
    <row r="1762" spans="1:7">
      <c r="A1762" s="8">
        <v>43862</v>
      </c>
      <c r="B1762" s="3">
        <v>12</v>
      </c>
      <c r="C1762" s="3">
        <v>6</v>
      </c>
      <c r="D1762" s="3">
        <v>13</v>
      </c>
      <c r="E1762" s="3">
        <v>6</v>
      </c>
      <c r="F1762" s="3">
        <v>3</v>
      </c>
    </row>
    <row r="1763" spans="1:7">
      <c r="A1763" s="8">
        <v>43891</v>
      </c>
      <c r="B1763" s="3">
        <v>2</v>
      </c>
      <c r="C1763" s="3">
        <v>6</v>
      </c>
      <c r="D1763" s="3">
        <v>8</v>
      </c>
      <c r="E1763" s="3">
        <v>2</v>
      </c>
      <c r="F1763" s="3">
        <v>1</v>
      </c>
    </row>
    <row r="1764" spans="1:7">
      <c r="A1764" s="8">
        <v>43922</v>
      </c>
      <c r="B1764" s="3">
        <v>0</v>
      </c>
      <c r="C1764" s="3">
        <v>8</v>
      </c>
      <c r="D1764" s="3">
        <v>8</v>
      </c>
      <c r="E1764" s="3">
        <v>10</v>
      </c>
      <c r="F1764" s="3">
        <v>5</v>
      </c>
    </row>
    <row r="1765" spans="1:7">
      <c r="A1765" s="8">
        <v>43952</v>
      </c>
      <c r="B1765" s="3">
        <v>6</v>
      </c>
      <c r="C1765" s="3">
        <v>8</v>
      </c>
      <c r="D1765" s="3">
        <v>12</v>
      </c>
      <c r="E1765" s="3">
        <v>5</v>
      </c>
      <c r="F1765" s="3">
        <v>2</v>
      </c>
    </row>
    <row r="1766" spans="1:7">
      <c r="A1766" s="8">
        <v>43983</v>
      </c>
      <c r="B1766" s="3">
        <v>0</v>
      </c>
      <c r="C1766" s="3">
        <v>8</v>
      </c>
      <c r="D1766" s="3">
        <v>10</v>
      </c>
      <c r="E1766" s="3">
        <v>5</v>
      </c>
      <c r="F1766" s="3">
        <v>3</v>
      </c>
    </row>
    <row r="1767" spans="1:7">
      <c r="A1767" s="8">
        <v>44013</v>
      </c>
      <c r="B1767" s="3">
        <v>0</v>
      </c>
      <c r="C1767" s="3">
        <v>0</v>
      </c>
      <c r="D1767" s="3">
        <v>4</v>
      </c>
      <c r="E1767" s="3">
        <v>3</v>
      </c>
      <c r="F1767" s="3">
        <v>2</v>
      </c>
    </row>
    <row r="1768" spans="1:7">
      <c r="A1768" s="8">
        <v>44044</v>
      </c>
      <c r="B1768" s="3">
        <v>0</v>
      </c>
      <c r="C1768" s="3">
        <v>3</v>
      </c>
      <c r="D1768" s="3">
        <v>8</v>
      </c>
      <c r="E1768" s="3">
        <v>5</v>
      </c>
      <c r="F1768" s="3">
        <v>2</v>
      </c>
    </row>
    <row r="1769" spans="1:7">
      <c r="A1769" s="25" t="s">
        <v>10</v>
      </c>
      <c r="B1769" s="25">
        <f>SUM(B1757:B1768)</f>
        <v>92</v>
      </c>
      <c r="C1769" s="25">
        <f>SUM(C1757:C1768)</f>
        <v>62</v>
      </c>
      <c r="D1769" s="25">
        <f>SUM(D1757:D1768)</f>
        <v>140</v>
      </c>
      <c r="E1769" s="25">
        <f>SUM(E1757:E1768)</f>
        <v>64</v>
      </c>
      <c r="F1769" s="25">
        <f>SUM(F1757:F1768)</f>
        <v>32</v>
      </c>
      <c r="G1769" s="31"/>
    </row>
    <row r="1770" spans="1:7">
      <c r="A1770" s="25" t="s">
        <v>12</v>
      </c>
      <c r="B1770" s="25">
        <f>B1769/12</f>
        <v>7.666666666666667</v>
      </c>
      <c r="C1770" s="25">
        <f>C1769/12</f>
        <v>5.166666666666667</v>
      </c>
      <c r="D1770" s="25">
        <f>D1769/12</f>
        <v>11.666666666666666</v>
      </c>
      <c r="E1770" s="25">
        <f>E1769/12</f>
        <v>5.333333333333333</v>
      </c>
      <c r="F1770" s="25">
        <f>F1769/12</f>
        <v>2.6666666666666665</v>
      </c>
      <c r="G1770" s="31"/>
    </row>
    <row r="1771" spans="1:7">
      <c r="A1771" s="8">
        <v>44075</v>
      </c>
      <c r="B1771" s="3">
        <v>0</v>
      </c>
      <c r="C1771" s="3">
        <v>3</v>
      </c>
      <c r="D1771" s="3">
        <v>8</v>
      </c>
      <c r="E1771" s="3">
        <v>5</v>
      </c>
      <c r="F1771" s="3">
        <v>2</v>
      </c>
    </row>
    <row r="1772" spans="1:7">
      <c r="A1772" s="8">
        <v>44105</v>
      </c>
      <c r="B1772" s="3">
        <v>0</v>
      </c>
      <c r="C1772" s="3">
        <v>0</v>
      </c>
      <c r="D1772" s="3">
        <v>13</v>
      </c>
      <c r="E1772" s="3">
        <v>4</v>
      </c>
      <c r="F1772" s="3">
        <v>3</v>
      </c>
    </row>
    <row r="1773" spans="1:7">
      <c r="A1773" s="8">
        <v>44136</v>
      </c>
      <c r="B1773" s="3">
        <v>0</v>
      </c>
      <c r="C1773" s="3">
        <v>0</v>
      </c>
      <c r="D1773" s="3">
        <v>5</v>
      </c>
      <c r="E1773" s="3">
        <v>4</v>
      </c>
      <c r="F1773" s="3">
        <v>2</v>
      </c>
    </row>
    <row r="1774" spans="1:7">
      <c r="A1774" s="8">
        <v>44166</v>
      </c>
      <c r="B1774" s="3">
        <v>0</v>
      </c>
      <c r="C1774" s="3">
        <v>0</v>
      </c>
      <c r="D1774" s="3">
        <v>10</v>
      </c>
      <c r="E1774" s="3">
        <v>5</v>
      </c>
      <c r="F1774" s="3">
        <v>4</v>
      </c>
    </row>
    <row r="1775" spans="1:7">
      <c r="A1775" s="8">
        <v>44197</v>
      </c>
      <c r="B1775" s="3">
        <v>0</v>
      </c>
      <c r="C1775" s="3">
        <v>8</v>
      </c>
      <c r="D1775" s="3">
        <v>6</v>
      </c>
      <c r="E1775" s="3">
        <v>4</v>
      </c>
      <c r="F1775" s="3">
        <v>2</v>
      </c>
    </row>
    <row r="1776" spans="1:7">
      <c r="A1776" s="8">
        <v>44228</v>
      </c>
      <c r="B1776" s="3">
        <v>0</v>
      </c>
      <c r="C1776" s="3">
        <v>10</v>
      </c>
      <c r="D1776" s="3">
        <v>6</v>
      </c>
      <c r="E1776" s="3">
        <v>4</v>
      </c>
      <c r="F1776" s="3">
        <v>2</v>
      </c>
    </row>
    <row r="1777" spans="1:7">
      <c r="A1777" s="8">
        <v>44256</v>
      </c>
      <c r="B1777" s="3">
        <v>30</v>
      </c>
      <c r="C1777" s="3">
        <v>8</v>
      </c>
      <c r="D1777" s="3">
        <v>13</v>
      </c>
      <c r="E1777" s="3">
        <v>4</v>
      </c>
      <c r="F1777" s="3">
        <v>3</v>
      </c>
    </row>
    <row r="1778" spans="1:7">
      <c r="A1778" s="8">
        <v>44287</v>
      </c>
      <c r="B1778" s="3">
        <v>5</v>
      </c>
      <c r="C1778" s="3">
        <v>3</v>
      </c>
      <c r="D1778" s="3">
        <v>5</v>
      </c>
      <c r="E1778" s="3">
        <v>3</v>
      </c>
      <c r="F1778" s="3">
        <v>2</v>
      </c>
    </row>
    <row r="1779" spans="1:7">
      <c r="A1779" s="8">
        <v>44317</v>
      </c>
      <c r="B1779" s="3">
        <v>15</v>
      </c>
      <c r="C1779" s="3">
        <v>0</v>
      </c>
      <c r="D1779" s="3">
        <v>10</v>
      </c>
      <c r="E1779" s="3">
        <v>6</v>
      </c>
      <c r="F1779" s="3">
        <v>3</v>
      </c>
    </row>
    <row r="1780" spans="1:7">
      <c r="A1780" s="8">
        <v>44348</v>
      </c>
      <c r="B1780" s="3">
        <v>8</v>
      </c>
      <c r="C1780" s="3">
        <v>6</v>
      </c>
      <c r="D1780" s="3">
        <v>8</v>
      </c>
      <c r="E1780" s="3">
        <v>4</v>
      </c>
      <c r="F1780" s="3">
        <v>3</v>
      </c>
    </row>
    <row r="1781" spans="1:7">
      <c r="A1781" s="8">
        <v>44378</v>
      </c>
      <c r="B1781" s="3">
        <v>0</v>
      </c>
      <c r="C1781" s="3">
        <v>4</v>
      </c>
      <c r="D1781" s="3">
        <v>6</v>
      </c>
      <c r="E1781" s="3">
        <v>3</v>
      </c>
      <c r="F1781" s="3">
        <v>2</v>
      </c>
    </row>
    <row r="1782" spans="1:7">
      <c r="A1782" s="8">
        <v>44409</v>
      </c>
      <c r="B1782" s="3">
        <v>0</v>
      </c>
      <c r="C1782" s="3">
        <v>8</v>
      </c>
      <c r="D1782" s="3">
        <v>4</v>
      </c>
      <c r="E1782" s="3">
        <v>4</v>
      </c>
      <c r="F1782" s="3">
        <v>2</v>
      </c>
    </row>
    <row r="1783" spans="1:7">
      <c r="A1783" s="25" t="s">
        <v>10</v>
      </c>
      <c r="B1783" s="25">
        <f>SUM(B1771:B1782)</f>
        <v>58</v>
      </c>
      <c r="C1783" s="25">
        <f>SUM(C1771:C1782)</f>
        <v>50</v>
      </c>
      <c r="D1783" s="25">
        <f>SUM(D1771:D1782)</f>
        <v>94</v>
      </c>
      <c r="E1783" s="25">
        <f>SUM(E1771:E1782)</f>
        <v>50</v>
      </c>
      <c r="F1783" s="25">
        <f>SUM(F1771:F1782)</f>
        <v>30</v>
      </c>
      <c r="G1783" s="31"/>
    </row>
    <row r="1784" spans="1:7">
      <c r="A1784" s="27" t="s">
        <v>12</v>
      </c>
      <c r="B1784" s="27">
        <f>B1783/12</f>
        <v>4.833333333333333</v>
      </c>
      <c r="C1784" s="27">
        <f>C1783/12</f>
        <v>4.166666666666667</v>
      </c>
      <c r="D1784" s="27">
        <f>D1783/12</f>
        <v>7.833333333333333</v>
      </c>
      <c r="E1784" s="27">
        <f>E1783/12</f>
        <v>4.166666666666667</v>
      </c>
      <c r="F1784" s="27">
        <f>F1783/12</f>
        <v>2.5</v>
      </c>
      <c r="G1784" s="31"/>
    </row>
    <row r="1785" spans="1:7">
      <c r="A1785" s="8">
        <v>44440</v>
      </c>
      <c r="B1785" s="3">
        <v>0</v>
      </c>
      <c r="C1785" s="3">
        <v>6</v>
      </c>
      <c r="D1785" s="3">
        <v>5</v>
      </c>
      <c r="E1785" s="3">
        <v>5</v>
      </c>
      <c r="F1785" s="3">
        <v>3</v>
      </c>
    </row>
    <row r="1786" spans="1:7">
      <c r="A1786" s="8">
        <v>44470</v>
      </c>
      <c r="B1786" s="3">
        <v>30</v>
      </c>
      <c r="C1786" s="3">
        <v>0</v>
      </c>
      <c r="D1786" s="3">
        <v>6</v>
      </c>
      <c r="E1786" s="3">
        <v>6</v>
      </c>
      <c r="F1786" s="3">
        <v>2</v>
      </c>
    </row>
    <row r="1787" spans="1:7">
      <c r="A1787" s="66">
        <v>44501</v>
      </c>
      <c r="B1787" s="56"/>
      <c r="C1787" s="56"/>
      <c r="D1787" s="56"/>
      <c r="E1787" s="56"/>
      <c r="F1787" s="56"/>
      <c r="G1787" s="56"/>
    </row>
    <row r="1788" spans="1:7">
      <c r="A1788" s="66">
        <v>44531</v>
      </c>
      <c r="B1788" s="56"/>
      <c r="C1788" s="56"/>
      <c r="D1788" s="56"/>
      <c r="E1788" s="56"/>
      <c r="F1788" s="56"/>
      <c r="G1788" s="56"/>
    </row>
    <row r="1789" spans="1:7">
      <c r="A1789" s="67"/>
      <c r="B1789" s="62"/>
      <c r="C1789" s="62"/>
      <c r="D1789" s="62"/>
      <c r="E1789" s="62"/>
      <c r="F1789" s="62"/>
      <c r="G1789" s="57"/>
    </row>
    <row r="1790" spans="1:7">
      <c r="A1790" s="64"/>
      <c r="B1790" s="64"/>
      <c r="C1790" s="64"/>
      <c r="D1790" s="64"/>
      <c r="E1790" s="64"/>
      <c r="F1790" s="64"/>
      <c r="G1790" s="57"/>
    </row>
    <row r="1792" spans="1:7">
      <c r="A1792" s="18"/>
    </row>
    <row r="1793" spans="1:7">
      <c r="A1793" s="1" t="s">
        <v>0</v>
      </c>
      <c r="B1793" s="2" t="s">
        <v>1</v>
      </c>
      <c r="C1793" s="2" t="s">
        <v>2</v>
      </c>
      <c r="D1793" s="2" t="s">
        <v>3</v>
      </c>
    </row>
    <row r="1794" spans="1:7">
      <c r="A1794" s="8" t="s">
        <v>42</v>
      </c>
      <c r="B1794" s="9">
        <v>28369</v>
      </c>
      <c r="C1794" s="9">
        <v>36505</v>
      </c>
      <c r="D1794" s="3" t="s">
        <v>18</v>
      </c>
    </row>
    <row r="1796" spans="1:7">
      <c r="A1796" s="19" t="s">
        <v>4</v>
      </c>
      <c r="B1796" s="20" t="s">
        <v>5</v>
      </c>
      <c r="C1796" s="20" t="s">
        <v>6</v>
      </c>
      <c r="D1796" s="20" t="s">
        <v>7</v>
      </c>
      <c r="E1796" s="20" t="s">
        <v>8</v>
      </c>
      <c r="F1796" s="20" t="s">
        <v>9</v>
      </c>
      <c r="G1796" s="20" t="s">
        <v>11</v>
      </c>
    </row>
    <row r="1797" spans="1:7">
      <c r="A1797" s="8">
        <v>43709</v>
      </c>
      <c r="B1797" s="3">
        <v>6</v>
      </c>
      <c r="C1797" s="3">
        <v>32</v>
      </c>
      <c r="D1797" s="3">
        <v>19</v>
      </c>
      <c r="E1797" s="3">
        <v>11</v>
      </c>
      <c r="F1797" s="3">
        <v>7</v>
      </c>
    </row>
    <row r="1798" spans="1:7">
      <c r="A1798" s="8">
        <v>43739</v>
      </c>
      <c r="B1798" s="3">
        <v>4</v>
      </c>
      <c r="C1798" s="3">
        <v>17</v>
      </c>
      <c r="D1798" s="3">
        <v>16</v>
      </c>
      <c r="E1798" s="3">
        <v>9</v>
      </c>
      <c r="F1798" s="3">
        <v>6</v>
      </c>
    </row>
    <row r="1799" spans="1:7">
      <c r="A1799" s="8">
        <v>43770</v>
      </c>
      <c r="B1799" s="3">
        <v>5</v>
      </c>
      <c r="C1799" s="3">
        <v>16</v>
      </c>
      <c r="D1799" s="3">
        <v>16</v>
      </c>
      <c r="E1799" s="3">
        <v>7</v>
      </c>
      <c r="F1799" s="3">
        <v>4</v>
      </c>
    </row>
    <row r="1800" spans="1:7">
      <c r="A1800" s="8">
        <v>43800</v>
      </c>
      <c r="B1800" s="3">
        <v>3</v>
      </c>
      <c r="C1800" s="3">
        <v>12</v>
      </c>
      <c r="D1800" s="3">
        <v>16</v>
      </c>
      <c r="E1800" s="3">
        <v>7</v>
      </c>
      <c r="F1800" s="3">
        <v>5</v>
      </c>
    </row>
    <row r="1801" spans="1:7">
      <c r="A1801" s="8">
        <v>43831</v>
      </c>
      <c r="B1801" s="3">
        <v>4</v>
      </c>
      <c r="C1801" s="3">
        <v>20</v>
      </c>
      <c r="D1801" s="3">
        <v>17</v>
      </c>
      <c r="E1801" s="3">
        <v>6</v>
      </c>
      <c r="F1801" s="3">
        <v>3</v>
      </c>
    </row>
    <row r="1802" spans="1:7">
      <c r="A1802" s="8">
        <v>43862</v>
      </c>
      <c r="B1802" s="3">
        <v>6</v>
      </c>
      <c r="C1802" s="3">
        <v>28</v>
      </c>
      <c r="D1802" s="3">
        <v>12</v>
      </c>
      <c r="E1802" s="3">
        <v>10</v>
      </c>
      <c r="F1802" s="3">
        <v>6</v>
      </c>
    </row>
    <row r="1803" spans="1:7">
      <c r="A1803" s="8">
        <v>43891</v>
      </c>
      <c r="B1803" s="3">
        <v>2</v>
      </c>
      <c r="C1803" s="3">
        <v>8</v>
      </c>
      <c r="D1803" s="3">
        <v>5</v>
      </c>
      <c r="E1803" s="3">
        <v>7</v>
      </c>
      <c r="F1803" s="3">
        <v>4</v>
      </c>
    </row>
    <row r="1804" spans="1:7">
      <c r="A1804" s="8">
        <v>43922</v>
      </c>
      <c r="B1804" s="3">
        <v>1</v>
      </c>
      <c r="C1804" s="3">
        <v>9</v>
      </c>
      <c r="D1804" s="3">
        <v>4</v>
      </c>
      <c r="E1804" s="3">
        <v>5</v>
      </c>
      <c r="F1804" s="3">
        <v>3</v>
      </c>
    </row>
    <row r="1805" spans="1:7">
      <c r="A1805" s="8">
        <v>43952</v>
      </c>
      <c r="B1805" s="3">
        <v>0</v>
      </c>
      <c r="C1805" s="3">
        <v>11</v>
      </c>
      <c r="D1805" s="3">
        <v>7</v>
      </c>
      <c r="E1805" s="3">
        <v>6</v>
      </c>
      <c r="F1805" s="3">
        <v>3</v>
      </c>
    </row>
    <row r="1806" spans="1:7">
      <c r="A1806" s="8">
        <v>43983</v>
      </c>
      <c r="B1806" s="3">
        <v>0</v>
      </c>
      <c r="C1806" s="3">
        <v>18</v>
      </c>
      <c r="D1806" s="3">
        <v>8</v>
      </c>
      <c r="E1806" s="3">
        <v>9</v>
      </c>
      <c r="F1806" s="3">
        <v>4</v>
      </c>
    </row>
    <row r="1807" spans="1:7">
      <c r="A1807" s="8">
        <v>44013</v>
      </c>
      <c r="B1807" s="3">
        <v>0</v>
      </c>
      <c r="C1807" s="3">
        <v>20</v>
      </c>
      <c r="D1807" s="3">
        <v>7</v>
      </c>
      <c r="E1807" s="3">
        <v>5</v>
      </c>
      <c r="F1807" s="3">
        <v>3</v>
      </c>
    </row>
    <row r="1808" spans="1:7">
      <c r="A1808" s="8">
        <v>44044</v>
      </c>
      <c r="B1808" s="3">
        <v>0</v>
      </c>
      <c r="C1808" s="3">
        <v>12</v>
      </c>
      <c r="D1808" s="3">
        <v>7</v>
      </c>
      <c r="E1808" s="3">
        <v>9</v>
      </c>
      <c r="F1808" s="3">
        <v>6</v>
      </c>
    </row>
    <row r="1809" spans="1:7">
      <c r="A1809" s="25" t="s">
        <v>10</v>
      </c>
      <c r="B1809" s="25">
        <f>SUM(B1797:B1808)</f>
        <v>31</v>
      </c>
      <c r="C1809" s="25">
        <f>SUM(C1797:C1808)</f>
        <v>203</v>
      </c>
      <c r="D1809" s="25">
        <f>SUM(D1797:D1808)</f>
        <v>134</v>
      </c>
      <c r="E1809" s="25">
        <f>SUM(E1797:E1808)</f>
        <v>91</v>
      </c>
      <c r="F1809" s="25">
        <f>SUM(F1797:F1808)</f>
        <v>54</v>
      </c>
      <c r="G1809" s="31"/>
    </row>
    <row r="1810" spans="1:7">
      <c r="A1810" s="25" t="s">
        <v>12</v>
      </c>
      <c r="B1810" s="25">
        <f>B1809/12</f>
        <v>2.5833333333333335</v>
      </c>
      <c r="C1810" s="25">
        <f>C1809/12</f>
        <v>16.916666666666668</v>
      </c>
      <c r="D1810" s="25">
        <f>D1809/12</f>
        <v>11.166666666666666</v>
      </c>
      <c r="E1810" s="25">
        <f>E1809/12</f>
        <v>7.583333333333333</v>
      </c>
      <c r="F1810" s="25">
        <f>F1809/12</f>
        <v>4.5</v>
      </c>
      <c r="G1810" s="31"/>
    </row>
    <row r="1811" spans="1:7">
      <c r="A1811" s="8">
        <v>44075</v>
      </c>
      <c r="B1811" s="3">
        <v>0</v>
      </c>
      <c r="C1811" s="3">
        <v>13</v>
      </c>
      <c r="D1811" s="3">
        <v>9</v>
      </c>
      <c r="E1811" s="3">
        <v>7</v>
      </c>
      <c r="F1811" s="3">
        <v>5</v>
      </c>
    </row>
    <row r="1812" spans="1:7">
      <c r="A1812" s="8">
        <v>44105</v>
      </c>
      <c r="B1812" s="3">
        <v>0</v>
      </c>
      <c r="C1812" s="3">
        <v>17</v>
      </c>
      <c r="D1812" s="3">
        <v>6</v>
      </c>
      <c r="E1812" s="3">
        <v>5</v>
      </c>
      <c r="F1812" s="3">
        <v>3</v>
      </c>
    </row>
    <row r="1813" spans="1:7">
      <c r="A1813" s="8">
        <v>44136</v>
      </c>
      <c r="B1813" s="3">
        <v>0</v>
      </c>
      <c r="C1813" s="3">
        <v>16</v>
      </c>
      <c r="D1813" s="3">
        <v>9</v>
      </c>
      <c r="E1813" s="3">
        <v>5</v>
      </c>
      <c r="F1813" s="3">
        <v>3</v>
      </c>
    </row>
    <row r="1814" spans="1:7">
      <c r="A1814" s="8">
        <v>44166</v>
      </c>
      <c r="B1814" s="3">
        <v>0</v>
      </c>
      <c r="C1814" s="3">
        <v>10</v>
      </c>
      <c r="D1814" s="3">
        <v>8</v>
      </c>
      <c r="E1814" s="3">
        <v>5</v>
      </c>
      <c r="F1814" s="3">
        <v>3</v>
      </c>
    </row>
    <row r="1815" spans="1:7">
      <c r="A1815" s="8">
        <v>44197</v>
      </c>
      <c r="B1815" s="3">
        <v>0</v>
      </c>
      <c r="C1815" s="3">
        <v>11</v>
      </c>
      <c r="D1815" s="3">
        <v>6</v>
      </c>
      <c r="E1815" s="3">
        <v>5</v>
      </c>
      <c r="F1815" s="3">
        <v>3</v>
      </c>
    </row>
    <row r="1816" spans="1:7">
      <c r="A1816" s="8">
        <v>44228</v>
      </c>
      <c r="B1816" s="3">
        <v>0</v>
      </c>
      <c r="C1816" s="3">
        <v>0</v>
      </c>
      <c r="D1816" s="3">
        <v>9</v>
      </c>
      <c r="E1816" s="3">
        <v>6</v>
      </c>
      <c r="F1816" s="3">
        <v>3</v>
      </c>
    </row>
    <row r="1817" spans="1:7">
      <c r="A1817" s="8">
        <v>44256</v>
      </c>
      <c r="B1817" s="3">
        <v>2</v>
      </c>
      <c r="C1817" s="3">
        <v>19</v>
      </c>
      <c r="D1817" s="3">
        <v>6</v>
      </c>
      <c r="E1817" s="3">
        <v>5</v>
      </c>
      <c r="F1817" s="3">
        <v>3</v>
      </c>
    </row>
    <row r="1818" spans="1:7">
      <c r="A1818" s="8">
        <v>44287</v>
      </c>
      <c r="B1818" s="3">
        <v>12</v>
      </c>
      <c r="C1818" s="3">
        <v>0</v>
      </c>
      <c r="D1818" s="3">
        <v>8</v>
      </c>
      <c r="E1818" s="3">
        <v>6</v>
      </c>
      <c r="F1818" s="3">
        <v>3</v>
      </c>
    </row>
    <row r="1819" spans="1:7">
      <c r="A1819" s="8">
        <v>44317</v>
      </c>
      <c r="B1819" s="3">
        <v>0</v>
      </c>
      <c r="C1819" s="3">
        <v>16</v>
      </c>
      <c r="D1819" s="3">
        <v>10</v>
      </c>
      <c r="E1819" s="3">
        <v>5</v>
      </c>
      <c r="F1819" s="3">
        <v>3</v>
      </c>
    </row>
    <row r="1820" spans="1:7">
      <c r="A1820" s="8">
        <v>44348</v>
      </c>
      <c r="B1820" s="3">
        <v>0</v>
      </c>
      <c r="C1820" s="3">
        <v>13</v>
      </c>
      <c r="D1820" s="3">
        <v>7</v>
      </c>
      <c r="E1820" s="3">
        <v>4</v>
      </c>
      <c r="F1820" s="3">
        <v>3</v>
      </c>
    </row>
    <row r="1821" spans="1:7">
      <c r="A1821" s="8">
        <v>44378</v>
      </c>
      <c r="B1821" s="3">
        <v>0</v>
      </c>
      <c r="C1821" s="3">
        <v>21</v>
      </c>
      <c r="D1821" s="3">
        <v>9</v>
      </c>
      <c r="E1821" s="3">
        <v>6</v>
      </c>
      <c r="F1821" s="3">
        <v>4</v>
      </c>
    </row>
    <row r="1822" spans="1:7">
      <c r="A1822" s="8">
        <v>44409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 t="s">
        <v>54</v>
      </c>
    </row>
    <row r="1823" spans="1:7">
      <c r="A1823" s="25" t="s">
        <v>10</v>
      </c>
      <c r="B1823" s="25">
        <f>SUM(B1811:B1822)</f>
        <v>14</v>
      </c>
      <c r="C1823" s="25">
        <f>SUM(C1811:C1822)</f>
        <v>136</v>
      </c>
      <c r="D1823" s="25">
        <f>SUM(D1811:D1822)</f>
        <v>87</v>
      </c>
      <c r="E1823" s="25">
        <f>SUM(E1811:E1822)</f>
        <v>59</v>
      </c>
      <c r="F1823" s="25">
        <f>SUM(F1811:F1822)</f>
        <v>36</v>
      </c>
      <c r="G1823" s="31"/>
    </row>
    <row r="1824" spans="1:7">
      <c r="A1824" s="27" t="s">
        <v>12</v>
      </c>
      <c r="B1824" s="27">
        <f>B1823/12</f>
        <v>1.1666666666666667</v>
      </c>
      <c r="C1824" s="27">
        <f>C1823/12</f>
        <v>11.333333333333334</v>
      </c>
      <c r="D1824" s="27">
        <f>D1823/12</f>
        <v>7.25</v>
      </c>
      <c r="E1824" s="27">
        <f>E1823/12</f>
        <v>4.916666666666667</v>
      </c>
      <c r="F1824" s="27">
        <f>F1823/12</f>
        <v>3</v>
      </c>
      <c r="G1824" s="31"/>
    </row>
    <row r="1825" spans="1:7">
      <c r="A1825" s="8">
        <v>44440</v>
      </c>
      <c r="B1825" s="3">
        <v>0</v>
      </c>
      <c r="C1825" s="3">
        <v>17</v>
      </c>
      <c r="D1825" s="3">
        <v>13</v>
      </c>
      <c r="E1825" s="3">
        <v>5</v>
      </c>
      <c r="F1825" s="3">
        <v>3</v>
      </c>
    </row>
    <row r="1826" spans="1:7">
      <c r="A1826" s="8">
        <v>44470</v>
      </c>
      <c r="B1826" s="3">
        <v>4</v>
      </c>
      <c r="C1826" s="3">
        <v>16</v>
      </c>
      <c r="D1826" s="3">
        <v>11</v>
      </c>
      <c r="E1826" s="3">
        <v>9</v>
      </c>
      <c r="F1826" s="3">
        <v>5</v>
      </c>
    </row>
    <row r="1827" spans="1:7">
      <c r="A1827" s="66">
        <v>44501</v>
      </c>
      <c r="B1827" s="56"/>
      <c r="C1827" s="56"/>
      <c r="D1827" s="56"/>
      <c r="E1827" s="56"/>
      <c r="F1827" s="56"/>
      <c r="G1827" s="56"/>
    </row>
    <row r="1828" spans="1:7">
      <c r="A1828" s="66">
        <v>44531</v>
      </c>
      <c r="B1828" s="56"/>
      <c r="C1828" s="56"/>
      <c r="D1828" s="56"/>
      <c r="E1828" s="56"/>
      <c r="F1828" s="56"/>
      <c r="G1828" s="56"/>
    </row>
    <row r="1829" spans="1:7">
      <c r="A1829" s="67"/>
      <c r="B1829" s="62"/>
      <c r="C1829" s="62"/>
      <c r="D1829" s="62"/>
      <c r="E1829" s="62"/>
      <c r="F1829" s="62"/>
      <c r="G1829" s="97"/>
    </row>
    <row r="1830" spans="1:7">
      <c r="A1830" s="64"/>
      <c r="B1830" s="64"/>
      <c r="C1830" s="64"/>
      <c r="D1830" s="64"/>
      <c r="E1830" s="64"/>
      <c r="F1830" s="64"/>
      <c r="G1830" s="57"/>
    </row>
    <row r="1832" spans="1:7">
      <c r="A1832" s="1" t="s">
        <v>0</v>
      </c>
      <c r="B1832" s="2" t="s">
        <v>1</v>
      </c>
      <c r="C1832" s="2" t="s">
        <v>2</v>
      </c>
      <c r="D1832" s="2" t="s">
        <v>3</v>
      </c>
    </row>
    <row r="1833" spans="1:7">
      <c r="A1833" s="8" t="s">
        <v>43</v>
      </c>
      <c r="B1833" s="9">
        <v>30390</v>
      </c>
      <c r="C1833" s="9">
        <v>42938</v>
      </c>
      <c r="D1833" s="3" t="s">
        <v>18</v>
      </c>
    </row>
    <row r="1835" spans="1:7">
      <c r="A1835" s="19" t="s">
        <v>4</v>
      </c>
      <c r="B1835" s="20" t="s">
        <v>5</v>
      </c>
      <c r="C1835" s="20" t="s">
        <v>6</v>
      </c>
      <c r="D1835" s="20" t="s">
        <v>7</v>
      </c>
      <c r="E1835" s="20" t="s">
        <v>8</v>
      </c>
      <c r="F1835" s="20" t="s">
        <v>9</v>
      </c>
      <c r="G1835" s="23" t="s">
        <v>11</v>
      </c>
    </row>
    <row r="1836" spans="1:7">
      <c r="A1836" s="8">
        <v>43709</v>
      </c>
      <c r="B1836" s="3">
        <v>5</v>
      </c>
      <c r="C1836" s="3">
        <v>16</v>
      </c>
      <c r="D1836" s="3">
        <v>16</v>
      </c>
      <c r="E1836" s="3">
        <v>13</v>
      </c>
      <c r="F1836" s="3">
        <v>9</v>
      </c>
    </row>
    <row r="1837" spans="1:7">
      <c r="A1837" s="8">
        <v>43739</v>
      </c>
      <c r="B1837" s="3">
        <v>8</v>
      </c>
      <c r="C1837" s="3">
        <v>26</v>
      </c>
      <c r="D1837" s="3">
        <v>18</v>
      </c>
      <c r="E1837" s="3">
        <v>11</v>
      </c>
      <c r="F1837" s="3">
        <v>8</v>
      </c>
    </row>
    <row r="1838" spans="1:7">
      <c r="A1838" s="8">
        <v>43770</v>
      </c>
      <c r="B1838" s="3">
        <v>7</v>
      </c>
      <c r="C1838" s="3">
        <v>11</v>
      </c>
      <c r="D1838" s="3">
        <v>18</v>
      </c>
      <c r="E1838" s="3">
        <v>9</v>
      </c>
      <c r="F1838" s="3">
        <v>6</v>
      </c>
    </row>
    <row r="1839" spans="1:7">
      <c r="A1839" s="8">
        <v>43800</v>
      </c>
      <c r="B1839" s="3">
        <v>6</v>
      </c>
      <c r="C1839" s="3">
        <v>28</v>
      </c>
      <c r="D1839" s="3">
        <v>22</v>
      </c>
      <c r="E1839" s="3">
        <v>12</v>
      </c>
      <c r="F1839" s="3">
        <v>9</v>
      </c>
    </row>
    <row r="1840" spans="1:7">
      <c r="A1840" s="8">
        <v>43831</v>
      </c>
      <c r="B1840" s="3">
        <v>6</v>
      </c>
      <c r="C1840" s="3">
        <v>27</v>
      </c>
      <c r="D1840" s="3">
        <v>21</v>
      </c>
      <c r="E1840" s="3">
        <v>11</v>
      </c>
      <c r="F1840" s="3">
        <v>7</v>
      </c>
    </row>
    <row r="1841" spans="1:7">
      <c r="A1841" s="8">
        <v>43862</v>
      </c>
      <c r="B1841" s="3">
        <v>6</v>
      </c>
      <c r="C1841" s="3">
        <v>21</v>
      </c>
      <c r="D1841" s="3">
        <v>23</v>
      </c>
      <c r="E1841" s="3">
        <v>7</v>
      </c>
      <c r="F1841" s="3">
        <v>4</v>
      </c>
    </row>
    <row r="1842" spans="1:7">
      <c r="A1842" s="8">
        <v>43891</v>
      </c>
      <c r="B1842" s="3">
        <v>3</v>
      </c>
      <c r="C1842" s="3">
        <v>17</v>
      </c>
      <c r="D1842" s="3">
        <v>15</v>
      </c>
      <c r="E1842" s="3">
        <v>9</v>
      </c>
      <c r="F1842" s="3">
        <v>6</v>
      </c>
    </row>
    <row r="1843" spans="1:7">
      <c r="A1843" s="8">
        <v>43922</v>
      </c>
      <c r="B1843" s="3">
        <v>13</v>
      </c>
      <c r="C1843" s="3">
        <v>0</v>
      </c>
      <c r="D1843" s="3">
        <v>5</v>
      </c>
      <c r="E1843" s="3">
        <v>5</v>
      </c>
      <c r="F1843" s="3">
        <v>2</v>
      </c>
    </row>
    <row r="1844" spans="1:7">
      <c r="A1844" s="8">
        <v>43952</v>
      </c>
      <c r="B1844" s="3">
        <v>0</v>
      </c>
      <c r="C1844" s="3">
        <v>19</v>
      </c>
      <c r="D1844" s="3">
        <v>5</v>
      </c>
      <c r="E1844" s="3">
        <v>8</v>
      </c>
      <c r="F1844" s="3">
        <v>5</v>
      </c>
    </row>
    <row r="1845" spans="1:7">
      <c r="A1845" s="8">
        <v>43983</v>
      </c>
      <c r="B1845" s="3">
        <v>0</v>
      </c>
      <c r="C1845" s="3">
        <v>26</v>
      </c>
      <c r="D1845" s="3">
        <v>7</v>
      </c>
      <c r="E1845" s="3">
        <v>9</v>
      </c>
      <c r="F1845" s="3">
        <v>4</v>
      </c>
    </row>
    <row r="1846" spans="1:7">
      <c r="A1846" s="8">
        <v>44013</v>
      </c>
      <c r="B1846" s="3">
        <v>0</v>
      </c>
      <c r="C1846" s="3">
        <v>23</v>
      </c>
      <c r="D1846" s="3">
        <v>8</v>
      </c>
      <c r="E1846" s="3">
        <v>6</v>
      </c>
      <c r="F1846" s="3">
        <v>4</v>
      </c>
    </row>
    <row r="1847" spans="1:7">
      <c r="A1847" s="8">
        <v>44044</v>
      </c>
      <c r="B1847" s="3">
        <v>0</v>
      </c>
      <c r="C1847" s="3">
        <v>18</v>
      </c>
      <c r="D1847" s="3">
        <v>8</v>
      </c>
      <c r="E1847" s="3">
        <v>7</v>
      </c>
      <c r="F1847" s="3">
        <v>4</v>
      </c>
    </row>
    <row r="1848" spans="1:7">
      <c r="A1848" s="25" t="s">
        <v>10</v>
      </c>
      <c r="B1848" s="25">
        <f>SUM(B1836:B1847)</f>
        <v>54</v>
      </c>
      <c r="C1848" s="25">
        <f>SUM(C1836:C1847)</f>
        <v>232</v>
      </c>
      <c r="D1848" s="25">
        <f>SUM(D1836:D1847)</f>
        <v>166</v>
      </c>
      <c r="E1848" s="25">
        <f>SUM(E1836:E1847)</f>
        <v>107</v>
      </c>
      <c r="F1848" s="25">
        <f>SUM(F1836:F1847)</f>
        <v>68</v>
      </c>
      <c r="G1848" s="31"/>
    </row>
    <row r="1849" spans="1:7">
      <c r="A1849" s="25" t="s">
        <v>12</v>
      </c>
      <c r="B1849" s="25">
        <f>B1848/12</f>
        <v>4.5</v>
      </c>
      <c r="C1849" s="25">
        <f>C1848/12</f>
        <v>19.333333333333332</v>
      </c>
      <c r="D1849" s="25">
        <f>D1848/12</f>
        <v>13.833333333333334</v>
      </c>
      <c r="E1849" s="25">
        <f>E1848/12</f>
        <v>8.9166666666666661</v>
      </c>
      <c r="F1849" s="25">
        <f>F1848/12</f>
        <v>5.666666666666667</v>
      </c>
      <c r="G1849" s="31"/>
    </row>
    <row r="1850" spans="1:7">
      <c r="A1850" s="8">
        <v>44075</v>
      </c>
      <c r="B1850" s="3">
        <v>0</v>
      </c>
      <c r="C1850" s="3">
        <v>25</v>
      </c>
      <c r="D1850" s="3">
        <v>10</v>
      </c>
      <c r="E1850" s="3">
        <v>11</v>
      </c>
      <c r="F1850" s="3">
        <v>7</v>
      </c>
    </row>
    <row r="1851" spans="1:7">
      <c r="A1851" s="8">
        <v>44105</v>
      </c>
      <c r="B1851" s="3">
        <v>0</v>
      </c>
      <c r="C1851" s="3">
        <v>15</v>
      </c>
      <c r="D1851" s="3">
        <v>6</v>
      </c>
      <c r="E1851" s="3">
        <v>6</v>
      </c>
      <c r="F1851" s="3">
        <v>3</v>
      </c>
    </row>
    <row r="1852" spans="1:7">
      <c r="A1852" s="8">
        <v>44136</v>
      </c>
      <c r="B1852" s="3">
        <v>0</v>
      </c>
      <c r="C1852" s="3">
        <v>23</v>
      </c>
      <c r="D1852" s="3">
        <v>10</v>
      </c>
      <c r="E1852" s="3">
        <v>7</v>
      </c>
      <c r="F1852" s="3">
        <v>4</v>
      </c>
    </row>
    <row r="1853" spans="1:7">
      <c r="A1853" s="8">
        <v>44166</v>
      </c>
      <c r="B1853" s="3">
        <v>17</v>
      </c>
      <c r="C1853" s="3">
        <v>0</v>
      </c>
      <c r="D1853" s="3">
        <v>10</v>
      </c>
      <c r="E1853" s="3">
        <v>7</v>
      </c>
      <c r="F1853" s="3">
        <v>5</v>
      </c>
    </row>
    <row r="1854" spans="1:7">
      <c r="A1854" s="8">
        <v>44197</v>
      </c>
      <c r="B1854" s="3">
        <v>0</v>
      </c>
      <c r="C1854" s="3">
        <v>16</v>
      </c>
      <c r="D1854" s="3">
        <v>5</v>
      </c>
      <c r="E1854" s="3">
        <v>4</v>
      </c>
      <c r="F1854" s="3">
        <v>2</v>
      </c>
    </row>
    <row r="1855" spans="1:7">
      <c r="A1855" s="8">
        <v>44228</v>
      </c>
      <c r="B1855" s="3">
        <v>23</v>
      </c>
      <c r="C1855" s="3">
        <v>0</v>
      </c>
      <c r="D1855" s="3">
        <v>9</v>
      </c>
      <c r="E1855" s="3">
        <v>6</v>
      </c>
      <c r="F1855" s="3">
        <v>4</v>
      </c>
    </row>
    <row r="1856" spans="1:7">
      <c r="A1856" s="8">
        <v>44256</v>
      </c>
      <c r="B1856" s="3">
        <v>0</v>
      </c>
      <c r="C1856" s="3">
        <v>19</v>
      </c>
      <c r="D1856" s="3">
        <v>6</v>
      </c>
      <c r="E1856" s="3">
        <v>5</v>
      </c>
      <c r="F1856" s="3">
        <v>3</v>
      </c>
    </row>
    <row r="1857" spans="1:7">
      <c r="A1857" s="8">
        <v>44287</v>
      </c>
      <c r="B1857" s="3">
        <v>0</v>
      </c>
      <c r="C1857" s="3">
        <v>22</v>
      </c>
      <c r="D1857" s="3">
        <v>6</v>
      </c>
      <c r="E1857" s="3">
        <v>5</v>
      </c>
      <c r="F1857" s="3">
        <v>2</v>
      </c>
    </row>
    <row r="1858" spans="1:7">
      <c r="A1858" s="8">
        <v>44317</v>
      </c>
      <c r="B1858" s="3">
        <v>0</v>
      </c>
      <c r="C1858" s="3">
        <v>16</v>
      </c>
      <c r="D1858" s="3">
        <v>10</v>
      </c>
      <c r="E1858" s="3">
        <v>5</v>
      </c>
      <c r="F1858" s="3">
        <v>3</v>
      </c>
    </row>
    <row r="1859" spans="1:7">
      <c r="A1859" s="8">
        <v>44348</v>
      </c>
      <c r="B1859" s="3">
        <v>0</v>
      </c>
      <c r="C1859" s="3">
        <v>21</v>
      </c>
      <c r="D1859" s="3">
        <v>8</v>
      </c>
      <c r="E1859" s="3">
        <v>6</v>
      </c>
      <c r="F1859" s="3">
        <v>4</v>
      </c>
      <c r="G1859" s="2"/>
    </row>
    <row r="1860" spans="1:7">
      <c r="A1860" s="8">
        <v>44378</v>
      </c>
      <c r="B1860" s="3">
        <v>0</v>
      </c>
      <c r="C1860" s="3">
        <v>21</v>
      </c>
      <c r="D1860" s="3">
        <v>9</v>
      </c>
      <c r="E1860" s="3">
        <v>6</v>
      </c>
      <c r="F1860" s="3">
        <v>4</v>
      </c>
    </row>
    <row r="1861" spans="1:7">
      <c r="A1861" s="8">
        <v>44409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 t="s">
        <v>54</v>
      </c>
    </row>
    <row r="1862" spans="1:7">
      <c r="A1862" s="25" t="s">
        <v>10</v>
      </c>
      <c r="B1862" s="25">
        <f>SUM(B1850:B1861)</f>
        <v>40</v>
      </c>
      <c r="C1862" s="25">
        <f>SUM(C1850:C1861)</f>
        <v>178</v>
      </c>
      <c r="D1862" s="25">
        <f>SUM(D1850:D1861)</f>
        <v>89</v>
      </c>
      <c r="E1862" s="25">
        <f>SUM(E1850:E1861)</f>
        <v>68</v>
      </c>
      <c r="F1862" s="25">
        <f>SUM(F1850:F1861)</f>
        <v>41</v>
      </c>
      <c r="G1862" s="31"/>
    </row>
    <row r="1863" spans="1:7">
      <c r="A1863" s="27" t="s">
        <v>12</v>
      </c>
      <c r="B1863" s="27">
        <f>B1862/12</f>
        <v>3.3333333333333335</v>
      </c>
      <c r="C1863" s="27">
        <f>C1862/12</f>
        <v>14.833333333333334</v>
      </c>
      <c r="D1863" s="27">
        <f>D1862/12</f>
        <v>7.416666666666667</v>
      </c>
      <c r="E1863" s="27">
        <f>E1862/12</f>
        <v>5.666666666666667</v>
      </c>
      <c r="F1863" s="27">
        <f>F1862/12</f>
        <v>3.4166666666666665</v>
      </c>
      <c r="G1863" s="31"/>
    </row>
    <row r="1864" spans="1:7">
      <c r="A1864" s="8">
        <v>44440</v>
      </c>
      <c r="B1864" s="3">
        <v>0</v>
      </c>
      <c r="C1864" s="3">
        <v>22</v>
      </c>
      <c r="D1864" s="3">
        <v>9</v>
      </c>
      <c r="E1864" s="3">
        <v>8</v>
      </c>
      <c r="F1864" s="3">
        <v>5</v>
      </c>
    </row>
    <row r="1865" spans="1:7">
      <c r="A1865" s="8">
        <v>44470</v>
      </c>
      <c r="B1865" s="3">
        <v>3</v>
      </c>
      <c r="C1865" s="3">
        <v>19</v>
      </c>
      <c r="D1865" s="3">
        <v>8</v>
      </c>
      <c r="E1865" s="3">
        <v>6</v>
      </c>
      <c r="F1865" s="3">
        <v>3</v>
      </c>
    </row>
    <row r="1866" spans="1:7">
      <c r="A1866" s="66">
        <v>44501</v>
      </c>
      <c r="B1866" s="56"/>
      <c r="C1866" s="56"/>
      <c r="D1866" s="56"/>
      <c r="E1866" s="56"/>
      <c r="F1866" s="56"/>
      <c r="G1866" s="56"/>
    </row>
    <row r="1867" spans="1:7">
      <c r="A1867" s="66">
        <v>44531</v>
      </c>
      <c r="B1867" s="56"/>
      <c r="C1867" s="56"/>
      <c r="D1867" s="56"/>
      <c r="E1867" s="56"/>
      <c r="F1867" s="56"/>
      <c r="G1867" s="56"/>
    </row>
    <row r="1868" spans="1:7">
      <c r="A1868" s="67"/>
      <c r="B1868" s="62"/>
      <c r="C1868" s="62"/>
      <c r="D1868" s="62"/>
      <c r="E1868" s="62"/>
      <c r="F1868" s="62"/>
      <c r="G1868" s="57"/>
    </row>
    <row r="1869" spans="1:7">
      <c r="A1869" s="64"/>
      <c r="B1869" s="64"/>
      <c r="C1869" s="64"/>
      <c r="D1869" s="64"/>
      <c r="E1869" s="64"/>
      <c r="F1869" s="64"/>
      <c r="G1869" s="57"/>
    </row>
    <row r="1871" spans="1:7">
      <c r="A1871" s="1" t="s">
        <v>0</v>
      </c>
      <c r="B1871" s="2" t="s">
        <v>1</v>
      </c>
      <c r="C1871" s="2" t="s">
        <v>2</v>
      </c>
      <c r="D1871" s="2" t="s">
        <v>3</v>
      </c>
      <c r="E1871" s="2"/>
    </row>
    <row r="1872" spans="1:7">
      <c r="A1872" s="8" t="s">
        <v>44</v>
      </c>
      <c r="B1872" s="9">
        <v>33777</v>
      </c>
      <c r="C1872" s="9">
        <v>40229</v>
      </c>
      <c r="D1872" s="3" t="s">
        <v>18</v>
      </c>
    </row>
    <row r="1874" spans="1:7">
      <c r="A1874" s="19" t="s">
        <v>4</v>
      </c>
      <c r="B1874" s="20" t="s">
        <v>5</v>
      </c>
      <c r="C1874" s="20" t="s">
        <v>6</v>
      </c>
      <c r="D1874" s="20" t="s">
        <v>7</v>
      </c>
      <c r="E1874" s="20" t="s">
        <v>8</v>
      </c>
      <c r="F1874" s="20" t="s">
        <v>9</v>
      </c>
      <c r="G1874" s="23" t="s">
        <v>11</v>
      </c>
    </row>
    <row r="1875" spans="1:7">
      <c r="A1875" s="8">
        <v>43709</v>
      </c>
      <c r="B1875" s="3">
        <v>8</v>
      </c>
      <c r="C1875" s="3">
        <v>0</v>
      </c>
      <c r="D1875" s="3">
        <v>12</v>
      </c>
      <c r="E1875" s="3">
        <v>1</v>
      </c>
      <c r="F1875" s="3">
        <v>1</v>
      </c>
    </row>
    <row r="1876" spans="1:7">
      <c r="A1876" s="8">
        <v>43739</v>
      </c>
      <c r="B1876" s="3">
        <v>5</v>
      </c>
      <c r="C1876" s="3">
        <v>1</v>
      </c>
      <c r="D1876" s="3">
        <v>11</v>
      </c>
      <c r="E1876" s="3">
        <v>1</v>
      </c>
      <c r="F1876" s="3">
        <v>1</v>
      </c>
    </row>
    <row r="1877" spans="1:7">
      <c r="A1877" s="8">
        <v>43770</v>
      </c>
      <c r="B1877" s="3">
        <v>10</v>
      </c>
      <c r="C1877" s="3">
        <v>0</v>
      </c>
      <c r="D1877" s="3">
        <v>10</v>
      </c>
      <c r="E1877" s="3">
        <v>2</v>
      </c>
      <c r="F1877" s="3">
        <v>1</v>
      </c>
    </row>
    <row r="1878" spans="1:7">
      <c r="A1878" s="8">
        <v>43800</v>
      </c>
      <c r="B1878" s="3">
        <v>9</v>
      </c>
      <c r="C1878" s="3">
        <v>0</v>
      </c>
      <c r="D1878" s="3">
        <v>2</v>
      </c>
      <c r="E1878" s="3">
        <v>12</v>
      </c>
      <c r="F1878" s="3">
        <v>2</v>
      </c>
    </row>
    <row r="1879" spans="1:7">
      <c r="A1879" s="8">
        <v>43831</v>
      </c>
      <c r="B1879" s="3">
        <v>9</v>
      </c>
      <c r="C1879" s="3">
        <v>0</v>
      </c>
      <c r="D1879" s="3">
        <v>9</v>
      </c>
      <c r="E1879" s="3">
        <v>1</v>
      </c>
      <c r="F1879" s="3">
        <v>2</v>
      </c>
    </row>
    <row r="1880" spans="1:7">
      <c r="A1880" s="8">
        <v>43862</v>
      </c>
      <c r="B1880" s="3">
        <v>5</v>
      </c>
      <c r="C1880" s="3">
        <v>1</v>
      </c>
      <c r="D1880" s="3">
        <v>12</v>
      </c>
      <c r="E1880" s="3">
        <v>1</v>
      </c>
      <c r="F1880" s="3">
        <v>1</v>
      </c>
    </row>
    <row r="1881" spans="1:7">
      <c r="A1881" s="8">
        <v>43891</v>
      </c>
      <c r="B1881" s="3">
        <v>4</v>
      </c>
      <c r="C1881" s="3">
        <v>1</v>
      </c>
      <c r="D1881" s="3">
        <v>9</v>
      </c>
      <c r="E1881" s="3">
        <v>2</v>
      </c>
      <c r="F1881" s="3">
        <v>2</v>
      </c>
    </row>
    <row r="1882" spans="1:7">
      <c r="A1882" s="8">
        <v>43922</v>
      </c>
      <c r="B1882" s="3">
        <v>3</v>
      </c>
      <c r="C1882" s="3">
        <v>0</v>
      </c>
      <c r="D1882" s="3">
        <v>6</v>
      </c>
      <c r="E1882" s="3">
        <v>4</v>
      </c>
      <c r="F1882" s="3">
        <v>1</v>
      </c>
    </row>
    <row r="1883" spans="1:7">
      <c r="A1883" s="8">
        <v>43952</v>
      </c>
      <c r="B1883" s="3">
        <v>0</v>
      </c>
      <c r="C1883" s="3">
        <v>0</v>
      </c>
      <c r="D1883" s="3">
        <v>8</v>
      </c>
      <c r="E1883" s="3">
        <v>4</v>
      </c>
      <c r="F1883" s="3">
        <v>2</v>
      </c>
    </row>
    <row r="1884" spans="1:7">
      <c r="A1884" s="8">
        <v>43983</v>
      </c>
      <c r="B1884" s="3">
        <v>0</v>
      </c>
      <c r="C1884" s="3">
        <v>0</v>
      </c>
      <c r="D1884" s="3">
        <v>10</v>
      </c>
      <c r="E1884" s="3">
        <v>5</v>
      </c>
      <c r="F1884" s="3">
        <v>2</v>
      </c>
    </row>
    <row r="1885" spans="1:7">
      <c r="A1885" s="8">
        <v>44013</v>
      </c>
      <c r="B1885" s="3">
        <v>0</v>
      </c>
      <c r="C1885" s="3">
        <v>0</v>
      </c>
      <c r="D1885" s="3">
        <v>9</v>
      </c>
      <c r="E1885" s="3">
        <v>4</v>
      </c>
      <c r="F1885" s="3">
        <v>1</v>
      </c>
    </row>
    <row r="1886" spans="1:7">
      <c r="A1886" s="8">
        <v>44044</v>
      </c>
      <c r="B1886" s="3">
        <v>0</v>
      </c>
      <c r="C1886" s="3">
        <v>0</v>
      </c>
      <c r="D1886" s="3">
        <v>9</v>
      </c>
      <c r="E1886" s="3">
        <v>4</v>
      </c>
      <c r="F1886" s="3">
        <v>0</v>
      </c>
    </row>
    <row r="1887" spans="1:7">
      <c r="A1887" s="25" t="s">
        <v>10</v>
      </c>
      <c r="B1887" s="25">
        <f>SUM(B1875:B1886)</f>
        <v>53</v>
      </c>
      <c r="C1887" s="25">
        <f>SUM(C1875:C1886)</f>
        <v>3</v>
      </c>
      <c r="D1887" s="25">
        <f>SUM(D1875:D1886)</f>
        <v>107</v>
      </c>
      <c r="E1887" s="25">
        <f>SUM(E1875:E1886)</f>
        <v>41</v>
      </c>
      <c r="F1887" s="25">
        <f>SUM(F1875:F1886)</f>
        <v>16</v>
      </c>
      <c r="G1887" s="31"/>
    </row>
    <row r="1888" spans="1:7">
      <c r="A1888" s="25" t="s">
        <v>12</v>
      </c>
      <c r="B1888" s="25">
        <f>B1887/12</f>
        <v>4.416666666666667</v>
      </c>
      <c r="C1888" s="25">
        <f>C1887/12</f>
        <v>0.25</v>
      </c>
      <c r="D1888" s="25">
        <f>D1887/12</f>
        <v>8.9166666666666661</v>
      </c>
      <c r="E1888" s="25">
        <f>E1887/12</f>
        <v>3.4166666666666665</v>
      </c>
      <c r="F1888" s="25">
        <f>F1887/12</f>
        <v>1.3333333333333333</v>
      </c>
      <c r="G1888" s="31"/>
    </row>
    <row r="1889" spans="1:7">
      <c r="A1889" s="8">
        <v>44075</v>
      </c>
      <c r="B1889" s="3">
        <v>1</v>
      </c>
      <c r="C1889" s="3">
        <v>0</v>
      </c>
      <c r="D1889" s="3">
        <v>7</v>
      </c>
      <c r="E1889" s="3">
        <v>2</v>
      </c>
      <c r="F1889" s="3">
        <v>1</v>
      </c>
    </row>
    <row r="1890" spans="1:7">
      <c r="A1890" s="8">
        <v>44105</v>
      </c>
      <c r="B1890" s="3">
        <v>0</v>
      </c>
      <c r="C1890" s="3">
        <v>0</v>
      </c>
      <c r="D1890" s="3">
        <v>8</v>
      </c>
      <c r="E1890" s="3">
        <v>2</v>
      </c>
      <c r="F1890" s="3">
        <v>1</v>
      </c>
    </row>
    <row r="1891" spans="1:7">
      <c r="A1891" s="8">
        <v>44136</v>
      </c>
      <c r="B1891" s="3">
        <v>0</v>
      </c>
      <c r="C1891" s="3">
        <v>0</v>
      </c>
      <c r="D1891" s="3">
        <v>19</v>
      </c>
      <c r="E1891" s="3">
        <v>4</v>
      </c>
      <c r="F1891" s="3">
        <v>2</v>
      </c>
    </row>
    <row r="1892" spans="1:7">
      <c r="A1892" s="8">
        <v>44166</v>
      </c>
      <c r="B1892" s="3">
        <v>7</v>
      </c>
      <c r="C1892" s="3">
        <v>0</v>
      </c>
      <c r="D1892" s="3">
        <v>11</v>
      </c>
      <c r="E1892" s="3">
        <v>3</v>
      </c>
      <c r="F1892" s="3">
        <v>2</v>
      </c>
    </row>
    <row r="1893" spans="1:7">
      <c r="A1893" s="8">
        <v>44197</v>
      </c>
      <c r="B1893" s="3">
        <v>0</v>
      </c>
      <c r="C1893" s="3">
        <v>1</v>
      </c>
      <c r="D1893" s="3">
        <v>9</v>
      </c>
      <c r="E1893" s="3">
        <v>2</v>
      </c>
      <c r="F1893" s="3">
        <v>1</v>
      </c>
    </row>
    <row r="1894" spans="1:7">
      <c r="A1894" s="8">
        <v>44228</v>
      </c>
      <c r="B1894" s="3">
        <v>0</v>
      </c>
      <c r="C1894" s="3">
        <v>0</v>
      </c>
      <c r="D1894" s="3">
        <v>11</v>
      </c>
      <c r="E1894" s="3">
        <v>2</v>
      </c>
      <c r="F1894" s="3">
        <v>1</v>
      </c>
    </row>
    <row r="1895" spans="1:7">
      <c r="A1895" s="8">
        <v>44256</v>
      </c>
      <c r="B1895" s="3">
        <v>35</v>
      </c>
      <c r="C1895" s="3">
        <v>5</v>
      </c>
      <c r="D1895" s="3">
        <v>13</v>
      </c>
      <c r="E1895" s="3">
        <v>3</v>
      </c>
      <c r="F1895" s="3">
        <v>2</v>
      </c>
    </row>
    <row r="1896" spans="1:7">
      <c r="A1896" s="8">
        <v>44287</v>
      </c>
      <c r="B1896" s="3">
        <v>10</v>
      </c>
      <c r="C1896" s="3">
        <v>0</v>
      </c>
      <c r="D1896" s="3">
        <v>15</v>
      </c>
      <c r="E1896" s="3">
        <v>2</v>
      </c>
      <c r="F1896" s="3">
        <v>2</v>
      </c>
    </row>
    <row r="1897" spans="1:7">
      <c r="A1897" s="8">
        <v>44317</v>
      </c>
      <c r="B1897" s="3">
        <v>6</v>
      </c>
      <c r="C1897" s="3">
        <v>0</v>
      </c>
      <c r="D1897" s="3">
        <v>10</v>
      </c>
      <c r="E1897" s="3">
        <v>2</v>
      </c>
      <c r="F1897" s="3">
        <v>1</v>
      </c>
    </row>
    <row r="1898" spans="1:7">
      <c r="A1898" s="8">
        <v>44348</v>
      </c>
      <c r="B1898" s="3">
        <v>0</v>
      </c>
      <c r="C1898" s="3">
        <v>2</v>
      </c>
      <c r="D1898" s="3">
        <v>13</v>
      </c>
      <c r="E1898" s="3">
        <v>2</v>
      </c>
      <c r="F1898" s="3">
        <v>2</v>
      </c>
    </row>
    <row r="1899" spans="1:7">
      <c r="A1899" s="8">
        <v>44378</v>
      </c>
      <c r="B1899" s="3">
        <v>6</v>
      </c>
      <c r="C1899" s="3">
        <v>0</v>
      </c>
      <c r="D1899" s="3">
        <v>10</v>
      </c>
      <c r="E1899" s="3">
        <v>2</v>
      </c>
      <c r="F1899" s="3">
        <v>1</v>
      </c>
    </row>
    <row r="1900" spans="1:7">
      <c r="A1900" s="8">
        <v>44409</v>
      </c>
      <c r="B1900" s="3">
        <v>5</v>
      </c>
      <c r="C1900" s="3">
        <v>0</v>
      </c>
      <c r="D1900" s="3">
        <v>12</v>
      </c>
      <c r="E1900" s="3">
        <v>1</v>
      </c>
      <c r="F1900" s="3">
        <v>1</v>
      </c>
    </row>
    <row r="1901" spans="1:7">
      <c r="A1901" s="25" t="s">
        <v>10</v>
      </c>
      <c r="B1901" s="25">
        <f>SUM(B1889:B1900)</f>
        <v>70</v>
      </c>
      <c r="C1901" s="25">
        <f>SUM(C1889:C1900)</f>
        <v>8</v>
      </c>
      <c r="D1901" s="25">
        <f>SUM(D1889:D1900)</f>
        <v>138</v>
      </c>
      <c r="E1901" s="25">
        <f>SUM(E1889:E1900)</f>
        <v>27</v>
      </c>
      <c r="F1901" s="25">
        <f>SUM(F1889:F1900)</f>
        <v>17</v>
      </c>
      <c r="G1901" s="31"/>
    </row>
    <row r="1902" spans="1:7">
      <c r="A1902" s="27" t="s">
        <v>12</v>
      </c>
      <c r="B1902" s="27">
        <f>B1901/12</f>
        <v>5.833333333333333</v>
      </c>
      <c r="C1902" s="27">
        <f>C1901/12</f>
        <v>0.66666666666666663</v>
      </c>
      <c r="D1902" s="27">
        <f>D1901/12</f>
        <v>11.5</v>
      </c>
      <c r="E1902" s="27">
        <f>E1901/12</f>
        <v>2.25</v>
      </c>
      <c r="F1902" s="27">
        <f>F1901/12</f>
        <v>1.4166666666666667</v>
      </c>
      <c r="G1902" s="31"/>
    </row>
    <row r="1903" spans="1:7">
      <c r="A1903" s="8">
        <v>44440</v>
      </c>
      <c r="B1903" s="3">
        <v>0</v>
      </c>
      <c r="C1903" s="3">
        <v>3</v>
      </c>
      <c r="D1903" s="3">
        <v>9</v>
      </c>
      <c r="E1903" s="3">
        <v>4</v>
      </c>
      <c r="F1903" s="3">
        <v>2</v>
      </c>
    </row>
    <row r="1904" spans="1:7">
      <c r="A1904" s="8">
        <v>44470</v>
      </c>
      <c r="B1904" s="3">
        <v>0</v>
      </c>
      <c r="C1904" s="3">
        <v>7</v>
      </c>
      <c r="D1904" s="3">
        <v>11</v>
      </c>
      <c r="E1904" s="3">
        <v>2</v>
      </c>
      <c r="F1904" s="3">
        <v>0</v>
      </c>
    </row>
    <row r="1905" spans="1:7">
      <c r="A1905" s="66">
        <v>44501</v>
      </c>
      <c r="B1905" s="56"/>
      <c r="C1905" s="56"/>
      <c r="D1905" s="56"/>
      <c r="E1905" s="56"/>
      <c r="F1905" s="56"/>
      <c r="G1905" s="56"/>
    </row>
    <row r="1906" spans="1:7">
      <c r="A1906" s="66">
        <v>44531</v>
      </c>
      <c r="B1906" s="56"/>
      <c r="C1906" s="56"/>
      <c r="D1906" s="56"/>
      <c r="E1906" s="56"/>
      <c r="F1906" s="56"/>
      <c r="G1906" s="56"/>
    </row>
    <row r="1907" spans="1:7">
      <c r="A1907" s="67"/>
      <c r="B1907" s="62"/>
      <c r="C1907" s="62"/>
      <c r="D1907" s="62"/>
      <c r="E1907" s="62"/>
      <c r="F1907" s="62"/>
      <c r="G1907" s="57"/>
    </row>
    <row r="1908" spans="1:7">
      <c r="A1908" s="64"/>
      <c r="B1908" s="64"/>
      <c r="C1908" s="64"/>
      <c r="D1908" s="64"/>
      <c r="E1908" s="64"/>
      <c r="F1908" s="64"/>
      <c r="G1908" s="57"/>
    </row>
    <row r="1911" spans="1:7">
      <c r="A1911" s="1" t="s">
        <v>0</v>
      </c>
      <c r="B1911" s="2" t="s">
        <v>1</v>
      </c>
      <c r="C1911" s="2" t="s">
        <v>2</v>
      </c>
      <c r="D1911" s="2" t="s">
        <v>3</v>
      </c>
    </row>
    <row r="1912" spans="1:7">
      <c r="A1912" s="8" t="s">
        <v>45</v>
      </c>
      <c r="B1912" s="9">
        <v>34758</v>
      </c>
      <c r="C1912" s="9">
        <v>40229</v>
      </c>
      <c r="D1912" s="3" t="s">
        <v>18</v>
      </c>
    </row>
    <row r="1914" spans="1:7">
      <c r="A1914" s="19" t="s">
        <v>4</v>
      </c>
      <c r="B1914" s="20" t="s">
        <v>5</v>
      </c>
      <c r="C1914" s="20" t="s">
        <v>6</v>
      </c>
      <c r="D1914" s="20" t="s">
        <v>7</v>
      </c>
      <c r="E1914" s="20" t="s">
        <v>8</v>
      </c>
      <c r="F1914" s="20" t="s">
        <v>9</v>
      </c>
      <c r="G1914" s="23" t="s">
        <v>11</v>
      </c>
    </row>
    <row r="1915" spans="1:7">
      <c r="A1915" s="8">
        <v>43709</v>
      </c>
      <c r="B1915" s="3">
        <v>10</v>
      </c>
      <c r="C1915" s="3">
        <v>5</v>
      </c>
      <c r="D1915" s="3">
        <v>10</v>
      </c>
      <c r="E1915" s="3">
        <v>3</v>
      </c>
      <c r="F1915" s="3">
        <v>1</v>
      </c>
    </row>
    <row r="1916" spans="1:7">
      <c r="A1916" s="8">
        <v>43739</v>
      </c>
      <c r="B1916" s="3">
        <v>14</v>
      </c>
      <c r="C1916" s="3">
        <v>0</v>
      </c>
      <c r="D1916" s="3">
        <v>12</v>
      </c>
      <c r="E1916" s="3">
        <v>2</v>
      </c>
      <c r="F1916" s="3">
        <v>1</v>
      </c>
    </row>
    <row r="1917" spans="1:7">
      <c r="A1917" s="8">
        <v>43770</v>
      </c>
      <c r="B1917" s="3">
        <v>17</v>
      </c>
      <c r="C1917" s="3">
        <v>0</v>
      </c>
      <c r="D1917" s="3">
        <v>12</v>
      </c>
      <c r="E1917" s="3">
        <v>2</v>
      </c>
      <c r="F1917" s="3">
        <v>1</v>
      </c>
    </row>
    <row r="1918" spans="1:7">
      <c r="A1918" s="8">
        <v>43800</v>
      </c>
      <c r="B1918" s="3">
        <v>10</v>
      </c>
      <c r="C1918" s="3">
        <v>0</v>
      </c>
      <c r="D1918" s="3">
        <v>12</v>
      </c>
      <c r="E1918" s="3">
        <v>1</v>
      </c>
      <c r="F1918" s="3">
        <v>1</v>
      </c>
    </row>
    <row r="1919" spans="1:7">
      <c r="A1919" s="8">
        <v>43831</v>
      </c>
      <c r="B1919" s="3">
        <v>19</v>
      </c>
      <c r="C1919" s="3">
        <v>2</v>
      </c>
      <c r="D1919" s="3">
        <v>16</v>
      </c>
      <c r="E1919" s="3">
        <v>3</v>
      </c>
      <c r="F1919" s="3">
        <v>1</v>
      </c>
    </row>
    <row r="1920" spans="1:7">
      <c r="A1920" s="8">
        <v>43862</v>
      </c>
      <c r="B1920" s="3">
        <v>6</v>
      </c>
      <c r="C1920" s="3">
        <v>3</v>
      </c>
      <c r="D1920" s="3">
        <v>12</v>
      </c>
      <c r="E1920" s="3">
        <v>2</v>
      </c>
      <c r="F1920" s="3">
        <v>1</v>
      </c>
    </row>
    <row r="1921" spans="1:7">
      <c r="A1921" s="8">
        <v>43891</v>
      </c>
      <c r="B1921" s="3">
        <v>4</v>
      </c>
      <c r="C1921" s="3">
        <v>6</v>
      </c>
      <c r="D1921" s="3">
        <v>6</v>
      </c>
      <c r="E1921" s="3">
        <v>5</v>
      </c>
      <c r="F1921" s="3">
        <v>3</v>
      </c>
    </row>
    <row r="1922" spans="1:7">
      <c r="A1922" s="8">
        <v>43922</v>
      </c>
      <c r="B1922" s="3">
        <v>2</v>
      </c>
      <c r="C1922" s="3">
        <v>0</v>
      </c>
      <c r="D1922" s="3">
        <v>6</v>
      </c>
      <c r="E1922" s="3">
        <v>3</v>
      </c>
      <c r="F1922" s="3">
        <v>2</v>
      </c>
    </row>
    <row r="1923" spans="1:7">
      <c r="A1923" s="8">
        <v>43952</v>
      </c>
      <c r="B1923" s="3">
        <v>0</v>
      </c>
      <c r="C1923" s="3">
        <v>3</v>
      </c>
      <c r="D1923" s="3">
        <v>5</v>
      </c>
      <c r="E1923" s="3">
        <v>3</v>
      </c>
      <c r="F1923" s="3">
        <v>1</v>
      </c>
    </row>
    <row r="1924" spans="1:7">
      <c r="A1924" s="8">
        <v>43983</v>
      </c>
      <c r="B1924" s="3">
        <v>0</v>
      </c>
      <c r="C1924" s="3">
        <v>1</v>
      </c>
      <c r="D1924" s="3">
        <v>5</v>
      </c>
      <c r="E1924" s="3">
        <v>3</v>
      </c>
      <c r="F1924" s="3">
        <v>5</v>
      </c>
    </row>
    <row r="1925" spans="1:7">
      <c r="A1925" s="8">
        <v>44013</v>
      </c>
      <c r="B1925" s="3">
        <v>0</v>
      </c>
      <c r="C1925" s="3">
        <v>2</v>
      </c>
      <c r="D1925" s="3">
        <v>5</v>
      </c>
      <c r="E1925" s="3">
        <v>3</v>
      </c>
      <c r="F1925" s="3">
        <v>1</v>
      </c>
    </row>
    <row r="1926" spans="1:7">
      <c r="A1926" s="8">
        <v>44044</v>
      </c>
      <c r="B1926" s="3">
        <v>0</v>
      </c>
      <c r="C1926" s="3">
        <v>3</v>
      </c>
      <c r="D1926" s="3">
        <v>5</v>
      </c>
      <c r="E1926" s="3">
        <v>4</v>
      </c>
      <c r="F1926" s="3">
        <v>2</v>
      </c>
    </row>
    <row r="1927" spans="1:7">
      <c r="A1927" s="25" t="s">
        <v>10</v>
      </c>
      <c r="B1927" s="25">
        <f>SUM(B1915:B1926)</f>
        <v>82</v>
      </c>
      <c r="C1927" s="25">
        <f>SUM(C1915:C1926)</f>
        <v>25</v>
      </c>
      <c r="D1927" s="25">
        <f>SUM(D1915:D1926)</f>
        <v>106</v>
      </c>
      <c r="E1927" s="25">
        <f>SUM(E1915:E1926)</f>
        <v>34</v>
      </c>
      <c r="F1927" s="25">
        <f>SUM(F1915:F1926)</f>
        <v>20</v>
      </c>
      <c r="G1927" s="31"/>
    </row>
    <row r="1928" spans="1:7">
      <c r="A1928" s="25" t="s">
        <v>12</v>
      </c>
      <c r="B1928" s="25">
        <f>B1927/12</f>
        <v>6.833333333333333</v>
      </c>
      <c r="C1928" s="25">
        <f>C1927/12</f>
        <v>2.0833333333333335</v>
      </c>
      <c r="D1928" s="25">
        <f>D1927/12</f>
        <v>8.8333333333333339</v>
      </c>
      <c r="E1928" s="25">
        <f>E1927/12</f>
        <v>2.8333333333333335</v>
      </c>
      <c r="F1928" s="25">
        <f>F1927/12</f>
        <v>1.6666666666666667</v>
      </c>
      <c r="G1928" s="31"/>
    </row>
    <row r="1929" spans="1:7">
      <c r="A1929" s="8">
        <v>44075</v>
      </c>
      <c r="B1929" s="3">
        <v>0</v>
      </c>
      <c r="C1929" s="3">
        <v>3</v>
      </c>
      <c r="D1929" s="3">
        <v>5</v>
      </c>
      <c r="E1929" s="3">
        <v>5</v>
      </c>
      <c r="F1929" s="3">
        <v>2</v>
      </c>
    </row>
    <row r="1930" spans="1:7">
      <c r="A1930" s="8">
        <v>44105</v>
      </c>
      <c r="B1930" s="3">
        <v>0</v>
      </c>
      <c r="C1930" s="3">
        <v>4</v>
      </c>
      <c r="D1930" s="3">
        <v>6</v>
      </c>
      <c r="E1930" s="3">
        <v>4</v>
      </c>
      <c r="F1930" s="3">
        <v>2</v>
      </c>
    </row>
    <row r="1931" spans="1:7">
      <c r="A1931" s="8">
        <v>44136</v>
      </c>
      <c r="B1931" s="3">
        <v>0</v>
      </c>
      <c r="C1931" s="3">
        <v>3</v>
      </c>
      <c r="D1931" s="3">
        <v>5</v>
      </c>
      <c r="E1931" s="3">
        <v>4</v>
      </c>
      <c r="F1931" s="3">
        <v>2</v>
      </c>
    </row>
    <row r="1932" spans="1:7">
      <c r="A1932" s="8">
        <v>44166</v>
      </c>
      <c r="B1932" s="3">
        <v>0</v>
      </c>
      <c r="C1932" s="3">
        <v>0</v>
      </c>
      <c r="D1932" s="3">
        <v>6</v>
      </c>
      <c r="E1932" s="3">
        <v>6</v>
      </c>
      <c r="F1932" s="3">
        <v>2</v>
      </c>
    </row>
    <row r="1933" spans="1:7">
      <c r="A1933" s="8">
        <v>44197</v>
      </c>
      <c r="B1933" s="3">
        <v>4</v>
      </c>
      <c r="C1933" s="3">
        <v>0</v>
      </c>
      <c r="D1933" s="3">
        <v>7</v>
      </c>
      <c r="E1933" s="3">
        <v>4</v>
      </c>
      <c r="F1933" s="3">
        <v>2</v>
      </c>
    </row>
    <row r="1934" spans="1:7">
      <c r="A1934" s="8">
        <v>44228</v>
      </c>
      <c r="B1934" s="3">
        <v>4</v>
      </c>
      <c r="C1934" s="3">
        <v>0</v>
      </c>
      <c r="D1934" s="3">
        <v>5</v>
      </c>
      <c r="E1934" s="3">
        <v>4</v>
      </c>
      <c r="F1934" s="3">
        <v>2</v>
      </c>
    </row>
    <row r="1935" spans="1:7">
      <c r="A1935" s="8">
        <v>44256</v>
      </c>
      <c r="B1935" s="3">
        <v>50</v>
      </c>
      <c r="C1935" s="3">
        <v>5</v>
      </c>
      <c r="D1935" s="3">
        <v>10</v>
      </c>
      <c r="E1935" s="3">
        <v>2</v>
      </c>
      <c r="F1935" s="3">
        <v>2</v>
      </c>
    </row>
    <row r="1936" spans="1:7">
      <c r="A1936" s="8">
        <v>44287</v>
      </c>
      <c r="B1936" s="3">
        <v>0</v>
      </c>
      <c r="C1936" s="3">
        <v>0</v>
      </c>
      <c r="D1936" s="3">
        <v>5</v>
      </c>
      <c r="E1936" s="3">
        <v>2</v>
      </c>
      <c r="F1936" s="3">
        <v>2</v>
      </c>
    </row>
    <row r="1937" spans="1:7">
      <c r="A1937" s="8">
        <v>44317</v>
      </c>
      <c r="B1937" s="3">
        <v>4</v>
      </c>
      <c r="C1937" s="3">
        <v>0</v>
      </c>
      <c r="D1937" s="3">
        <v>6</v>
      </c>
      <c r="E1937" s="3">
        <v>4</v>
      </c>
      <c r="F1937" s="3">
        <v>2</v>
      </c>
    </row>
    <row r="1938" spans="1:7">
      <c r="A1938" s="8">
        <v>44348</v>
      </c>
      <c r="B1938" s="3">
        <v>0</v>
      </c>
      <c r="C1938" s="3">
        <v>0</v>
      </c>
      <c r="D1938" s="3">
        <v>6</v>
      </c>
      <c r="E1938" s="3">
        <v>2</v>
      </c>
      <c r="F1938" s="3">
        <v>2</v>
      </c>
    </row>
    <row r="1939" spans="1:7">
      <c r="A1939" s="8">
        <v>44378</v>
      </c>
      <c r="B1939" s="3">
        <v>2</v>
      </c>
      <c r="C1939" s="3">
        <v>4</v>
      </c>
      <c r="D1939" s="3">
        <v>5</v>
      </c>
      <c r="E1939" s="3">
        <v>2</v>
      </c>
      <c r="F1939" s="3">
        <v>0</v>
      </c>
    </row>
    <row r="1940" spans="1:7">
      <c r="A1940" s="8">
        <v>44409</v>
      </c>
      <c r="B1940" s="3">
        <v>0</v>
      </c>
      <c r="C1940" s="3">
        <v>4</v>
      </c>
      <c r="D1940" s="3">
        <v>5</v>
      </c>
      <c r="E1940" s="3">
        <v>2</v>
      </c>
      <c r="F1940" s="3">
        <v>2</v>
      </c>
    </row>
    <row r="1941" spans="1:7">
      <c r="A1941" s="25" t="s">
        <v>10</v>
      </c>
      <c r="B1941" s="25">
        <f>SUM(B1929:B1940)</f>
        <v>64</v>
      </c>
      <c r="C1941" s="25">
        <f>SUM(C1929:C1940)</f>
        <v>23</v>
      </c>
      <c r="D1941" s="25">
        <f>SUM(D1929:D1940)</f>
        <v>71</v>
      </c>
      <c r="E1941" s="25">
        <f>SUM(E1929:E1940)</f>
        <v>41</v>
      </c>
      <c r="F1941" s="25">
        <f>SUM(F1929:F1940)</f>
        <v>22</v>
      </c>
      <c r="G1941" s="31"/>
    </row>
    <row r="1942" spans="1:7">
      <c r="A1942" s="27" t="s">
        <v>12</v>
      </c>
      <c r="B1942" s="27">
        <f>B1941/12</f>
        <v>5.333333333333333</v>
      </c>
      <c r="C1942" s="27">
        <f>C1941/12</f>
        <v>1.9166666666666667</v>
      </c>
      <c r="D1942" s="27">
        <f>D1941/12</f>
        <v>5.916666666666667</v>
      </c>
      <c r="E1942" s="27">
        <f>E1941/12</f>
        <v>3.4166666666666665</v>
      </c>
      <c r="F1942" s="27">
        <f>F1941/12</f>
        <v>1.8333333333333333</v>
      </c>
      <c r="G1942" s="31"/>
    </row>
    <row r="1943" spans="1:7">
      <c r="A1943" s="8">
        <v>44440</v>
      </c>
      <c r="B1943" s="3">
        <v>17</v>
      </c>
      <c r="C1943" s="3">
        <v>0</v>
      </c>
      <c r="D1943" s="3">
        <v>6</v>
      </c>
      <c r="E1943" s="3">
        <v>2</v>
      </c>
      <c r="F1943" s="3">
        <v>1</v>
      </c>
    </row>
    <row r="1944" spans="1:7">
      <c r="A1944" s="8">
        <v>44470</v>
      </c>
      <c r="B1944" s="3">
        <v>60</v>
      </c>
      <c r="C1944" s="3">
        <v>0</v>
      </c>
      <c r="D1944" s="3">
        <v>7</v>
      </c>
      <c r="E1944" s="3">
        <v>4</v>
      </c>
      <c r="F1944" s="3">
        <v>2</v>
      </c>
    </row>
    <row r="1945" spans="1:7">
      <c r="A1945" s="66">
        <v>44501</v>
      </c>
      <c r="B1945" s="56"/>
      <c r="C1945" s="56"/>
      <c r="D1945" s="56"/>
      <c r="E1945" s="56"/>
      <c r="F1945" s="56"/>
      <c r="G1945" s="56"/>
    </row>
    <row r="1946" spans="1:7">
      <c r="A1946" s="66">
        <v>44531</v>
      </c>
      <c r="B1946" s="56"/>
      <c r="C1946" s="56"/>
      <c r="D1946" s="56"/>
      <c r="E1946" s="56"/>
      <c r="F1946" s="56"/>
      <c r="G1946" s="56"/>
    </row>
    <row r="1947" spans="1:7">
      <c r="A1947" s="67"/>
      <c r="B1947" s="62"/>
      <c r="C1947" s="62"/>
      <c r="D1947" s="62"/>
      <c r="E1947" s="62"/>
      <c r="F1947" s="62"/>
      <c r="G1947" s="57"/>
    </row>
    <row r="1948" spans="1:7">
      <c r="A1948" s="64"/>
      <c r="B1948" s="64"/>
      <c r="C1948" s="64"/>
      <c r="D1948" s="64"/>
      <c r="E1948" s="64"/>
      <c r="F1948" s="64"/>
      <c r="G1948" s="57"/>
    </row>
    <row r="1953" spans="1:7">
      <c r="A1953" s="1" t="s">
        <v>0</v>
      </c>
      <c r="B1953" s="2" t="s">
        <v>1</v>
      </c>
      <c r="C1953" s="2" t="s">
        <v>2</v>
      </c>
      <c r="D1953" s="2" t="s">
        <v>3</v>
      </c>
    </row>
    <row r="1954" spans="1:7">
      <c r="A1954" s="8" t="s">
        <v>46</v>
      </c>
      <c r="B1954" s="9">
        <v>36646</v>
      </c>
      <c r="C1954" s="9">
        <v>41846</v>
      </c>
      <c r="D1954" s="3" t="s">
        <v>18</v>
      </c>
    </row>
    <row r="1956" spans="1:7">
      <c r="A1956" s="19" t="s">
        <v>4</v>
      </c>
      <c r="B1956" s="20" t="s">
        <v>5</v>
      </c>
      <c r="C1956" s="20" t="s">
        <v>6</v>
      </c>
      <c r="D1956" s="20" t="s">
        <v>7</v>
      </c>
      <c r="E1956" s="20" t="s">
        <v>8</v>
      </c>
      <c r="F1956" s="20" t="s">
        <v>9</v>
      </c>
      <c r="G1956" s="20" t="s">
        <v>11</v>
      </c>
    </row>
    <row r="1957" spans="1:7">
      <c r="A1957" s="8">
        <v>43709</v>
      </c>
      <c r="B1957" s="3">
        <v>21</v>
      </c>
      <c r="C1957" s="3">
        <v>0</v>
      </c>
      <c r="D1957" s="3">
        <v>12</v>
      </c>
      <c r="E1957" s="3">
        <v>4</v>
      </c>
      <c r="F1957" s="3">
        <v>1</v>
      </c>
    </row>
    <row r="1958" spans="1:7">
      <c r="A1958" s="8">
        <v>43739</v>
      </c>
      <c r="B1958" s="3">
        <v>21</v>
      </c>
      <c r="C1958" s="3">
        <v>0</v>
      </c>
      <c r="D1958" s="3">
        <v>16</v>
      </c>
      <c r="E1958" s="3">
        <v>2</v>
      </c>
      <c r="F1958" s="3">
        <v>1</v>
      </c>
    </row>
    <row r="1959" spans="1:7">
      <c r="A1959" s="8">
        <v>43770</v>
      </c>
      <c r="B1959" s="3">
        <v>29</v>
      </c>
      <c r="C1959" s="3">
        <v>0</v>
      </c>
      <c r="D1959" s="3">
        <v>9</v>
      </c>
      <c r="E1959" s="3">
        <v>4</v>
      </c>
      <c r="F1959" s="3">
        <v>2</v>
      </c>
    </row>
    <row r="1960" spans="1:7">
      <c r="A1960" s="8">
        <v>43800</v>
      </c>
      <c r="B1960" s="3">
        <v>30</v>
      </c>
      <c r="C1960" s="3">
        <v>0</v>
      </c>
      <c r="D1960" s="3">
        <v>15</v>
      </c>
      <c r="E1960" s="3">
        <v>5</v>
      </c>
      <c r="F1960" s="3">
        <v>2</v>
      </c>
    </row>
    <row r="1961" spans="1:7">
      <c r="A1961" s="8">
        <v>43831</v>
      </c>
      <c r="B1961" s="3">
        <v>14</v>
      </c>
      <c r="C1961" s="3">
        <v>0</v>
      </c>
      <c r="D1961" s="3">
        <v>9</v>
      </c>
      <c r="E1961" s="3">
        <v>5</v>
      </c>
      <c r="F1961" s="3">
        <v>2</v>
      </c>
    </row>
    <row r="1962" spans="1:7">
      <c r="A1962" s="8">
        <v>43862</v>
      </c>
      <c r="B1962" s="3">
        <v>20</v>
      </c>
      <c r="C1962" s="3">
        <v>0</v>
      </c>
      <c r="D1962" s="3">
        <v>12</v>
      </c>
      <c r="E1962" s="3">
        <v>3</v>
      </c>
      <c r="F1962" s="3">
        <v>1</v>
      </c>
    </row>
    <row r="1963" spans="1:7">
      <c r="A1963" s="8">
        <v>43891</v>
      </c>
      <c r="B1963" s="3">
        <v>7</v>
      </c>
      <c r="C1963" s="3">
        <v>2</v>
      </c>
      <c r="D1963" s="3">
        <v>5</v>
      </c>
      <c r="E1963" s="3">
        <v>3</v>
      </c>
      <c r="F1963" s="3">
        <v>1</v>
      </c>
    </row>
    <row r="1964" spans="1:7">
      <c r="A1964" s="8">
        <v>43922</v>
      </c>
      <c r="B1964" s="3">
        <v>1</v>
      </c>
      <c r="C1964" s="3">
        <v>0</v>
      </c>
      <c r="D1964" s="3">
        <v>5</v>
      </c>
      <c r="E1964" s="3">
        <v>1</v>
      </c>
      <c r="F1964" s="3">
        <v>0</v>
      </c>
    </row>
    <row r="1965" spans="1:7">
      <c r="A1965" s="8">
        <v>43952</v>
      </c>
      <c r="B1965" s="3">
        <v>0</v>
      </c>
      <c r="C1965" s="3">
        <v>2</v>
      </c>
      <c r="D1965" s="3">
        <v>4</v>
      </c>
      <c r="E1965" s="3">
        <v>0</v>
      </c>
      <c r="F1965" s="3">
        <v>0</v>
      </c>
    </row>
    <row r="1966" spans="1:7">
      <c r="A1966" s="8">
        <v>43983</v>
      </c>
      <c r="B1966" s="3">
        <v>4</v>
      </c>
      <c r="C1966" s="3">
        <v>2</v>
      </c>
      <c r="D1966" s="3">
        <v>6</v>
      </c>
      <c r="E1966" s="3">
        <v>0</v>
      </c>
      <c r="F1966" s="3">
        <v>0</v>
      </c>
    </row>
    <row r="1967" spans="1:7">
      <c r="A1967" s="8">
        <v>44013</v>
      </c>
      <c r="B1967" s="3">
        <v>0</v>
      </c>
      <c r="C1967" s="3">
        <v>4</v>
      </c>
      <c r="D1967" s="3">
        <v>3</v>
      </c>
      <c r="E1967" s="3">
        <v>3</v>
      </c>
      <c r="F1967" s="3">
        <v>1</v>
      </c>
    </row>
    <row r="1968" spans="1:7">
      <c r="A1968" s="8">
        <v>44044</v>
      </c>
      <c r="B1968" s="3">
        <v>0</v>
      </c>
      <c r="C1968" s="3">
        <v>5</v>
      </c>
      <c r="D1968" s="3">
        <v>3</v>
      </c>
      <c r="E1968" s="3">
        <v>2</v>
      </c>
      <c r="F1968" s="3">
        <v>1</v>
      </c>
    </row>
    <row r="1969" spans="1:7">
      <c r="A1969" s="25" t="s">
        <v>10</v>
      </c>
      <c r="B1969" s="25">
        <f>SUM(B1957:B1968)</f>
        <v>147</v>
      </c>
      <c r="C1969" s="25">
        <f>SUM(C1957:C1968)</f>
        <v>15</v>
      </c>
      <c r="D1969" s="25">
        <f>SUM(D1957:D1968)</f>
        <v>99</v>
      </c>
      <c r="E1969" s="25">
        <f>SUM(E1957:E1968)</f>
        <v>32</v>
      </c>
      <c r="F1969" s="25">
        <f>SUM(F1957:F1968)</f>
        <v>12</v>
      </c>
      <c r="G1969" s="31"/>
    </row>
    <row r="1970" spans="1:7">
      <c r="A1970" s="25" t="s">
        <v>12</v>
      </c>
      <c r="B1970" s="25">
        <f>B1969/12</f>
        <v>12.25</v>
      </c>
      <c r="C1970" s="25">
        <f>C1969/12</f>
        <v>1.25</v>
      </c>
      <c r="D1970" s="25">
        <f>D1969/12</f>
        <v>8.25</v>
      </c>
      <c r="E1970" s="25">
        <f>E1969/12</f>
        <v>2.6666666666666665</v>
      </c>
      <c r="F1970" s="25">
        <f>F1969/12</f>
        <v>1</v>
      </c>
      <c r="G1970" s="31"/>
    </row>
    <row r="1971" spans="1:7">
      <c r="A1971" s="8">
        <v>44075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44105</v>
      </c>
      <c r="B1972" s="3">
        <v>0</v>
      </c>
      <c r="C1972" s="3">
        <v>3</v>
      </c>
      <c r="D1972" s="3">
        <v>5</v>
      </c>
      <c r="E1972" s="3">
        <v>2</v>
      </c>
      <c r="F1972" s="3">
        <v>1</v>
      </c>
    </row>
    <row r="1973" spans="1:7">
      <c r="A1973" s="8">
        <v>44136</v>
      </c>
      <c r="B1973" s="3">
        <v>0</v>
      </c>
      <c r="C1973" s="3">
        <v>0</v>
      </c>
      <c r="D1973" s="3">
        <v>4</v>
      </c>
      <c r="E1973" s="3">
        <v>3</v>
      </c>
      <c r="F1973" s="3">
        <v>1</v>
      </c>
    </row>
    <row r="1974" spans="1:7">
      <c r="A1974" s="8">
        <v>44166</v>
      </c>
      <c r="B1974" s="3">
        <v>0</v>
      </c>
      <c r="C1974" s="3">
        <v>0</v>
      </c>
      <c r="D1974" s="3">
        <v>6</v>
      </c>
      <c r="E1974" s="3">
        <v>5</v>
      </c>
      <c r="F1974" s="3">
        <v>1</v>
      </c>
    </row>
    <row r="1975" spans="1:7">
      <c r="A1975" s="8">
        <v>44197</v>
      </c>
      <c r="B1975" s="3">
        <v>0</v>
      </c>
      <c r="C1975" s="3">
        <v>5</v>
      </c>
      <c r="D1975" s="3">
        <v>5</v>
      </c>
      <c r="E1975" s="3">
        <v>3</v>
      </c>
      <c r="F1975" s="3">
        <v>1</v>
      </c>
    </row>
    <row r="1976" spans="1:7">
      <c r="A1976" s="8">
        <v>44228</v>
      </c>
      <c r="B1976" s="3">
        <v>8</v>
      </c>
      <c r="C1976" s="3">
        <v>0</v>
      </c>
      <c r="D1976" s="3">
        <v>7</v>
      </c>
      <c r="E1976" s="3">
        <v>5</v>
      </c>
      <c r="F1976" s="3">
        <v>2</v>
      </c>
    </row>
    <row r="1977" spans="1:7">
      <c r="A1977" s="8">
        <v>44256</v>
      </c>
      <c r="B1977" s="3">
        <v>17</v>
      </c>
      <c r="C1977" s="3">
        <v>0</v>
      </c>
      <c r="D1977" s="3">
        <v>6</v>
      </c>
      <c r="E1977" s="3">
        <v>2</v>
      </c>
      <c r="F1977" s="3">
        <v>1</v>
      </c>
    </row>
    <row r="1978" spans="1:7">
      <c r="A1978" s="8">
        <v>44287</v>
      </c>
      <c r="B1978" s="3">
        <v>0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8">
        <v>44317</v>
      </c>
      <c r="B1979" s="3">
        <v>2</v>
      </c>
      <c r="C1979" s="3">
        <v>4</v>
      </c>
      <c r="D1979" s="3">
        <v>6</v>
      </c>
      <c r="E1979" s="3">
        <v>5</v>
      </c>
      <c r="F1979" s="3">
        <v>2</v>
      </c>
    </row>
    <row r="1980" spans="1:7">
      <c r="A1980" s="8">
        <v>44348</v>
      </c>
      <c r="B1980" s="3">
        <v>3</v>
      </c>
      <c r="C1980" s="3">
        <v>0</v>
      </c>
      <c r="D1980" s="3">
        <v>5</v>
      </c>
      <c r="E1980" s="3">
        <v>2</v>
      </c>
      <c r="F1980" s="3">
        <v>0</v>
      </c>
    </row>
    <row r="1981" spans="1:7">
      <c r="A1981" s="8">
        <v>44378</v>
      </c>
      <c r="B1981" s="3">
        <v>0</v>
      </c>
      <c r="C1981" s="3">
        <v>5</v>
      </c>
      <c r="D1981" s="3">
        <v>4</v>
      </c>
      <c r="E1981" s="3">
        <v>5</v>
      </c>
      <c r="F1981" s="3">
        <v>1</v>
      </c>
    </row>
    <row r="1982" spans="1:7">
      <c r="A1982" s="8">
        <v>44409</v>
      </c>
      <c r="B1982" s="3">
        <v>2</v>
      </c>
      <c r="C1982" s="3">
        <v>0</v>
      </c>
      <c r="D1982" s="3">
        <v>4</v>
      </c>
      <c r="E1982" s="3">
        <v>5</v>
      </c>
      <c r="F1982" s="3">
        <v>1</v>
      </c>
    </row>
    <row r="1983" spans="1:7">
      <c r="A1983" s="10" t="s">
        <v>10</v>
      </c>
      <c r="B1983" s="11">
        <f>SUM(B1971:B1982)</f>
        <v>32</v>
      </c>
      <c r="C1983" s="11">
        <f>SUM(C1971:C1982)</f>
        <v>22</v>
      </c>
      <c r="D1983" s="11">
        <f>SUM(D1971:D1982)</f>
        <v>61</v>
      </c>
      <c r="E1983" s="11">
        <f>SUM(E1971:E1982)</f>
        <v>45</v>
      </c>
      <c r="F1983" s="11">
        <f>SUM(F1971:F1982)</f>
        <v>13</v>
      </c>
    </row>
    <row r="1984" spans="1:7">
      <c r="A1984" s="14" t="s">
        <v>12</v>
      </c>
      <c r="B1984" s="14">
        <f>B1983/12</f>
        <v>2.6666666666666665</v>
      </c>
      <c r="C1984" s="14">
        <f>C1983/12</f>
        <v>1.8333333333333333</v>
      </c>
      <c r="D1984" s="14">
        <f>D1983/12</f>
        <v>5.083333333333333</v>
      </c>
      <c r="E1984" s="14">
        <f>E1983/12</f>
        <v>3.75</v>
      </c>
      <c r="F1984" s="14">
        <f>F1983/12</f>
        <v>1.0833333333333333</v>
      </c>
    </row>
    <row r="1985" spans="1:8">
      <c r="A1985" s="8">
        <v>44440</v>
      </c>
      <c r="B1985" s="3">
        <v>0</v>
      </c>
      <c r="C1985" s="3">
        <v>4</v>
      </c>
      <c r="D1985" s="3">
        <v>4</v>
      </c>
      <c r="E1985" s="3">
        <v>5</v>
      </c>
      <c r="F1985" s="3">
        <v>1</v>
      </c>
    </row>
    <row r="1986" spans="1:8">
      <c r="A1986" s="8">
        <v>44470</v>
      </c>
      <c r="B1986" s="3">
        <v>0</v>
      </c>
      <c r="C1986" s="3">
        <v>6</v>
      </c>
      <c r="D1986" s="3">
        <v>5</v>
      </c>
      <c r="E1986" s="3">
        <v>6</v>
      </c>
      <c r="F1986" s="3">
        <v>2</v>
      </c>
    </row>
    <row r="1987" spans="1:8">
      <c r="A1987" s="66">
        <v>44501</v>
      </c>
      <c r="B1987" s="56"/>
      <c r="C1987" s="56"/>
      <c r="D1987" s="56"/>
      <c r="E1987" s="56"/>
      <c r="F1987" s="56"/>
      <c r="G1987" s="56"/>
    </row>
    <row r="1988" spans="1:8">
      <c r="A1988" s="66">
        <v>44531</v>
      </c>
      <c r="B1988" s="56"/>
      <c r="C1988" s="56"/>
      <c r="D1988" s="56"/>
      <c r="E1988" s="56"/>
      <c r="F1988" s="56"/>
      <c r="G1988" s="56"/>
    </row>
    <row r="1989" spans="1:8">
      <c r="A1989" s="67"/>
      <c r="B1989" s="62"/>
      <c r="C1989" s="62"/>
      <c r="D1989" s="62"/>
      <c r="E1989" s="62"/>
      <c r="F1989" s="62"/>
      <c r="G1989" s="57"/>
    </row>
    <row r="1990" spans="1:8">
      <c r="A1990" s="64"/>
      <c r="B1990" s="64"/>
      <c r="C1990" s="64"/>
      <c r="D1990" s="64"/>
      <c r="E1990" s="64"/>
      <c r="F1990" s="64"/>
      <c r="G1990" s="57"/>
    </row>
    <row r="1992" spans="1:8">
      <c r="A1992" s="1" t="s">
        <v>0</v>
      </c>
      <c r="B1992" s="2" t="s">
        <v>1</v>
      </c>
      <c r="C1992" s="2" t="s">
        <v>2</v>
      </c>
      <c r="D1992" s="2" t="s">
        <v>3</v>
      </c>
    </row>
    <row r="1993" spans="1:8">
      <c r="A1993" s="8" t="s">
        <v>47</v>
      </c>
      <c r="B1993" s="9">
        <v>22842</v>
      </c>
      <c r="C1993" s="9">
        <v>42442</v>
      </c>
      <c r="D1993" s="3" t="s">
        <v>18</v>
      </c>
      <c r="H1993" s="3">
        <f>COUNTA(A1993,A1954)</f>
        <v>2</v>
      </c>
    </row>
    <row r="1995" spans="1:8">
      <c r="A1995" s="19" t="s">
        <v>4</v>
      </c>
      <c r="B1995" s="20" t="s">
        <v>5</v>
      </c>
      <c r="C1995" s="20" t="s">
        <v>6</v>
      </c>
      <c r="D1995" s="20" t="s">
        <v>7</v>
      </c>
      <c r="E1995" s="20" t="s">
        <v>8</v>
      </c>
      <c r="F1995" s="20" t="s">
        <v>9</v>
      </c>
      <c r="G1995" s="20" t="s">
        <v>11</v>
      </c>
    </row>
    <row r="1996" spans="1:8">
      <c r="A1996" s="8">
        <v>43709</v>
      </c>
      <c r="B1996" s="3">
        <v>0</v>
      </c>
      <c r="C1996" s="3">
        <v>0</v>
      </c>
      <c r="D1996" s="3">
        <v>3</v>
      </c>
      <c r="E1996" s="3">
        <v>0</v>
      </c>
      <c r="F1996" s="3">
        <v>0</v>
      </c>
    </row>
    <row r="1997" spans="1:8">
      <c r="A1997" s="8">
        <v>43739</v>
      </c>
      <c r="B1997" s="3">
        <v>8</v>
      </c>
      <c r="C1997" s="3">
        <v>0</v>
      </c>
      <c r="D1997" s="3">
        <v>9</v>
      </c>
      <c r="E1997" s="3">
        <v>4</v>
      </c>
      <c r="F1997" s="3">
        <v>0</v>
      </c>
    </row>
    <row r="1998" spans="1:8">
      <c r="A1998" s="8">
        <v>43770</v>
      </c>
      <c r="B1998" s="3">
        <v>11</v>
      </c>
      <c r="C1998" s="3">
        <v>0</v>
      </c>
      <c r="D1998" s="3">
        <v>9</v>
      </c>
      <c r="E1998" s="3">
        <v>3</v>
      </c>
      <c r="F1998" s="3">
        <v>0</v>
      </c>
    </row>
    <row r="1999" spans="1:8">
      <c r="A1999" s="8">
        <v>43800</v>
      </c>
      <c r="B1999" s="3">
        <v>7</v>
      </c>
      <c r="C1999" s="3">
        <v>0</v>
      </c>
      <c r="D1999" s="3">
        <v>3</v>
      </c>
      <c r="E1999" s="3">
        <v>4</v>
      </c>
      <c r="F1999" s="3">
        <v>0</v>
      </c>
    </row>
    <row r="2000" spans="1:8">
      <c r="A2000" s="8">
        <v>43831</v>
      </c>
      <c r="B2000" s="3">
        <v>8</v>
      </c>
      <c r="C2000" s="3">
        <v>0</v>
      </c>
      <c r="D2000" s="3">
        <v>4</v>
      </c>
      <c r="E2000" s="3">
        <v>0</v>
      </c>
      <c r="F2000" s="3">
        <v>0</v>
      </c>
    </row>
    <row r="2001" spans="1:7">
      <c r="A2001" s="8">
        <v>43862</v>
      </c>
      <c r="B2001" s="3">
        <v>10</v>
      </c>
      <c r="C2001" s="3">
        <v>0</v>
      </c>
      <c r="D2001" s="3">
        <v>12</v>
      </c>
      <c r="E2001" s="3">
        <v>4</v>
      </c>
      <c r="F2001" s="3">
        <v>2</v>
      </c>
    </row>
    <row r="2002" spans="1:7">
      <c r="A2002" s="8">
        <v>43891</v>
      </c>
      <c r="B2002" s="3">
        <v>6</v>
      </c>
      <c r="C2002" s="3">
        <v>0</v>
      </c>
      <c r="D2002" s="3">
        <v>8</v>
      </c>
      <c r="E2002" s="3">
        <v>2</v>
      </c>
      <c r="F2002" s="3">
        <v>1</v>
      </c>
    </row>
    <row r="2003" spans="1:7">
      <c r="A2003" s="8">
        <v>43922</v>
      </c>
      <c r="B2003" s="3">
        <v>0</v>
      </c>
      <c r="C2003" s="3">
        <v>0</v>
      </c>
      <c r="D2003" s="3">
        <v>1</v>
      </c>
      <c r="E2003" s="3">
        <v>0</v>
      </c>
      <c r="F2003" s="3">
        <v>0</v>
      </c>
    </row>
    <row r="2004" spans="1:7">
      <c r="A2004" s="8">
        <v>43952</v>
      </c>
      <c r="B2004" s="3">
        <v>0</v>
      </c>
      <c r="C2004" s="3">
        <v>0</v>
      </c>
      <c r="D2004" s="3">
        <v>2</v>
      </c>
      <c r="E2004" s="3">
        <v>0</v>
      </c>
      <c r="F2004" s="3">
        <v>0</v>
      </c>
    </row>
    <row r="2005" spans="1:7">
      <c r="A2005" s="8">
        <v>43983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 t="s">
        <v>54</v>
      </c>
    </row>
    <row r="2006" spans="1:7">
      <c r="A2006" s="8">
        <v>44013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44044</v>
      </c>
      <c r="B2007" s="3">
        <v>0</v>
      </c>
      <c r="C2007" s="3">
        <v>0</v>
      </c>
      <c r="D2007" s="3">
        <v>0.45</v>
      </c>
      <c r="E2007" s="3">
        <v>0</v>
      </c>
      <c r="F2007" s="3">
        <v>0</v>
      </c>
    </row>
    <row r="2008" spans="1:7">
      <c r="A2008" s="48" t="s">
        <v>10</v>
      </c>
      <c r="B2008" s="48">
        <f>SUM(B1996:B2007)</f>
        <v>50</v>
      </c>
      <c r="C2008" s="48">
        <f>SUM(C1996:C2007)</f>
        <v>0</v>
      </c>
      <c r="D2008" s="48">
        <f>SUM(D1996:D2007)</f>
        <v>51.45</v>
      </c>
      <c r="E2008" s="48">
        <f>SUM(E1996:E2007)</f>
        <v>17</v>
      </c>
      <c r="F2008" s="48">
        <f>SUM(F1996:F2007)</f>
        <v>3</v>
      </c>
      <c r="G2008" s="50"/>
    </row>
    <row r="2009" spans="1:7">
      <c r="A2009" s="48" t="s">
        <v>12</v>
      </c>
      <c r="B2009" s="48">
        <f>B2008/12</f>
        <v>4.166666666666667</v>
      </c>
      <c r="C2009" s="48">
        <f>C2008/12</f>
        <v>0</v>
      </c>
      <c r="D2009" s="48">
        <f>D2008/12</f>
        <v>4.2875000000000005</v>
      </c>
      <c r="E2009" s="48">
        <f>E2008/12</f>
        <v>1.4166666666666667</v>
      </c>
      <c r="F2009" s="48">
        <f>F2008/12</f>
        <v>0.25</v>
      </c>
      <c r="G2009" s="50"/>
    </row>
    <row r="2010" spans="1:7">
      <c r="A2010" s="8">
        <v>44075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44105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44136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44166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44197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44228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44256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7">
      <c r="A2017" s="8">
        <v>44287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7">
      <c r="A2018" s="8">
        <v>44317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 t="s">
        <v>54</v>
      </c>
    </row>
    <row r="2019" spans="1:7">
      <c r="A2019" s="8">
        <v>44348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 t="s">
        <v>54</v>
      </c>
    </row>
    <row r="2020" spans="1:7">
      <c r="A2020" s="8">
        <v>44378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7">
      <c r="A2021" s="8">
        <v>44409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7">
      <c r="A2022" s="48" t="s">
        <v>10</v>
      </c>
      <c r="B2022" s="48">
        <f>SUM(B2010:B2021)</f>
        <v>0</v>
      </c>
      <c r="C2022" s="48">
        <f>SUM(C2010:C2021)</f>
        <v>0</v>
      </c>
      <c r="D2022" s="48">
        <f>SUM(D2010:D2021)</f>
        <v>0</v>
      </c>
      <c r="E2022" s="48">
        <f>SUM(E2010:E2021)</f>
        <v>0</v>
      </c>
      <c r="F2022" s="48">
        <f>SUM(F2010:F2021)</f>
        <v>0</v>
      </c>
      <c r="G2022" s="50"/>
    </row>
    <row r="2023" spans="1:7">
      <c r="A2023" s="49" t="s">
        <v>12</v>
      </c>
      <c r="B2023" s="49">
        <f>B2022/12</f>
        <v>0</v>
      </c>
      <c r="C2023" s="49">
        <f>C2022/12</f>
        <v>0</v>
      </c>
      <c r="D2023" s="49">
        <f>D2022/12</f>
        <v>0</v>
      </c>
      <c r="E2023" s="49">
        <f>E2022/12</f>
        <v>0</v>
      </c>
      <c r="F2023" s="49">
        <f>F2022/12</f>
        <v>0</v>
      </c>
      <c r="G2023" s="50"/>
    </row>
    <row r="2024" spans="1:7">
      <c r="A2024" s="8">
        <v>44440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 t="s">
        <v>54</v>
      </c>
    </row>
    <row r="2025" spans="1:7">
      <c r="A2025" s="8">
        <v>44470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 t="s">
        <v>54</v>
      </c>
    </row>
    <row r="2026" spans="1:7">
      <c r="A2026" s="66">
        <v>44501</v>
      </c>
      <c r="B2026" s="56"/>
      <c r="C2026" s="56"/>
      <c r="D2026" s="56"/>
      <c r="E2026" s="56"/>
      <c r="F2026" s="56"/>
      <c r="G2026" s="56"/>
    </row>
    <row r="2027" spans="1:7">
      <c r="A2027" s="66">
        <v>44531</v>
      </c>
      <c r="B2027" s="56"/>
      <c r="C2027" s="56"/>
      <c r="D2027" s="56"/>
      <c r="E2027" s="56"/>
      <c r="F2027" s="56"/>
      <c r="G2027" s="56"/>
    </row>
    <row r="2028" spans="1:7">
      <c r="A2028" s="67"/>
      <c r="B2028" s="62"/>
      <c r="C2028" s="62"/>
      <c r="D2028" s="62"/>
      <c r="E2028" s="62"/>
      <c r="F2028" s="62"/>
      <c r="G2028" s="57"/>
    </row>
    <row r="2029" spans="1:7">
      <c r="A2029" s="64"/>
      <c r="B2029" s="64"/>
      <c r="C2029" s="64"/>
      <c r="D2029" s="64"/>
      <c r="E2029" s="64"/>
      <c r="F2029" s="64"/>
      <c r="G2029" s="57"/>
    </row>
    <row r="2030" spans="1:7">
      <c r="A2030" s="69"/>
      <c r="B2030" s="59"/>
      <c r="C2030" s="59"/>
      <c r="D2030" s="59"/>
      <c r="E2030" s="59"/>
      <c r="F2030" s="59"/>
      <c r="G2030" s="59"/>
    </row>
    <row r="2031" spans="1:7">
      <c r="A2031" s="71" t="s">
        <v>0</v>
      </c>
      <c r="B2031" s="93" t="s">
        <v>1</v>
      </c>
      <c r="C2031" s="93" t="s">
        <v>2</v>
      </c>
      <c r="D2031" s="93" t="s">
        <v>3</v>
      </c>
      <c r="E2031" s="93"/>
      <c r="F2031" s="59"/>
      <c r="G2031" s="59"/>
    </row>
    <row r="2032" spans="1:7">
      <c r="A2032" s="69" t="s">
        <v>48</v>
      </c>
      <c r="B2032" s="94">
        <v>33032</v>
      </c>
      <c r="C2032" s="94">
        <v>43163</v>
      </c>
      <c r="D2032" s="59" t="s">
        <v>18</v>
      </c>
      <c r="E2032" s="59"/>
      <c r="F2032" s="59"/>
      <c r="G2032" s="59"/>
    </row>
    <row r="2033" spans="1:7">
      <c r="A2033" s="69"/>
      <c r="B2033" s="59"/>
      <c r="C2033" s="59"/>
      <c r="D2033" s="59"/>
      <c r="E2033" s="59"/>
      <c r="F2033" s="59"/>
      <c r="G2033" s="59"/>
    </row>
    <row r="2034" spans="1:7">
      <c r="A2034" s="74" t="s">
        <v>4</v>
      </c>
      <c r="B2034" s="58" t="s">
        <v>5</v>
      </c>
      <c r="C2034" s="58" t="s">
        <v>6</v>
      </c>
      <c r="D2034" s="58" t="s">
        <v>7</v>
      </c>
      <c r="E2034" s="58" t="s">
        <v>8</v>
      </c>
      <c r="F2034" s="58" t="s">
        <v>9</v>
      </c>
      <c r="G2034" s="58" t="s">
        <v>11</v>
      </c>
    </row>
    <row r="2035" spans="1:7">
      <c r="A2035" s="69">
        <v>43709</v>
      </c>
      <c r="B2035" s="59">
        <v>9</v>
      </c>
      <c r="C2035" s="59">
        <v>4</v>
      </c>
      <c r="D2035" s="59">
        <v>12</v>
      </c>
      <c r="E2035" s="59">
        <v>18</v>
      </c>
      <c r="F2035" s="59">
        <v>4</v>
      </c>
      <c r="G2035" s="59"/>
    </row>
    <row r="2036" spans="1:7">
      <c r="A2036" s="69">
        <v>43739</v>
      </c>
      <c r="B2036" s="59">
        <v>6</v>
      </c>
      <c r="C2036" s="59">
        <v>8</v>
      </c>
      <c r="D2036" s="59">
        <v>11</v>
      </c>
      <c r="E2036" s="59">
        <v>14</v>
      </c>
      <c r="F2036" s="59">
        <v>4</v>
      </c>
      <c r="G2036" s="59"/>
    </row>
    <row r="2037" spans="1:7">
      <c r="A2037" s="69">
        <v>43770</v>
      </c>
      <c r="B2037" s="59">
        <v>7</v>
      </c>
      <c r="C2037" s="59">
        <v>6</v>
      </c>
      <c r="D2037" s="59">
        <v>9</v>
      </c>
      <c r="E2037" s="59">
        <v>12</v>
      </c>
      <c r="F2037" s="59">
        <v>4</v>
      </c>
      <c r="G2037" s="59"/>
    </row>
    <row r="2038" spans="1:7">
      <c r="A2038" s="69">
        <v>43800</v>
      </c>
      <c r="B2038" s="59">
        <v>4</v>
      </c>
      <c r="C2038" s="59">
        <v>6</v>
      </c>
      <c r="D2038" s="59">
        <v>7</v>
      </c>
      <c r="E2038" s="59">
        <v>3</v>
      </c>
      <c r="F2038" s="59">
        <v>2</v>
      </c>
      <c r="G2038" s="59"/>
    </row>
    <row r="2039" spans="1:7">
      <c r="A2039" s="69">
        <v>43831</v>
      </c>
      <c r="B2039" s="59">
        <v>7</v>
      </c>
      <c r="C2039" s="59">
        <v>6</v>
      </c>
      <c r="D2039" s="59">
        <v>9</v>
      </c>
      <c r="E2039" s="59">
        <v>2</v>
      </c>
      <c r="F2039" s="59">
        <v>3</v>
      </c>
      <c r="G2039" s="59"/>
    </row>
    <row r="2040" spans="1:7">
      <c r="A2040" s="69">
        <v>43862</v>
      </c>
      <c r="B2040" s="59">
        <v>4</v>
      </c>
      <c r="C2040" s="59">
        <v>8</v>
      </c>
      <c r="D2040" s="59">
        <v>11</v>
      </c>
      <c r="E2040" s="59">
        <v>9</v>
      </c>
      <c r="F2040" s="59">
        <v>4</v>
      </c>
      <c r="G2040" s="59"/>
    </row>
    <row r="2041" spans="1:7">
      <c r="A2041" s="69">
        <v>43891</v>
      </c>
      <c r="B2041" s="59">
        <v>1</v>
      </c>
      <c r="C2041" s="59">
        <v>6</v>
      </c>
      <c r="D2041" s="59">
        <v>8</v>
      </c>
      <c r="E2041" s="59">
        <v>11</v>
      </c>
      <c r="F2041" s="59">
        <v>2</v>
      </c>
      <c r="G2041" s="59"/>
    </row>
    <row r="2042" spans="1:7">
      <c r="A2042" s="69">
        <v>43922</v>
      </c>
      <c r="B2042" s="59">
        <v>0</v>
      </c>
      <c r="C2042" s="59">
        <v>6</v>
      </c>
      <c r="D2042" s="59">
        <v>7</v>
      </c>
      <c r="E2042" s="59">
        <v>10</v>
      </c>
      <c r="F2042" s="59">
        <v>2</v>
      </c>
      <c r="G2042" s="59"/>
    </row>
    <row r="2043" spans="1:7">
      <c r="A2043" s="69">
        <v>43952</v>
      </c>
      <c r="B2043" s="59">
        <v>0</v>
      </c>
      <c r="C2043" s="59">
        <v>6</v>
      </c>
      <c r="D2043" s="59">
        <v>8</v>
      </c>
      <c r="E2043" s="59">
        <v>12</v>
      </c>
      <c r="F2043" s="59">
        <v>2</v>
      </c>
      <c r="G2043" s="59"/>
    </row>
    <row r="2044" spans="1:7">
      <c r="A2044" s="69">
        <v>43983</v>
      </c>
      <c r="B2044" s="59">
        <v>0</v>
      </c>
      <c r="C2044" s="59">
        <v>4</v>
      </c>
      <c r="D2044" s="59">
        <v>4</v>
      </c>
      <c r="E2044" s="59">
        <v>6</v>
      </c>
      <c r="F2044" s="59">
        <v>2</v>
      </c>
      <c r="G2044" s="59"/>
    </row>
    <row r="2045" spans="1:7">
      <c r="A2045" s="69">
        <v>44013</v>
      </c>
      <c r="B2045" s="59">
        <v>2</v>
      </c>
      <c r="C2045" s="59">
        <v>8</v>
      </c>
      <c r="D2045" s="59">
        <v>6</v>
      </c>
      <c r="E2045" s="59">
        <v>11</v>
      </c>
      <c r="F2045" s="59">
        <v>3</v>
      </c>
      <c r="G2045" s="59"/>
    </row>
    <row r="2046" spans="1:7">
      <c r="A2046" s="69">
        <v>44044</v>
      </c>
      <c r="B2046" s="59">
        <v>0</v>
      </c>
      <c r="C2046" s="59">
        <v>4</v>
      </c>
      <c r="D2046" s="59">
        <v>2</v>
      </c>
      <c r="E2046" s="59">
        <v>6</v>
      </c>
      <c r="F2046" s="59">
        <v>3</v>
      </c>
      <c r="G2046" s="59"/>
    </row>
    <row r="2047" spans="1:7">
      <c r="A2047" s="75" t="s">
        <v>10</v>
      </c>
      <c r="B2047" s="75">
        <f>SUM(B2035:B2046)</f>
        <v>40</v>
      </c>
      <c r="C2047" s="75">
        <f>SUM(C2035:C2046)</f>
        <v>72</v>
      </c>
      <c r="D2047" s="75">
        <f>SUM(D2035:D2046)</f>
        <v>94</v>
      </c>
      <c r="E2047" s="75">
        <f>SUM(E2035:E2046)</f>
        <v>114</v>
      </c>
      <c r="F2047" s="75">
        <f>SUM(F2035:F2046)</f>
        <v>35</v>
      </c>
      <c r="G2047" s="65"/>
    </row>
    <row r="2048" spans="1:7">
      <c r="A2048" s="75" t="s">
        <v>12</v>
      </c>
      <c r="B2048" s="75">
        <f>B2047/12</f>
        <v>3.3333333333333335</v>
      </c>
      <c r="C2048" s="75">
        <f>C2047/12</f>
        <v>6</v>
      </c>
      <c r="D2048" s="75">
        <f>D2047/12</f>
        <v>7.833333333333333</v>
      </c>
      <c r="E2048" s="75">
        <f>E2047/12</f>
        <v>9.5</v>
      </c>
      <c r="F2048" s="75">
        <f>F2047/12</f>
        <v>2.9166666666666665</v>
      </c>
      <c r="G2048" s="65"/>
    </row>
    <row r="2049" spans="1:7">
      <c r="A2049" s="69">
        <v>44075</v>
      </c>
      <c r="B2049" s="59">
        <v>2</v>
      </c>
      <c r="C2049" s="59">
        <v>8</v>
      </c>
      <c r="D2049" s="59">
        <v>6</v>
      </c>
      <c r="E2049" s="59">
        <v>11</v>
      </c>
      <c r="F2049" s="59">
        <v>3</v>
      </c>
      <c r="G2049" s="59"/>
    </row>
    <row r="2050" spans="1:7">
      <c r="A2050" s="69">
        <v>44105</v>
      </c>
      <c r="B2050" s="59">
        <v>0</v>
      </c>
      <c r="C2050" s="59">
        <v>4</v>
      </c>
      <c r="D2050" s="59">
        <v>6</v>
      </c>
      <c r="E2050" s="59">
        <v>8</v>
      </c>
      <c r="F2050" s="59">
        <v>2</v>
      </c>
      <c r="G2050" s="59"/>
    </row>
    <row r="2051" spans="1:7">
      <c r="A2051" s="69">
        <v>44136</v>
      </c>
      <c r="B2051" s="59">
        <v>2</v>
      </c>
      <c r="C2051" s="59">
        <v>4</v>
      </c>
      <c r="D2051" s="59">
        <v>10</v>
      </c>
      <c r="E2051" s="59">
        <v>6</v>
      </c>
      <c r="F2051" s="59">
        <v>3</v>
      </c>
      <c r="G2051" s="59"/>
    </row>
    <row r="2052" spans="1:7">
      <c r="A2052" s="69">
        <v>44166</v>
      </c>
      <c r="B2052" s="59">
        <v>4</v>
      </c>
      <c r="C2052" s="59">
        <v>0</v>
      </c>
      <c r="D2052" s="59">
        <v>6</v>
      </c>
      <c r="E2052" s="59">
        <v>8</v>
      </c>
      <c r="F2052" s="59">
        <v>2</v>
      </c>
      <c r="G2052" s="59"/>
    </row>
    <row r="2053" spans="1:7">
      <c r="A2053" s="69">
        <v>44197</v>
      </c>
      <c r="B2053" s="59">
        <v>0</v>
      </c>
      <c r="C2053" s="59">
        <v>2</v>
      </c>
      <c r="D2053" s="59">
        <v>11</v>
      </c>
      <c r="E2053" s="59">
        <v>7</v>
      </c>
      <c r="F2053" s="59">
        <v>2</v>
      </c>
      <c r="G2053" s="59"/>
    </row>
    <row r="2054" spans="1:7">
      <c r="A2054" s="69">
        <v>44228</v>
      </c>
      <c r="B2054" s="59">
        <v>2</v>
      </c>
      <c r="C2054" s="59">
        <v>0</v>
      </c>
      <c r="D2054" s="59">
        <v>6</v>
      </c>
      <c r="E2054" s="59">
        <v>6</v>
      </c>
      <c r="F2054" s="59">
        <v>2</v>
      </c>
      <c r="G2054" s="59"/>
    </row>
    <row r="2055" spans="1:7">
      <c r="A2055" s="69">
        <v>44256</v>
      </c>
      <c r="B2055" s="59">
        <v>6</v>
      </c>
      <c r="C2055" s="59">
        <v>0</v>
      </c>
      <c r="D2055" s="59">
        <v>11</v>
      </c>
      <c r="E2055" s="59">
        <v>14</v>
      </c>
      <c r="F2055" s="59">
        <v>4</v>
      </c>
      <c r="G2055" s="59"/>
    </row>
    <row r="2056" spans="1:7">
      <c r="A2056" s="69">
        <v>44287</v>
      </c>
      <c r="B2056" s="59">
        <v>0</v>
      </c>
      <c r="C2056" s="59">
        <v>0</v>
      </c>
      <c r="D2056" s="59">
        <v>0</v>
      </c>
      <c r="E2056" s="59">
        <v>0</v>
      </c>
      <c r="F2056" s="59">
        <v>0</v>
      </c>
      <c r="G2056" s="59" t="s">
        <v>54</v>
      </c>
    </row>
    <row r="2057" spans="1:7">
      <c r="A2057" s="69">
        <v>44317</v>
      </c>
      <c r="B2057" s="59">
        <v>4</v>
      </c>
      <c r="C2057" s="59">
        <v>4</v>
      </c>
      <c r="D2057" s="59">
        <v>10</v>
      </c>
      <c r="E2057" s="59">
        <v>12</v>
      </c>
      <c r="F2057" s="59">
        <v>4</v>
      </c>
      <c r="G2057" s="59"/>
    </row>
    <row r="2058" spans="1:7">
      <c r="A2058" s="69">
        <v>44348</v>
      </c>
      <c r="B2058" s="59">
        <v>4</v>
      </c>
      <c r="C2058" s="59">
        <v>6</v>
      </c>
      <c r="D2058" s="59">
        <v>7</v>
      </c>
      <c r="E2058" s="59">
        <v>14</v>
      </c>
      <c r="F2058" s="59">
        <v>3</v>
      </c>
      <c r="G2058" s="59"/>
    </row>
    <row r="2059" spans="1:7">
      <c r="A2059" s="69">
        <v>44378</v>
      </c>
      <c r="B2059" s="59">
        <v>0</v>
      </c>
      <c r="C2059" s="59">
        <v>0</v>
      </c>
      <c r="D2059" s="59">
        <v>0</v>
      </c>
      <c r="E2059" s="59">
        <v>0</v>
      </c>
      <c r="F2059" s="59">
        <v>0</v>
      </c>
      <c r="G2059" s="59" t="s">
        <v>54</v>
      </c>
    </row>
    <row r="2060" spans="1:7">
      <c r="A2060" s="69">
        <v>44409</v>
      </c>
      <c r="B2060" s="59">
        <v>0</v>
      </c>
      <c r="C2060" s="59">
        <v>0</v>
      </c>
      <c r="D2060" s="59">
        <v>0</v>
      </c>
      <c r="E2060" s="59">
        <v>0</v>
      </c>
      <c r="F2060" s="59">
        <v>0</v>
      </c>
      <c r="G2060" s="59" t="s">
        <v>54</v>
      </c>
    </row>
    <row r="2061" spans="1:7">
      <c r="A2061" s="75" t="s">
        <v>10</v>
      </c>
      <c r="B2061" s="75">
        <f>SUM(B2049:B2060)</f>
        <v>24</v>
      </c>
      <c r="C2061" s="75">
        <f>SUM(C2049:C2060)</f>
        <v>28</v>
      </c>
      <c r="D2061" s="75">
        <f>SUM(D2049:D2060)</f>
        <v>73</v>
      </c>
      <c r="E2061" s="75">
        <f>SUM(E2049:E2060)</f>
        <v>86</v>
      </c>
      <c r="F2061" s="75">
        <f>SUM(F2049:F2060)</f>
        <v>25</v>
      </c>
      <c r="G2061" s="65"/>
    </row>
    <row r="2062" spans="1:7">
      <c r="A2062" s="76" t="s">
        <v>12</v>
      </c>
      <c r="B2062" s="76">
        <f>B2061/12</f>
        <v>2</v>
      </c>
      <c r="C2062" s="76">
        <f>C2061/12</f>
        <v>2.3333333333333335</v>
      </c>
      <c r="D2062" s="76">
        <f>D2061/12</f>
        <v>6.083333333333333</v>
      </c>
      <c r="E2062" s="76">
        <f>E2061/12</f>
        <v>7.166666666666667</v>
      </c>
      <c r="F2062" s="76">
        <f>F2061/12</f>
        <v>2.0833333333333335</v>
      </c>
      <c r="G2062" s="65"/>
    </row>
    <row r="2063" spans="1:7">
      <c r="A2063" s="69">
        <v>44440</v>
      </c>
      <c r="B2063" s="59">
        <v>0</v>
      </c>
      <c r="C2063" s="59">
        <v>0</v>
      </c>
      <c r="D2063" s="59">
        <v>0</v>
      </c>
      <c r="E2063" s="59">
        <v>0</v>
      </c>
      <c r="F2063" s="59">
        <v>0</v>
      </c>
      <c r="G2063" s="59" t="s">
        <v>54</v>
      </c>
    </row>
    <row r="2064" spans="1:7">
      <c r="A2064" s="69">
        <v>44470</v>
      </c>
      <c r="B2064" s="59">
        <v>0</v>
      </c>
      <c r="C2064" s="59">
        <v>0</v>
      </c>
      <c r="D2064" s="59">
        <v>0</v>
      </c>
      <c r="E2064" s="59">
        <v>0</v>
      </c>
      <c r="F2064" s="59">
        <v>0</v>
      </c>
      <c r="G2064" s="59" t="s">
        <v>54</v>
      </c>
    </row>
    <row r="2065" spans="1:10">
      <c r="A2065" s="66">
        <v>44501</v>
      </c>
      <c r="B2065" s="56"/>
      <c r="C2065" s="56"/>
      <c r="D2065" s="56"/>
      <c r="E2065" s="56"/>
      <c r="F2065" s="56"/>
      <c r="G2065" s="56"/>
    </row>
    <row r="2066" spans="1:10">
      <c r="A2066" s="66">
        <v>44531</v>
      </c>
      <c r="B2066" s="56"/>
      <c r="C2066" s="56"/>
      <c r="D2066" s="56"/>
      <c r="E2066" s="56"/>
      <c r="F2066" s="56"/>
      <c r="G2066" s="56"/>
    </row>
    <row r="2067" spans="1:10">
      <c r="A2067" s="67"/>
      <c r="B2067" s="62"/>
      <c r="C2067" s="62"/>
      <c r="D2067" s="62"/>
      <c r="E2067" s="62"/>
      <c r="F2067" s="62"/>
      <c r="G2067" s="57"/>
    </row>
    <row r="2068" spans="1:10">
      <c r="A2068" s="64"/>
      <c r="B2068" s="64"/>
      <c r="C2068" s="64"/>
      <c r="D2068" s="64"/>
      <c r="E2068" s="64"/>
      <c r="F2068" s="64"/>
      <c r="G2068" s="57"/>
    </row>
    <row r="2070" spans="1:10">
      <c r="A2070" s="1"/>
    </row>
    <row r="2072" spans="1:10" ht="29">
      <c r="A2072" s="70" t="s">
        <v>69</v>
      </c>
      <c r="B2072" s="70"/>
      <c r="C2072" s="70"/>
      <c r="D2072" s="70"/>
      <c r="E2072" s="70"/>
      <c r="F2072" s="70"/>
      <c r="G2072" s="70"/>
      <c r="H2072" s="70"/>
      <c r="I2072" s="59"/>
      <c r="J2072" s="59"/>
    </row>
    <row r="2073" spans="1:10">
      <c r="A2073" s="59"/>
      <c r="B2073" s="59"/>
      <c r="C2073" s="59"/>
      <c r="D2073" s="59"/>
      <c r="E2073" s="59"/>
      <c r="F2073" s="59"/>
      <c r="G2073" s="59"/>
      <c r="H2073" s="59"/>
      <c r="I2073" s="59"/>
      <c r="J2073" s="59"/>
    </row>
    <row r="2074" spans="1:10">
      <c r="A2074" s="59"/>
      <c r="B2074" s="71"/>
      <c r="C2074" s="71"/>
      <c r="D2074" s="71"/>
      <c r="E2074" s="71"/>
      <c r="F2074" s="59"/>
      <c r="G2074" s="59"/>
      <c r="H2074" s="59"/>
      <c r="I2074" s="59"/>
      <c r="J2074" s="59"/>
    </row>
    <row r="2075" spans="1:10" ht="24">
      <c r="A2075" s="59"/>
      <c r="B2075" s="72" t="s">
        <v>83</v>
      </c>
      <c r="C2075" s="72"/>
      <c r="D2075" s="72"/>
      <c r="E2075" s="72"/>
      <c r="F2075" s="72"/>
      <c r="G2075" s="59"/>
      <c r="H2075" s="59"/>
      <c r="I2075" s="59"/>
      <c r="J2075" s="59"/>
    </row>
    <row r="2076" spans="1:10">
      <c r="A2076" s="59"/>
      <c r="B2076" s="69"/>
      <c r="C2076" s="73"/>
      <c r="D2076" s="73" t="s">
        <v>111</v>
      </c>
      <c r="E2076" s="73">
        <f>COUNTA(A2032,A1993,A1954,A1912,A1872,A1833,A1794,A1754,A1715,A1676,A1635,A1595,A1553,A1513,A1460,A1421,A1380,A1341,A1301,A1262,A1221,A1182,A1143,A1104,A1062,A1022,A983,A944,A902,A862,A818,A779,A740,A698,A658,A619,A580,A538,A498,A457,A413,A373,A333,A293,A253,A213,A173,A133,A93,A51,A10)</f>
        <v>51</v>
      </c>
      <c r="F2076" s="59"/>
      <c r="G2076" s="59"/>
      <c r="H2076" s="59"/>
      <c r="I2076" s="59"/>
      <c r="J2076" s="59"/>
    </row>
    <row r="2077" spans="1:10">
      <c r="A2077" s="59"/>
      <c r="B2077" s="69"/>
      <c r="C2077" s="59"/>
      <c r="D2077" s="59"/>
      <c r="E2077" s="59"/>
      <c r="F2077" s="59"/>
      <c r="G2077" s="59"/>
      <c r="H2077" s="59"/>
      <c r="I2077" s="59"/>
      <c r="J2077" s="59"/>
    </row>
    <row r="2078" spans="1:10">
      <c r="A2078" s="59"/>
      <c r="B2078" s="74" t="s">
        <v>4</v>
      </c>
      <c r="C2078" s="58" t="s">
        <v>5</v>
      </c>
      <c r="D2078" s="58" t="s">
        <v>6</v>
      </c>
      <c r="E2078" s="58" t="s">
        <v>7</v>
      </c>
      <c r="F2078" s="58" t="s">
        <v>8</v>
      </c>
      <c r="G2078" s="58" t="s">
        <v>9</v>
      </c>
      <c r="H2078" s="58" t="s">
        <v>109</v>
      </c>
      <c r="I2078" s="58" t="s">
        <v>110</v>
      </c>
      <c r="J2078" s="58" t="s">
        <v>115</v>
      </c>
    </row>
    <row r="2079" spans="1:10">
      <c r="A2079" s="59"/>
      <c r="B2079" s="69">
        <v>43709</v>
      </c>
      <c r="C2079" s="59">
        <f t="shared" ref="C2079:G2090" si="0"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f>
        <v>370</v>
      </c>
      <c r="D2079" s="59">
        <f t="shared" si="0"/>
        <v>105</v>
      </c>
      <c r="E2079" s="59">
        <f t="shared" si="0"/>
        <v>573</v>
      </c>
      <c r="F2079" s="59">
        <f t="shared" si="0"/>
        <v>262</v>
      </c>
      <c r="G2079" s="59">
        <f t="shared" si="0"/>
        <v>90</v>
      </c>
      <c r="H2079" s="59">
        <f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f>
        <v>7</v>
      </c>
      <c r="I2079" s="59">
        <f>E2076 - Table3726[[#This Row],[ INACTIVE PUBLISHERS]]</f>
        <v>44</v>
      </c>
      <c r="J2079" s="59">
        <f>SUM(Table3726[[#This Row],[ INACTIVE PUBLISHERS]:[ACTIVE PUBLISHERS]])</f>
        <v>51</v>
      </c>
    </row>
    <row r="2080" spans="1:10">
      <c r="A2080" s="59"/>
      <c r="B2080" s="69">
        <v>43739</v>
      </c>
      <c r="C2080" s="59">
        <f t="shared" si="0"/>
        <v>405</v>
      </c>
      <c r="D2080" s="59">
        <f t="shared" si="0"/>
        <v>106</v>
      </c>
      <c r="E2080" s="59">
        <f t="shared" si="0"/>
        <v>621</v>
      </c>
      <c r="F2080" s="59">
        <f t="shared" si="0"/>
        <v>280</v>
      </c>
      <c r="G2080" s="59">
        <f t="shared" si="0"/>
        <v>96</v>
      </c>
      <c r="H2080" s="59">
        <f>COUNTA(G2036,G1916,G1876,G1837,G1798,G1758,G1719,G1680,G1639,G1599,G1557,G1517,G1464,G1425,G1383,G1345,G1305,G1266,G1225,G1186,G1147,G1108,G1066,G1026,G987,G948,G906,G866,G822,G783,G744,G702,G662,G623,G584,G542,G502,G461,G417,G377,G337,G297,G257,G217,G177,G137,G97,G55,G14,G1997,G1958)</f>
        <v>5</v>
      </c>
      <c r="I2080" s="59">
        <f>E2076 - Table3726[[#This Row],[ INACTIVE PUBLISHERS]]</f>
        <v>46</v>
      </c>
      <c r="J2080" s="59">
        <f>SUM(Table3726[[#This Row],[ INACTIVE PUBLISHERS]:[ACTIVE PUBLISHERS]])</f>
        <v>51</v>
      </c>
    </row>
    <row r="2081" spans="1:10">
      <c r="A2081" s="59"/>
      <c r="B2081" s="69">
        <v>43770</v>
      </c>
      <c r="C2081" s="59">
        <f t="shared" si="0"/>
        <v>313</v>
      </c>
      <c r="D2081" s="59">
        <f t="shared" si="0"/>
        <v>83</v>
      </c>
      <c r="E2081" s="59">
        <f t="shared" si="0"/>
        <v>594</v>
      </c>
      <c r="F2081" s="59">
        <f t="shared" si="0"/>
        <v>258</v>
      </c>
      <c r="G2081" s="59">
        <f t="shared" si="0"/>
        <v>90</v>
      </c>
      <c r="H2081" s="59">
        <f>COUNTA(G2037,G1917,G1877,G1838,G1799,G1759,G1720,G1681,G1640,G1600,G1558,G1518,G1465,G1426,#REF!,G1346,G1306,G1267,G1226,G1187,G1148,G1109,G1067,G1027,G988,G949,G907,G867,G823,G784,G745,G703,G663,G624,G585,G543,G503,G462,G418,G378,G338,G298,G258,G218,G178,G138,G98,G56,G15,G1998,G1959)</f>
        <v>4</v>
      </c>
      <c r="I2081" s="59">
        <f>E2076 - Table3726[[#This Row],[ INACTIVE PUBLISHERS]]</f>
        <v>47</v>
      </c>
      <c r="J2081" s="59">
        <f>SUM(Table3726[[#This Row],[ INACTIVE PUBLISHERS]:[ACTIVE PUBLISHERS]])</f>
        <v>51</v>
      </c>
    </row>
    <row r="2082" spans="1:10">
      <c r="A2082" s="69"/>
      <c r="B2082" s="69">
        <v>43800</v>
      </c>
      <c r="C2082" s="59">
        <f t="shared" si="0"/>
        <v>371</v>
      </c>
      <c r="D2082" s="59">
        <f t="shared" si="0"/>
        <v>110</v>
      </c>
      <c r="E2082" s="59">
        <f t="shared" si="0"/>
        <v>607</v>
      </c>
      <c r="F2082" s="59">
        <f t="shared" si="0"/>
        <v>260</v>
      </c>
      <c r="G2082" s="59">
        <f t="shared" si="0"/>
        <v>93</v>
      </c>
      <c r="H2082" s="59">
        <f>COUNTA(G2038,G1918,G1878,G1839,G1800,G1760,G1721,G1682,G1641,G1601,G1559,G1519,G1466,G1427,G1385,G1347,G1307,G1268,G1227,G1188,G1149,G1110,G1068,G1028,G989,G950,G908,G868,G824,G785,G746,G704,G664,G625,G586,G544,G504,G463,G419,G379,G339,G299,G259,G219,G179,G139,G99,G57,G16,G1999,G1960)</f>
        <v>4</v>
      </c>
      <c r="I2082" s="59">
        <f>E2076 - Table3726[[#This Row],[ INACTIVE PUBLISHERS]]</f>
        <v>47</v>
      </c>
      <c r="J2082" s="59">
        <f>SUM(Table3726[[#This Row],[ INACTIVE PUBLISHERS]:[ACTIVE PUBLISHERS]])</f>
        <v>51</v>
      </c>
    </row>
    <row r="2083" spans="1:10">
      <c r="A2083" s="69"/>
      <c r="B2083" s="69">
        <v>43831</v>
      </c>
      <c r="C2083" s="59">
        <f t="shared" si="0"/>
        <v>396</v>
      </c>
      <c r="D2083" s="59">
        <f t="shared" si="0"/>
        <v>130</v>
      </c>
      <c r="E2083" s="59">
        <f t="shared" si="0"/>
        <v>650</v>
      </c>
      <c r="F2083" s="59">
        <f t="shared" si="0"/>
        <v>318</v>
      </c>
      <c r="G2083" s="59">
        <f t="shared" si="0"/>
        <v>107</v>
      </c>
      <c r="H2083" s="59">
        <f t="shared" ref="H2083:H2110" si="1">COUNTA(G2039,G1919,G1879,G1840,G1801,G1761,G1722,G1683,G1642,G1602,G1560,G1520,G1467,G1428,G1387,G1348,G1308,G1269,G1228,G1189,G1150,G1111,G1069,G1029,G990,G951,G909,G869,G825,G786,G747,G705,G665,G626,G587,G545,G505,G464,G420,G380,G340,G300,G260,G220,G180,G140,G100,G58,G17,G2000,G1961)</f>
        <v>2</v>
      </c>
      <c r="I2083" s="59">
        <f>E2076 - Table3726[[#This Row],[ INACTIVE PUBLISHERS]]</f>
        <v>49</v>
      </c>
      <c r="J2083" s="59">
        <f>SUM(Table3726[[#This Row],[ INACTIVE PUBLISHERS]:[ACTIVE PUBLISHERS]])</f>
        <v>51</v>
      </c>
    </row>
    <row r="2084" spans="1:10">
      <c r="A2084" s="69"/>
      <c r="B2084" s="69">
        <v>43862</v>
      </c>
      <c r="C2084" s="59">
        <f t="shared" si="0"/>
        <v>352</v>
      </c>
      <c r="D2084" s="59">
        <f t="shared" si="0"/>
        <v>113</v>
      </c>
      <c r="E2084" s="59">
        <f t="shared" si="0"/>
        <v>670</v>
      </c>
      <c r="F2084" s="59">
        <f t="shared" si="0"/>
        <v>260</v>
      </c>
      <c r="G2084" s="59">
        <f t="shared" si="0"/>
        <v>106</v>
      </c>
      <c r="H2084" s="59">
        <f t="shared" si="1"/>
        <v>2</v>
      </c>
      <c r="I2084" s="59">
        <f>E2076 - Table3726[[#This Row],[ INACTIVE PUBLISHERS]]</f>
        <v>49</v>
      </c>
      <c r="J2084" s="59">
        <f>SUM(Table3726[[#This Row],[ INACTIVE PUBLISHERS]:[ACTIVE PUBLISHERS]])</f>
        <v>51</v>
      </c>
    </row>
    <row r="2085" spans="1:10">
      <c r="A2085" s="69"/>
      <c r="B2085" s="69">
        <v>43891</v>
      </c>
      <c r="C2085" s="59">
        <f t="shared" si="0"/>
        <v>149</v>
      </c>
      <c r="D2085" s="59">
        <f t="shared" si="0"/>
        <v>89</v>
      </c>
      <c r="E2085" s="59">
        <f t="shared" si="0"/>
        <v>407</v>
      </c>
      <c r="F2085" s="59">
        <f t="shared" si="0"/>
        <v>198</v>
      </c>
      <c r="G2085" s="59">
        <f t="shared" si="0"/>
        <v>90</v>
      </c>
      <c r="H2085" s="59">
        <f t="shared" si="1"/>
        <v>3</v>
      </c>
      <c r="I2085" s="59">
        <f>E2076 - Table3726[[#This Row],[ INACTIVE PUBLISHERS]]</f>
        <v>48</v>
      </c>
      <c r="J2085" s="59">
        <f>SUM(Table3726[[#This Row],[ INACTIVE PUBLISHERS]:[ACTIVE PUBLISHERS]])</f>
        <v>51</v>
      </c>
    </row>
    <row r="2086" spans="1:10">
      <c r="A2086" s="69"/>
      <c r="B2086" s="69">
        <v>43922</v>
      </c>
      <c r="C2086" s="59">
        <f t="shared" si="0"/>
        <v>45</v>
      </c>
      <c r="D2086" s="59">
        <f t="shared" si="0"/>
        <v>36</v>
      </c>
      <c r="E2086" s="59">
        <f t="shared" si="0"/>
        <v>296</v>
      </c>
      <c r="F2086" s="59">
        <f t="shared" si="0"/>
        <v>186</v>
      </c>
      <c r="G2086" s="59">
        <f t="shared" si="0"/>
        <v>66</v>
      </c>
      <c r="H2086" s="59">
        <f>COUNTA(G2042,G1922,G1882,G1843,G1804,G1764,G1725,G1686,G1645,G1605,G1563,G1523,G1470,G1431,G1390,G1351,G1311,G1272,G1231,G1192,G1153,G1114,G1072,G1032,G993,G954,G912,G872,G828,G789,G750,G708,G668,G629,G590,G548,G508,G467,G423,G383,G343,G303,G263,G223,G183,G143,G103,G61,G20,G2005,G1964)</f>
        <v>4</v>
      </c>
      <c r="I2086" s="59">
        <f>E2076 - Table3726[[#This Row],[ INACTIVE PUBLISHERS]]</f>
        <v>47</v>
      </c>
      <c r="J2086" s="59">
        <f>SUM(Table3726[[#This Row],[ INACTIVE PUBLISHERS]:[ACTIVE PUBLISHERS]])</f>
        <v>51</v>
      </c>
    </row>
    <row r="2087" spans="1:10">
      <c r="A2087" s="69"/>
      <c r="B2087" s="69">
        <v>43952</v>
      </c>
      <c r="C2087" s="59">
        <f t="shared" si="0"/>
        <v>23</v>
      </c>
      <c r="D2087" s="59">
        <f t="shared" si="0"/>
        <v>67</v>
      </c>
      <c r="E2087" s="59">
        <f t="shared" si="0"/>
        <v>258.5</v>
      </c>
      <c r="F2087" s="59">
        <f t="shared" si="0"/>
        <v>168</v>
      </c>
      <c r="G2087" s="59">
        <f t="shared" si="0"/>
        <v>71</v>
      </c>
      <c r="H2087" s="59">
        <f t="shared" si="1"/>
        <v>5</v>
      </c>
      <c r="I2087" s="59">
        <f>E2076 - Table3726[[#This Row],[ INACTIVE PUBLISHERS]]</f>
        <v>46</v>
      </c>
      <c r="J2087" s="59">
        <f>SUM(Table3726[[#This Row],[ INACTIVE PUBLISHERS]:[ACTIVE PUBLISHERS]])</f>
        <v>51</v>
      </c>
    </row>
    <row r="2088" spans="1:10">
      <c r="A2088" s="69"/>
      <c r="B2088" s="69">
        <v>43983</v>
      </c>
      <c r="C2088" s="59">
        <f t="shared" si="0"/>
        <v>21</v>
      </c>
      <c r="D2088" s="59">
        <f t="shared" si="0"/>
        <v>73</v>
      </c>
      <c r="E2088" s="59">
        <f t="shared" si="0"/>
        <v>270</v>
      </c>
      <c r="F2088" s="59">
        <f t="shared" si="0"/>
        <v>170</v>
      </c>
      <c r="G2088" s="59">
        <f t="shared" si="0"/>
        <v>66</v>
      </c>
      <c r="H2088" s="59">
        <f>COUNTA(G2044,G1924,G1884,G1845,G1806,G1766,G1727,G1688,G1647,G1607,G1565,G1525,G1472,G1433,G1392,G1353,G1313,G1274,G1233,G1194,G1155,G1116,G1074,G1034,G995,G956,G914,G874,G830,G791,G752,G710,G670,G631,G592,G550,G510,G469,G425,G385,G345,G305,G265,G225,G185,G145,G105,G63,G22,#REF!,G1966)</f>
        <v>5</v>
      </c>
      <c r="I2088" s="59">
        <f>E2076 - Table3726[[#This Row],[ INACTIVE PUBLISHERS]]</f>
        <v>46</v>
      </c>
      <c r="J2088" s="59">
        <f>SUM(Table3726[[#This Row],[ INACTIVE PUBLISHERS]:[ACTIVE PUBLISHERS]])</f>
        <v>51</v>
      </c>
    </row>
    <row r="2089" spans="1:10">
      <c r="A2089" s="69"/>
      <c r="B2089" s="69">
        <v>44013</v>
      </c>
      <c r="C2089" s="59">
        <f t="shared" si="0"/>
        <v>7</v>
      </c>
      <c r="D2089" s="59">
        <f t="shared" si="0"/>
        <v>68</v>
      </c>
      <c r="E2089" s="59">
        <f t="shared" si="0"/>
        <v>222</v>
      </c>
      <c r="F2089" s="59">
        <f t="shared" si="0"/>
        <v>137</v>
      </c>
      <c r="G2089" s="59">
        <f t="shared" si="0"/>
        <v>64</v>
      </c>
      <c r="H2089" s="59">
        <f t="shared" si="1"/>
        <v>7</v>
      </c>
      <c r="I2089" s="59">
        <f>E2076 - Table3726[[#This Row],[ INACTIVE PUBLISHERS]]</f>
        <v>44</v>
      </c>
      <c r="J2089" s="59">
        <f>SUM(Table3726[[#This Row],[ INACTIVE PUBLISHERS]:[ACTIVE PUBLISHERS]])</f>
        <v>51</v>
      </c>
    </row>
    <row r="2090" spans="1:10">
      <c r="A2090" s="69"/>
      <c r="B2090" s="69">
        <v>44044</v>
      </c>
      <c r="C2090" s="59">
        <f t="shared" si="0"/>
        <v>12</v>
      </c>
      <c r="D2090" s="59">
        <f t="shared" si="0"/>
        <v>67.5</v>
      </c>
      <c r="E2090" s="59">
        <f t="shared" si="0"/>
        <v>237.45</v>
      </c>
      <c r="F2090" s="59">
        <f t="shared" si="0"/>
        <v>160</v>
      </c>
      <c r="G2090" s="59">
        <f t="shared" si="0"/>
        <v>65</v>
      </c>
      <c r="H2090" s="59">
        <f t="shared" si="1"/>
        <v>5</v>
      </c>
      <c r="I2090" s="59">
        <f>E2076 - Table3726[[#This Row],[ INACTIVE PUBLISHERS]]</f>
        <v>46</v>
      </c>
      <c r="J2090" s="59">
        <f>SUM(Table3726[[#This Row],[ INACTIVE PUBLISHERS]:[ACTIVE PUBLISHERS]])</f>
        <v>51</v>
      </c>
    </row>
    <row r="2091" spans="1:10">
      <c r="A2091" s="69"/>
      <c r="B2091" s="75" t="s">
        <v>10</v>
      </c>
      <c r="C2091" s="61">
        <f>SUM(C2079:C2090)</f>
        <v>2464</v>
      </c>
      <c r="D2091" s="61">
        <f>SUM(D2079:D2090)</f>
        <v>1047.5</v>
      </c>
      <c r="E2091" s="61">
        <f>SUM(E2079:E2090)</f>
        <v>5405.95</v>
      </c>
      <c r="F2091" s="61">
        <f>SUM(F2079:F2090)</f>
        <v>2657</v>
      </c>
      <c r="G2091" s="61">
        <f>SUM(G2079:G2090)</f>
        <v>1004</v>
      </c>
      <c r="H2091" s="61">
        <f>H2079+H2080+H2084+H2081+H2082+H2083+H2085+H2086+H2087+H2088+H2089+H2090</f>
        <v>53</v>
      </c>
      <c r="I2091" s="61">
        <f t="shared" ref="I2091:J2091" si="2">I2079+I2080+I2084+I2081+I2082+I2083+I2085+I2086+I2087+I2088+I2089+I2090</f>
        <v>559</v>
      </c>
      <c r="J2091" s="61">
        <f t="shared" si="2"/>
        <v>612</v>
      </c>
    </row>
    <row r="2092" spans="1:10">
      <c r="A2092" s="69"/>
      <c r="B2092" s="75" t="s">
        <v>12</v>
      </c>
      <c r="C2092" s="61">
        <f t="shared" ref="C2092:C2109" si="3">SUM(B2048,B2009,B1970,B1928,B1888,B1849,B1810,B1770,B1731,B1692,B1651,B1611,B1569,B1529,B1476,B1437,B1396,B1357,B1317,B1278,B1237,B1198,B1159,B1120,B1078,B1038,B999,B960,B918,B878,B834,B795,B756,B714,B674,B635,B596,B554,B514,B473,B429,B389,B349,B309,B269,B229,B189,B149,B109,B67,B26)</f>
        <v>204.6666666666666</v>
      </c>
      <c r="D2092" s="61">
        <f t="shared" ref="D2092:I2092" si="4">D2091/12</f>
        <v>87.291666666666671</v>
      </c>
      <c r="E2092" s="61">
        <f t="shared" si="4"/>
        <v>450.49583333333334</v>
      </c>
      <c r="F2092" s="61">
        <f t="shared" si="4"/>
        <v>221.41666666666666</v>
      </c>
      <c r="G2092" s="61">
        <f t="shared" si="4"/>
        <v>83.666666666666671</v>
      </c>
      <c r="H2092" s="61">
        <f t="shared" si="4"/>
        <v>4.416666666666667</v>
      </c>
      <c r="I2092" s="61">
        <f t="shared" si="4"/>
        <v>46.583333333333336</v>
      </c>
      <c r="J2092" s="61">
        <f t="shared" ref="J2092" si="5">J2091/12</f>
        <v>51</v>
      </c>
    </row>
    <row r="2093" spans="1:10">
      <c r="A2093" s="69"/>
      <c r="B2093" s="69">
        <v>44075</v>
      </c>
      <c r="C2093" s="59">
        <f t="shared" si="3"/>
        <v>28</v>
      </c>
      <c r="D2093" s="59">
        <f t="shared" ref="D2093:G2110" si="6">SUM(C2049,C2010,C1971,C1929,C1889,C1850,C1811,C1771,C1732,C1693,C1652,C1612,C1570,C1530,C1477,C1438,C1397,C1358,C1318,C1279,C1238,C1199,C1160,C1121,C1079,C1039,C1000,C961,C919,C879,C835,C796,C757,C715,C675,C636,C597,C555,C515,C474,C430,C390,C350,C310,C270,C230,C190,C150,C110,C68,C27)</f>
        <v>85</v>
      </c>
      <c r="E2093" s="59">
        <f t="shared" si="6"/>
        <v>270</v>
      </c>
      <c r="F2093" s="59">
        <f t="shared" si="6"/>
        <v>174</v>
      </c>
      <c r="G2093" s="59">
        <f t="shared" si="6"/>
        <v>76</v>
      </c>
      <c r="H2093" s="59">
        <f t="shared" si="1"/>
        <v>4</v>
      </c>
      <c r="I2093" s="59">
        <f>E2076 - Table3726[[#This Row],[ INACTIVE PUBLISHERS]]</f>
        <v>47</v>
      </c>
      <c r="J2093" s="59">
        <f>SUM(Table3726[[#This Row],[ INACTIVE PUBLISHERS]:[ACTIVE PUBLISHERS]])</f>
        <v>51</v>
      </c>
    </row>
    <row r="2094" spans="1:10">
      <c r="A2094" s="69"/>
      <c r="B2094" s="69">
        <v>44105</v>
      </c>
      <c r="C2094" s="59">
        <f t="shared" si="3"/>
        <v>23</v>
      </c>
      <c r="D2094" s="59">
        <f t="shared" si="6"/>
        <v>68</v>
      </c>
      <c r="E2094" s="59">
        <f t="shared" si="6"/>
        <v>243.5</v>
      </c>
      <c r="F2094" s="59">
        <f t="shared" si="6"/>
        <v>159</v>
      </c>
      <c r="G2094" s="59">
        <f t="shared" si="6"/>
        <v>67</v>
      </c>
      <c r="H2094" s="59">
        <f t="shared" si="1"/>
        <v>5</v>
      </c>
      <c r="I2094" s="59">
        <f>E2076 - Table3726[[#This Row],[ INACTIVE PUBLISHERS]]</f>
        <v>46</v>
      </c>
      <c r="J2094" s="59">
        <f>SUM(Table3726[[#This Row],[ INACTIVE PUBLISHERS]:[ACTIVE PUBLISHERS]])</f>
        <v>51</v>
      </c>
    </row>
    <row r="2095" spans="1:10">
      <c r="A2095" s="69"/>
      <c r="B2095" s="69">
        <v>44136</v>
      </c>
      <c r="C2095" s="59">
        <f t="shared" si="3"/>
        <v>40</v>
      </c>
      <c r="D2095" s="59">
        <f t="shared" si="6"/>
        <v>78</v>
      </c>
      <c r="E2095" s="59">
        <f t="shared" si="6"/>
        <v>284</v>
      </c>
      <c r="F2095" s="59">
        <f t="shared" si="6"/>
        <v>160</v>
      </c>
      <c r="G2095" s="59">
        <f t="shared" si="6"/>
        <v>75</v>
      </c>
      <c r="H2095" s="59">
        <f t="shared" si="1"/>
        <v>5</v>
      </c>
      <c r="I2095" s="59">
        <f>E2076 - Table3726[[#This Row],[ INACTIVE PUBLISHERS]]</f>
        <v>46</v>
      </c>
      <c r="J2095" s="59">
        <f>SUM(Table3726[[#This Row],[ INACTIVE PUBLISHERS]:[ACTIVE PUBLISHERS]])</f>
        <v>51</v>
      </c>
    </row>
    <row r="2096" spans="1:10">
      <c r="A2096" s="69"/>
      <c r="B2096" s="69">
        <v>44166</v>
      </c>
      <c r="C2096" s="59">
        <f t="shared" si="3"/>
        <v>66</v>
      </c>
      <c r="D2096" s="59">
        <f t="shared" si="6"/>
        <v>28</v>
      </c>
      <c r="E2096" s="59">
        <f t="shared" si="6"/>
        <v>294</v>
      </c>
      <c r="F2096" s="59">
        <f t="shared" si="6"/>
        <v>169</v>
      </c>
      <c r="G2096" s="59">
        <f t="shared" si="6"/>
        <v>72</v>
      </c>
      <c r="H2096" s="59">
        <f t="shared" si="1"/>
        <v>5</v>
      </c>
      <c r="I2096" s="59">
        <f>E2076 - Table3726[[#This Row],[ INACTIVE PUBLISHERS]]</f>
        <v>46</v>
      </c>
      <c r="J2096" s="59">
        <f>SUM(Table3726[[#This Row],[ INACTIVE PUBLISHERS]:[ACTIVE PUBLISHERS]])</f>
        <v>51</v>
      </c>
    </row>
    <row r="2097" spans="1:10">
      <c r="A2097" s="69"/>
      <c r="B2097" s="69">
        <v>44197</v>
      </c>
      <c r="C2097" s="59">
        <f t="shared" si="3"/>
        <v>48</v>
      </c>
      <c r="D2097" s="59">
        <f t="shared" si="6"/>
        <v>48</v>
      </c>
      <c r="E2097" s="59">
        <f t="shared" si="6"/>
        <v>267.5</v>
      </c>
      <c r="F2097" s="59">
        <f t="shared" si="6"/>
        <v>149</v>
      </c>
      <c r="G2097" s="59">
        <f t="shared" si="6"/>
        <v>50</v>
      </c>
      <c r="H2097" s="59">
        <f t="shared" si="1"/>
        <v>5</v>
      </c>
      <c r="I2097" s="59">
        <f>E2076 - Table3726[[#This Row],[ INACTIVE PUBLISHERS]]</f>
        <v>46</v>
      </c>
      <c r="J2097" s="59">
        <f>SUM(Table3726[[#This Row],[ INACTIVE PUBLISHERS]:[ACTIVE PUBLISHERS]])</f>
        <v>51</v>
      </c>
    </row>
    <row r="2098" spans="1:10">
      <c r="A2098" s="69"/>
      <c r="B2098" s="69">
        <v>44228</v>
      </c>
      <c r="C2098" s="59">
        <f t="shared" si="3"/>
        <v>75</v>
      </c>
      <c r="D2098" s="59">
        <f t="shared" si="6"/>
        <v>26</v>
      </c>
      <c r="E2098" s="59">
        <f t="shared" si="6"/>
        <v>259</v>
      </c>
      <c r="F2098" s="59">
        <f t="shared" si="6"/>
        <v>179</v>
      </c>
      <c r="G2098" s="59">
        <f t="shared" si="6"/>
        <v>65</v>
      </c>
      <c r="H2098" s="59">
        <f t="shared" si="1"/>
        <v>6</v>
      </c>
      <c r="I2098" s="59">
        <f>E2076 - Table3726[[#This Row],[ INACTIVE PUBLISHERS]]</f>
        <v>45</v>
      </c>
      <c r="J2098" s="59">
        <f>SUM(Table3726[[#This Row],[ INACTIVE PUBLISHERS]:[ACTIVE PUBLISHERS]])</f>
        <v>51</v>
      </c>
    </row>
    <row r="2099" spans="1:10">
      <c r="A2099" s="69"/>
      <c r="B2099" s="69">
        <v>44256</v>
      </c>
      <c r="C2099" s="59">
        <f t="shared" si="3"/>
        <v>312</v>
      </c>
      <c r="D2099" s="59">
        <f t="shared" si="6"/>
        <v>89</v>
      </c>
      <c r="E2099" s="59">
        <f t="shared" si="6"/>
        <v>317</v>
      </c>
      <c r="F2099" s="59">
        <f t="shared" si="6"/>
        <v>198</v>
      </c>
      <c r="G2099" s="59">
        <f t="shared" si="6"/>
        <v>76</v>
      </c>
      <c r="H2099" s="59">
        <f t="shared" si="1"/>
        <v>6</v>
      </c>
      <c r="I2099" s="59">
        <f>E2076 - Table3726[[#This Row],[ INACTIVE PUBLISHERS]]</f>
        <v>45</v>
      </c>
      <c r="J2099" s="59">
        <f>SUM(Table3726[[#This Row],[ INACTIVE PUBLISHERS]:[ACTIVE PUBLISHERS]])</f>
        <v>51</v>
      </c>
    </row>
    <row r="2100" spans="1:10">
      <c r="A2100" s="69"/>
      <c r="B2100" s="69">
        <v>44287</v>
      </c>
      <c r="C2100" s="59">
        <f t="shared" si="3"/>
        <v>73</v>
      </c>
      <c r="D2100" s="59">
        <f t="shared" si="6"/>
        <v>34</v>
      </c>
      <c r="E2100" s="59">
        <f t="shared" si="6"/>
        <v>352</v>
      </c>
      <c r="F2100" s="59">
        <f t="shared" si="6"/>
        <v>169</v>
      </c>
      <c r="G2100" s="59">
        <f t="shared" si="6"/>
        <v>59</v>
      </c>
      <c r="H2100" s="59">
        <f t="shared" si="1"/>
        <v>6</v>
      </c>
      <c r="I2100" s="59">
        <f>E2076 - Table3726[[#This Row],[ INACTIVE PUBLISHERS]]</f>
        <v>45</v>
      </c>
      <c r="J2100" s="59">
        <f>SUM(Table3726[[#This Row],[ INACTIVE PUBLISHERS]:[ACTIVE PUBLISHERS]])</f>
        <v>51</v>
      </c>
    </row>
    <row r="2101" spans="1:10">
      <c r="A2101" s="69"/>
      <c r="B2101" s="69">
        <v>44317</v>
      </c>
      <c r="C2101" s="59">
        <f t="shared" si="3"/>
        <v>58</v>
      </c>
      <c r="D2101" s="59">
        <f t="shared" si="6"/>
        <v>50</v>
      </c>
      <c r="E2101" s="59">
        <f t="shared" si="6"/>
        <v>310</v>
      </c>
      <c r="F2101" s="59">
        <f t="shared" si="6"/>
        <v>177</v>
      </c>
      <c r="G2101" s="59">
        <f t="shared" si="6"/>
        <v>67</v>
      </c>
      <c r="H2101" s="59">
        <f t="shared" si="1"/>
        <v>4</v>
      </c>
      <c r="I2101" s="59">
        <f>E2076 - Table3726[[#This Row],[ INACTIVE PUBLISHERS]]</f>
        <v>47</v>
      </c>
      <c r="J2101" s="59">
        <f>SUM(Table3726[[#This Row],[ INACTIVE PUBLISHERS]:[ACTIVE PUBLISHERS]])</f>
        <v>51</v>
      </c>
    </row>
    <row r="2102" spans="1:10">
      <c r="A2102" s="69"/>
      <c r="B2102" s="69">
        <v>44348</v>
      </c>
      <c r="C2102" s="59">
        <f t="shared" si="3"/>
        <v>30</v>
      </c>
      <c r="D2102" s="59">
        <f t="shared" si="6"/>
        <v>53</v>
      </c>
      <c r="E2102" s="59">
        <f t="shared" si="6"/>
        <v>268</v>
      </c>
      <c r="F2102" s="59">
        <f t="shared" si="6"/>
        <v>150</v>
      </c>
      <c r="G2102" s="59">
        <f t="shared" si="6"/>
        <v>51</v>
      </c>
      <c r="H2102" s="59">
        <f t="shared" si="1"/>
        <v>7</v>
      </c>
      <c r="I2102" s="59">
        <f>E2076 - Table3726[[#This Row],[ INACTIVE PUBLISHERS]]</f>
        <v>44</v>
      </c>
      <c r="J2102" s="59">
        <f>SUM(Table3726[[#This Row],[ INACTIVE PUBLISHERS]:[ACTIVE PUBLISHERS]])</f>
        <v>51</v>
      </c>
    </row>
    <row r="2103" spans="1:10">
      <c r="A2103" s="69"/>
      <c r="B2103" s="69">
        <v>44378</v>
      </c>
      <c r="C2103" s="59">
        <f t="shared" si="3"/>
        <v>24</v>
      </c>
      <c r="D2103" s="59">
        <f t="shared" si="6"/>
        <v>70</v>
      </c>
      <c r="E2103" s="59">
        <f t="shared" si="6"/>
        <v>245</v>
      </c>
      <c r="F2103" s="59">
        <f t="shared" si="6"/>
        <v>152</v>
      </c>
      <c r="G2103" s="59">
        <f t="shared" si="6"/>
        <v>57</v>
      </c>
      <c r="H2103" s="59">
        <f t="shared" si="1"/>
        <v>6</v>
      </c>
      <c r="I2103" s="59">
        <f>E2076 - Table3726[[#This Row],[ INACTIVE PUBLISHERS]]</f>
        <v>45</v>
      </c>
      <c r="J2103" s="59">
        <f>SUM(Table3726[[#This Row],[ INACTIVE PUBLISHERS]:[ACTIVE PUBLISHERS]])</f>
        <v>51</v>
      </c>
    </row>
    <row r="2104" spans="1:10">
      <c r="A2104" s="69"/>
      <c r="B2104" s="69">
        <v>44409</v>
      </c>
      <c r="C2104" s="59">
        <f t="shared" si="3"/>
        <v>27</v>
      </c>
      <c r="D2104" s="59">
        <f t="shared" si="6"/>
        <v>28</v>
      </c>
      <c r="E2104" s="59">
        <f t="shared" si="6"/>
        <v>244</v>
      </c>
      <c r="F2104" s="59">
        <f t="shared" si="6"/>
        <v>149</v>
      </c>
      <c r="G2104" s="59">
        <f t="shared" si="6"/>
        <v>58</v>
      </c>
      <c r="H2104" s="59">
        <f t="shared" si="1"/>
        <v>8</v>
      </c>
      <c r="I2104" s="59">
        <f>E2076 - Table3726[[#This Row],[ INACTIVE PUBLISHERS]]</f>
        <v>43</v>
      </c>
      <c r="J2104" s="59">
        <f>SUM(Table3726[[#This Row],[ INACTIVE PUBLISHERS]:[ACTIVE PUBLISHERS]])</f>
        <v>51</v>
      </c>
    </row>
    <row r="2105" spans="1:10">
      <c r="A2105" s="69"/>
      <c r="B2105" s="75" t="s">
        <v>10</v>
      </c>
      <c r="C2105" s="61">
        <f t="shared" si="3"/>
        <v>804</v>
      </c>
      <c r="D2105" s="61">
        <f t="shared" si="6"/>
        <v>657</v>
      </c>
      <c r="E2105" s="61">
        <f t="shared" si="6"/>
        <v>3354</v>
      </c>
      <c r="F2105" s="61">
        <f t="shared" si="6"/>
        <v>1985</v>
      </c>
      <c r="G2105" s="61">
        <f t="shared" si="6"/>
        <v>773</v>
      </c>
      <c r="H2105" s="61">
        <f>H2093+H2094+H2095+H2096+H2097+H2098+H2099+H2100+H2101+H2102+H2103+H2104</f>
        <v>67</v>
      </c>
      <c r="I2105" s="61">
        <f t="shared" ref="I2105:J2105" si="7">I2093+I2094+I2095+I2096+I2097+I2098+I2099+I2100+I2101+I2102+I2103+I2104</f>
        <v>545</v>
      </c>
      <c r="J2105" s="61">
        <f t="shared" si="7"/>
        <v>612</v>
      </c>
    </row>
    <row r="2106" spans="1:10">
      <c r="A2106" s="69"/>
      <c r="B2106" s="76" t="s">
        <v>12</v>
      </c>
      <c r="C2106" s="61">
        <f t="shared" si="3"/>
        <v>67</v>
      </c>
      <c r="D2106" s="61">
        <f t="shared" si="6"/>
        <v>54.749999999999993</v>
      </c>
      <c r="E2106" s="61">
        <f t="shared" si="6"/>
        <v>279.5</v>
      </c>
      <c r="F2106" s="61">
        <f t="shared" si="6"/>
        <v>165.41666666666663</v>
      </c>
      <c r="G2106" s="61">
        <f t="shared" si="6"/>
        <v>64.416666666666671</v>
      </c>
      <c r="H2106" s="61">
        <f>H2105/12</f>
        <v>5.583333333333333</v>
      </c>
      <c r="I2106" s="61">
        <f t="shared" ref="I2106:J2106" si="8">I2105/12</f>
        <v>45.416666666666664</v>
      </c>
      <c r="J2106" s="61">
        <f t="shared" si="8"/>
        <v>51</v>
      </c>
    </row>
    <row r="2107" spans="1:10">
      <c r="A2107" s="69"/>
      <c r="B2107" s="69">
        <v>44440</v>
      </c>
      <c r="C2107" s="59">
        <f t="shared" si="3"/>
        <v>32</v>
      </c>
      <c r="D2107" s="59">
        <f t="shared" si="6"/>
        <v>63</v>
      </c>
      <c r="E2107" s="59">
        <f t="shared" si="6"/>
        <v>251</v>
      </c>
      <c r="F2107" s="59">
        <f t="shared" si="6"/>
        <v>165</v>
      </c>
      <c r="G2107" s="59">
        <f t="shared" si="6"/>
        <v>65</v>
      </c>
      <c r="H2107" s="59">
        <f>COUNTA(G2063,G1943,G1903,G1864,G1825,G1785,G1746,G1707,G1666,G1626,G1584,G1544,G1491,G1452,G1411,G1372,G1332,G1293,G1252,G1213,G1174,G1135,G1093,G1053,G1014,G975,G933,G893,G849,G810,G771,G729,G689,G650,G611,G569,G529,G488,G444,G404,G364,G324,G284,G244,G204,G164,G124,G82,G41,#REF!,G1985)</f>
        <v>9</v>
      </c>
      <c r="I2107" s="59">
        <f>E2076 - Table3726[[#This Row],[ INACTIVE PUBLISHERS]]</f>
        <v>42</v>
      </c>
      <c r="J2107" s="59">
        <f>SUM(Table3726[[#This Row],[ INACTIVE PUBLISHERS]:[ACTIVE PUBLISHERS]])</f>
        <v>51</v>
      </c>
    </row>
    <row r="2108" spans="1:10">
      <c r="A2108" s="69"/>
      <c r="B2108" s="69">
        <v>44470</v>
      </c>
      <c r="C2108" s="59">
        <f t="shared" si="3"/>
        <v>130</v>
      </c>
      <c r="D2108" s="59">
        <f t="shared" si="6"/>
        <v>74</v>
      </c>
      <c r="E2108" s="59">
        <f t="shared" si="6"/>
        <v>295.45</v>
      </c>
      <c r="F2108" s="59">
        <f t="shared" si="6"/>
        <v>191</v>
      </c>
      <c r="G2108" s="59">
        <f t="shared" si="6"/>
        <v>73</v>
      </c>
      <c r="H2108" s="59">
        <f>COUNTA(G2064,G1944,G1904,G1865,G1826,G1786,G1747,G1708,G1667,G1627,G1585,G1545,G1492,G1453,G1412,G1373,G1333,G1294,G1253,G1214,G1175,G1136,G1094,G1054,G1015,G976,G934,G894,G850,G811,G772,G730,G690,G651,G612,G570,G530,G489,G445,G405,G365,G325,G285,G245,G205,G165,G125,G83,G42,G2024,G1986)</f>
        <v>3</v>
      </c>
      <c r="I2108" s="59">
        <f>E2076 - Table3726[[#This Row],[ INACTIVE PUBLISHERS]]</f>
        <v>48</v>
      </c>
      <c r="J2108" s="59">
        <f>SUM(Table3726[[#This Row],[ INACTIVE PUBLISHERS]:[ACTIVE PUBLISHERS]])</f>
        <v>51</v>
      </c>
    </row>
    <row r="2109" spans="1:10">
      <c r="A2109" s="69"/>
      <c r="B2109" s="69">
        <v>44501</v>
      </c>
      <c r="C2109" s="59">
        <f t="shared" si="3"/>
        <v>0</v>
      </c>
      <c r="D2109" s="59">
        <f t="shared" si="6"/>
        <v>0</v>
      </c>
      <c r="E2109" s="59">
        <f t="shared" si="6"/>
        <v>0</v>
      </c>
      <c r="F2109" s="59">
        <f t="shared" si="6"/>
        <v>0</v>
      </c>
      <c r="G2109" s="59">
        <f t="shared" si="6"/>
        <v>0</v>
      </c>
      <c r="H2109" s="59">
        <f t="shared" si="1"/>
        <v>0</v>
      </c>
      <c r="I2109" s="59">
        <f>E2076 - Table3726[[#This Row],[ INACTIVE PUBLISHERS]]</f>
        <v>51</v>
      </c>
      <c r="J2109" s="59">
        <f>SUM(Table3726[[#This Row],[ INACTIVE PUBLISHERS]:[ACTIVE PUBLISHERS]])</f>
        <v>51</v>
      </c>
    </row>
    <row r="2110" spans="1:10">
      <c r="A2110" s="69"/>
      <c r="B2110" s="69">
        <v>44531</v>
      </c>
      <c r="C2110" s="59">
        <f>SUM(B2066,B2027,B1988,B1946,B1906,B1867,B1828,B1788,B1749,B1710,B1669,B1629,B1587,B1547,B1494,B1455,B1414,B1375,B1335,B1296,B1255,B1216,B1177,B1138,B1096,B1056,B1017,B978,B936,B896,B852,B813,B774,B732,B692,B653,B614,B572,B532,B491,B447,B407,B367,B327,B287,B247,B207,B167,B127,B85,B44)</f>
        <v>0</v>
      </c>
      <c r="D2110" s="59">
        <f t="shared" si="6"/>
        <v>0</v>
      </c>
      <c r="E2110" s="59">
        <f t="shared" si="6"/>
        <v>0</v>
      </c>
      <c r="F2110" s="59">
        <f t="shared" si="6"/>
        <v>0</v>
      </c>
      <c r="G2110" s="59">
        <f t="shared" si="6"/>
        <v>0</v>
      </c>
      <c r="H2110" s="59">
        <f t="shared" si="1"/>
        <v>0</v>
      </c>
      <c r="I2110" s="59">
        <f>E2076 - Table3726[[#This Row],[ INACTIVE PUBLISHERS]]</f>
        <v>51</v>
      </c>
      <c r="J2110" s="59">
        <f>SUM(Table3726[[#This Row],[ INACTIVE PUBLISHERS]:[ACTIVE PUBLISHERS]])</f>
        <v>51</v>
      </c>
    </row>
    <row r="2111" spans="1:10">
      <c r="A2111" s="69"/>
      <c r="B2111" s="67"/>
      <c r="C2111" s="62"/>
      <c r="D2111" s="62"/>
      <c r="E2111" s="62"/>
      <c r="F2111" s="62"/>
      <c r="G2111" s="62"/>
      <c r="H2111" s="57"/>
      <c r="I2111" s="56"/>
      <c r="J2111" s="56"/>
    </row>
    <row r="2112" spans="1:10">
      <c r="A2112" s="69"/>
      <c r="B2112" s="64"/>
      <c r="C2112" s="64"/>
      <c r="D2112" s="64"/>
      <c r="E2112" s="64"/>
      <c r="F2112" s="64"/>
      <c r="G2112" s="64"/>
      <c r="H2112" s="57"/>
      <c r="I2112" s="56"/>
      <c r="J2112" s="56"/>
    </row>
    <row r="2113" spans="1:10">
      <c r="A2113" s="69"/>
      <c r="B2113" s="69"/>
      <c r="C2113" s="59"/>
      <c r="D2113" s="59"/>
      <c r="E2113" s="59"/>
      <c r="F2113" s="59"/>
      <c r="G2113" s="59"/>
      <c r="H2113" s="59"/>
      <c r="I2113" s="59"/>
      <c r="J2113" s="59"/>
    </row>
    <row r="2114" spans="1:10">
      <c r="A2114" s="69"/>
      <c r="B2114" s="80"/>
      <c r="C2114" s="81"/>
      <c r="D2114" s="81"/>
      <c r="E2114" s="81"/>
      <c r="F2114" s="81"/>
      <c r="G2114" s="81"/>
      <c r="H2114" s="82"/>
      <c r="I2114" s="59"/>
      <c r="J2114" s="59"/>
    </row>
    <row r="2115" spans="1:10">
      <c r="A2115" s="69"/>
      <c r="B2115" s="68"/>
      <c r="C2115" s="68"/>
      <c r="D2115" s="68"/>
      <c r="E2115" s="68"/>
      <c r="F2115" s="68"/>
      <c r="G2115" s="68"/>
      <c r="H2115" s="68"/>
      <c r="I2115" s="59"/>
      <c r="J2115" s="59"/>
    </row>
    <row r="2116" spans="1:10" ht="29">
      <c r="A2116" s="83"/>
      <c r="B2116" s="84" t="s">
        <v>68</v>
      </c>
      <c r="C2116" s="84"/>
      <c r="D2116" s="84"/>
      <c r="E2116" s="84"/>
      <c r="F2116" s="84"/>
      <c r="G2116" s="59"/>
      <c r="H2116" s="59"/>
      <c r="I2116" s="59"/>
      <c r="J2116" s="59"/>
    </row>
    <row r="2117" spans="1:10">
      <c r="A2117" s="83"/>
      <c r="B2117" s="59"/>
      <c r="C2117" s="59"/>
      <c r="D2117" s="73" t="s">
        <v>118</v>
      </c>
      <c r="E2117" s="73">
        <f>COUNTA(A2262,A2304,A2346,A2388,A2430,A2472,A2514,A2556,A2598)</f>
        <v>9</v>
      </c>
      <c r="F2117" s="59"/>
      <c r="G2117" s="59"/>
      <c r="H2117" s="59"/>
      <c r="I2117" s="59"/>
      <c r="J2117" s="59"/>
    </row>
    <row r="2118" spans="1:10">
      <c r="A2118" s="69"/>
      <c r="B2118" s="69"/>
      <c r="C2118" s="59"/>
      <c r="D2118" s="59"/>
      <c r="E2118" s="59"/>
      <c r="F2118" s="59"/>
      <c r="G2118" s="59"/>
      <c r="H2118" s="59"/>
      <c r="I2118" s="59"/>
      <c r="J2118" s="59"/>
    </row>
    <row r="2119" spans="1:10" ht="40">
      <c r="A2119" s="69"/>
      <c r="B2119" s="74" t="s">
        <v>4</v>
      </c>
      <c r="C2119" s="58" t="s">
        <v>5</v>
      </c>
      <c r="D2119" s="58" t="s">
        <v>6</v>
      </c>
      <c r="E2119" s="58" t="s">
        <v>7</v>
      </c>
      <c r="F2119" s="58" t="s">
        <v>8</v>
      </c>
      <c r="G2119" s="85" t="s">
        <v>9</v>
      </c>
      <c r="H2119" s="58" t="s">
        <v>116</v>
      </c>
      <c r="I2119" s="58" t="s">
        <v>117</v>
      </c>
      <c r="J2119" s="58" t="s">
        <v>10</v>
      </c>
    </row>
    <row r="2120" spans="1:10">
      <c r="A2120" s="69"/>
      <c r="B2120" s="69">
        <v>43709</v>
      </c>
      <c r="C2120" s="59">
        <f t="shared" ref="C2120:G2129" si="9">SUM(B2265,B2307,B2349,B2391,B2433,B2475,B2517,B2559,B2601)</f>
        <v>401</v>
      </c>
      <c r="D2120" s="59">
        <f t="shared" si="9"/>
        <v>34</v>
      </c>
      <c r="E2120" s="59">
        <f t="shared" si="9"/>
        <v>514</v>
      </c>
      <c r="F2120" s="59">
        <f t="shared" si="9"/>
        <v>318</v>
      </c>
      <c r="G2120" s="59">
        <f t="shared" si="9"/>
        <v>65</v>
      </c>
      <c r="H2120" s="59">
        <f>COUNTA(G2265,G2307,G2349,G2391,G2433,G2475,G2517,G2559,G2601)</f>
        <v>0</v>
      </c>
      <c r="I2120" s="59">
        <f>Table372647[[#This Row],[TOTAL]] - Table372647[[#This Row],[INACTIVE]]</f>
        <v>9</v>
      </c>
      <c r="J2120" s="59">
        <f>COUNTA(A2262,A2304,A2346,A2388,A2430,A2472,A2514,A2556,A2598)</f>
        <v>9</v>
      </c>
    </row>
    <row r="2121" spans="1:10">
      <c r="A2121" s="69"/>
      <c r="B2121" s="69">
        <v>43739</v>
      </c>
      <c r="C2121" s="59">
        <f t="shared" si="9"/>
        <v>348</v>
      </c>
      <c r="D2121" s="59">
        <f t="shared" si="9"/>
        <v>20</v>
      </c>
      <c r="E2121" s="59">
        <f t="shared" si="9"/>
        <v>524</v>
      </c>
      <c r="F2121" s="59">
        <f t="shared" si="9"/>
        <v>284</v>
      </c>
      <c r="G2121" s="59">
        <f t="shared" si="9"/>
        <v>55</v>
      </c>
      <c r="H2121" s="59">
        <f>COUNTA(G2266,G2308,G2350,G2392,G2434,G2476,G2518,G2560,G2602)</f>
        <v>0</v>
      </c>
      <c r="I2121" s="59">
        <f>Table372647[[#This Row],[TOTAL]] - Table372647[[#This Row],[INACTIVE]]</f>
        <v>9</v>
      </c>
      <c r="J2121" s="59">
        <f>COUNTA(A2262,A2304,A2346,A2388,A2430,A2472,A2514,A2556,A2598)</f>
        <v>9</v>
      </c>
    </row>
    <row r="2122" spans="1:10">
      <c r="A2122" s="69"/>
      <c r="B2122" s="69">
        <v>43770</v>
      </c>
      <c r="C2122" s="59">
        <f t="shared" si="9"/>
        <v>275</v>
      </c>
      <c r="D2122" s="59">
        <f t="shared" si="9"/>
        <v>32</v>
      </c>
      <c r="E2122" s="59">
        <f t="shared" si="9"/>
        <v>447</v>
      </c>
      <c r="F2122" s="59">
        <f t="shared" si="9"/>
        <v>202</v>
      </c>
      <c r="G2122" s="59">
        <f t="shared" si="9"/>
        <v>58</v>
      </c>
      <c r="H2122" s="59">
        <f t="shared" ref="H2122:H2151" si="10">COUNTA(G2267,G2309,G2351,G2393,G2435,G2477,G2519,G2561,G2603)</f>
        <v>0</v>
      </c>
      <c r="I2122" s="59">
        <f>Table372647[[#This Row],[TOTAL]] - Table372647[[#This Row],[INACTIVE]]</f>
        <v>9</v>
      </c>
      <c r="J2122" s="59">
        <f>COUNTA(A2262,A2304,A2346,A2388,A2430,A2472,A2514,A2556,A2598)</f>
        <v>9</v>
      </c>
    </row>
    <row r="2123" spans="1:10">
      <c r="A2123" s="69"/>
      <c r="B2123" s="69">
        <v>43800</v>
      </c>
      <c r="C2123" s="59">
        <f t="shared" si="9"/>
        <v>467</v>
      </c>
      <c r="D2123" s="59">
        <f t="shared" si="9"/>
        <v>97</v>
      </c>
      <c r="E2123" s="59">
        <f t="shared" si="9"/>
        <v>570</v>
      </c>
      <c r="F2123" s="59">
        <f t="shared" si="9"/>
        <v>306</v>
      </c>
      <c r="G2123" s="59">
        <f t="shared" si="9"/>
        <v>80</v>
      </c>
      <c r="H2123" s="59">
        <f t="shared" si="10"/>
        <v>0</v>
      </c>
      <c r="I2123" s="59">
        <f>Table372647[[#This Row],[TOTAL]] - Table372647[[#This Row],[INACTIVE]]</f>
        <v>9</v>
      </c>
      <c r="J2123" s="59">
        <f>COUNTA(A2262,A2304,A2346,A2388,A2430,A2472,A2514,A2556,A2598)</f>
        <v>9</v>
      </c>
    </row>
    <row r="2124" spans="1:10">
      <c r="A2124" s="69"/>
      <c r="B2124" s="69">
        <v>43831</v>
      </c>
      <c r="C2124" s="59">
        <f t="shared" si="9"/>
        <v>380</v>
      </c>
      <c r="D2124" s="59">
        <f t="shared" si="9"/>
        <v>60</v>
      </c>
      <c r="E2124" s="59">
        <f t="shared" si="9"/>
        <v>558</v>
      </c>
      <c r="F2124" s="59">
        <f t="shared" si="9"/>
        <v>318</v>
      </c>
      <c r="G2124" s="59">
        <f t="shared" si="9"/>
        <v>64</v>
      </c>
      <c r="H2124" s="59">
        <f t="shared" si="10"/>
        <v>0</v>
      </c>
      <c r="I2124" s="59">
        <f>Table372647[[#This Row],[TOTAL]] - Table372647[[#This Row],[INACTIVE]]</f>
        <v>9</v>
      </c>
      <c r="J2124" s="59">
        <f>COUNTA(A2262,A2304,A2346,A2388,A2430,A2472,A2514,A2556,A2598)</f>
        <v>9</v>
      </c>
    </row>
    <row r="2125" spans="1:10">
      <c r="A2125" s="69"/>
      <c r="B2125" s="69">
        <v>43862</v>
      </c>
      <c r="C2125" s="59">
        <f t="shared" si="9"/>
        <v>305</v>
      </c>
      <c r="D2125" s="59">
        <f t="shared" si="9"/>
        <v>57</v>
      </c>
      <c r="E2125" s="59">
        <f t="shared" si="9"/>
        <v>549</v>
      </c>
      <c r="F2125" s="59">
        <f t="shared" si="9"/>
        <v>267</v>
      </c>
      <c r="G2125" s="59">
        <f t="shared" si="9"/>
        <v>68</v>
      </c>
      <c r="H2125" s="59">
        <f t="shared" si="10"/>
        <v>0</v>
      </c>
      <c r="I2125" s="59">
        <f>Table372647[[#This Row],[TOTAL]] - Table372647[[#This Row],[INACTIVE]]</f>
        <v>9</v>
      </c>
      <c r="J2125" s="59">
        <f>COUNTA(A2262,A2304,A2346,A2388,A2430,A2472,A2514,A2556,A2598)</f>
        <v>9</v>
      </c>
    </row>
    <row r="2126" spans="1:10">
      <c r="A2126" s="69"/>
      <c r="B2126" s="69">
        <v>43891</v>
      </c>
      <c r="C2126" s="59">
        <f t="shared" si="9"/>
        <v>138</v>
      </c>
      <c r="D2126" s="59">
        <f t="shared" si="9"/>
        <v>46</v>
      </c>
      <c r="E2126" s="59">
        <f t="shared" si="9"/>
        <v>314</v>
      </c>
      <c r="F2126" s="59">
        <f t="shared" si="9"/>
        <v>179</v>
      </c>
      <c r="G2126" s="59">
        <f t="shared" si="9"/>
        <v>47</v>
      </c>
      <c r="H2126" s="59">
        <f t="shared" si="10"/>
        <v>0</v>
      </c>
      <c r="I2126" s="59">
        <f>Table372647[[#This Row],[TOTAL]] - Table372647[[#This Row],[INACTIVE]]</f>
        <v>9</v>
      </c>
      <c r="J2126" s="59">
        <f>COUNTA(A2262,A2304,A2346,A2388,A2430,A2472,A2514,A2556,A2598)</f>
        <v>9</v>
      </c>
    </row>
    <row r="2127" spans="1:10">
      <c r="A2127" s="69"/>
      <c r="B2127" s="69">
        <v>43922</v>
      </c>
      <c r="C2127" s="59">
        <f t="shared" si="9"/>
        <v>64</v>
      </c>
      <c r="D2127" s="59">
        <f t="shared" si="9"/>
        <v>17</v>
      </c>
      <c r="E2127" s="59">
        <f t="shared" si="9"/>
        <v>264</v>
      </c>
      <c r="F2127" s="59">
        <f t="shared" si="9"/>
        <v>220</v>
      </c>
      <c r="G2127" s="59">
        <f t="shared" si="9"/>
        <v>40</v>
      </c>
      <c r="H2127" s="59">
        <f t="shared" si="10"/>
        <v>0</v>
      </c>
      <c r="I2127" s="59">
        <f>Table372647[[#This Row],[TOTAL]] - Table372647[[#This Row],[INACTIVE]]</f>
        <v>9</v>
      </c>
      <c r="J2127" s="59">
        <f>COUNTA(A2262,A2304,A2346,A2388,A2430,A2472,A2514,A2556,A2598)</f>
        <v>9</v>
      </c>
    </row>
    <row r="2128" spans="1:10">
      <c r="A2128" s="69"/>
      <c r="B2128" s="69">
        <v>43952</v>
      </c>
      <c r="C2128" s="59">
        <f t="shared" si="9"/>
        <v>35</v>
      </c>
      <c r="D2128" s="59">
        <f t="shared" si="9"/>
        <v>50</v>
      </c>
      <c r="E2128" s="59">
        <f t="shared" si="9"/>
        <v>230</v>
      </c>
      <c r="F2128" s="59">
        <f t="shared" si="9"/>
        <v>163</v>
      </c>
      <c r="G2128" s="59">
        <f t="shared" si="9"/>
        <v>24</v>
      </c>
      <c r="H2128" s="59">
        <f t="shared" si="10"/>
        <v>0</v>
      </c>
      <c r="I2128" s="59">
        <f>Table372647[[#This Row],[TOTAL]] - Table372647[[#This Row],[INACTIVE]]</f>
        <v>9</v>
      </c>
      <c r="J2128" s="59">
        <f>COUNTA(A2262,A2304,A2346,A2388,A2430,A2472,A2514,A2556,A2598)</f>
        <v>9</v>
      </c>
    </row>
    <row r="2129" spans="1:10">
      <c r="A2129" s="69"/>
      <c r="B2129" s="69">
        <v>43983</v>
      </c>
      <c r="C2129" s="59">
        <f t="shared" si="9"/>
        <v>12</v>
      </c>
      <c r="D2129" s="59">
        <f t="shared" si="9"/>
        <v>33</v>
      </c>
      <c r="E2129" s="59">
        <f t="shared" si="9"/>
        <v>192</v>
      </c>
      <c r="F2129" s="59">
        <f t="shared" si="9"/>
        <v>120</v>
      </c>
      <c r="G2129" s="59">
        <f t="shared" si="9"/>
        <v>23</v>
      </c>
      <c r="H2129" s="59">
        <f t="shared" si="10"/>
        <v>0</v>
      </c>
      <c r="I2129" s="59">
        <f>Table372647[[#This Row],[TOTAL]] - Table372647[[#This Row],[INACTIVE]]</f>
        <v>9</v>
      </c>
      <c r="J2129" s="59">
        <f>COUNTA(A2262,A2304,A2346,A2388,A2430,A2472,A2514,A2556,A2598)</f>
        <v>9</v>
      </c>
    </row>
    <row r="2130" spans="1:10">
      <c r="A2130" s="69"/>
      <c r="B2130" s="69">
        <v>44013</v>
      </c>
      <c r="C2130" s="59">
        <f t="shared" ref="C2130:G2139" si="11">SUM(B2275,B2317,B2359,B2401,B2443,B2485,B2527,B2569,B2611)</f>
        <v>60</v>
      </c>
      <c r="D2130" s="59">
        <f t="shared" si="11"/>
        <v>23</v>
      </c>
      <c r="E2130" s="59">
        <f t="shared" si="11"/>
        <v>197</v>
      </c>
      <c r="F2130" s="59">
        <f t="shared" si="11"/>
        <v>127</v>
      </c>
      <c r="G2130" s="59">
        <f t="shared" si="11"/>
        <v>23</v>
      </c>
      <c r="H2130" s="59">
        <f t="shared" si="10"/>
        <v>0</v>
      </c>
      <c r="I2130" s="59">
        <f>Table372647[[#This Row],[TOTAL]] - Table372647[[#This Row],[INACTIVE]]</f>
        <v>9</v>
      </c>
      <c r="J2130" s="59">
        <f t="shared" ref="J2130:J2131" si="12">COUNTA(A2261,A2303,A2345,A2387,A2429,A2471,A2513,A2555,A2597)</f>
        <v>9</v>
      </c>
    </row>
    <row r="2131" spans="1:10">
      <c r="A2131" s="69"/>
      <c r="B2131" s="69">
        <v>44044</v>
      </c>
      <c r="C2131" s="59">
        <f t="shared" si="11"/>
        <v>55</v>
      </c>
      <c r="D2131" s="59">
        <f t="shared" si="11"/>
        <v>37</v>
      </c>
      <c r="E2131" s="59">
        <f t="shared" si="11"/>
        <v>170</v>
      </c>
      <c r="F2131" s="59">
        <f t="shared" si="11"/>
        <v>131</v>
      </c>
      <c r="G2131" s="59">
        <f t="shared" si="11"/>
        <v>33</v>
      </c>
      <c r="H2131" s="59">
        <f t="shared" si="10"/>
        <v>0</v>
      </c>
      <c r="I2131" s="59">
        <f>Table372647[[#This Row],[TOTAL]] - Table372647[[#This Row],[INACTIVE]]</f>
        <v>9</v>
      </c>
      <c r="J2131" s="59">
        <f t="shared" si="12"/>
        <v>9</v>
      </c>
    </row>
    <row r="2132" spans="1:10">
      <c r="A2132" s="69"/>
      <c r="B2132" s="75" t="s">
        <v>10</v>
      </c>
      <c r="C2132" s="61">
        <f>SUM(B2277,B2319,B2361,B2403,B2445,B2487,B2529,B2571,B2613)</f>
        <v>2540</v>
      </c>
      <c r="D2132" s="61">
        <f t="shared" si="11"/>
        <v>506</v>
      </c>
      <c r="E2132" s="61">
        <f t="shared" si="11"/>
        <v>4529</v>
      </c>
      <c r="F2132" s="61">
        <f>SUM(E2277,E2319,E2361,E2403,E2445,E2487,E2529,E2571,E2613)</f>
        <v>2635</v>
      </c>
      <c r="G2132" s="61">
        <f t="shared" si="11"/>
        <v>580</v>
      </c>
      <c r="H2132" s="61">
        <f>H2120 +H2121+H2122+H2123+H2124+H2125+H2126+H2127+H2128+H2129+H2130+H2131</f>
        <v>0</v>
      </c>
      <c r="I2132" s="61">
        <f t="shared" ref="I2132:J2132" si="13">I2120 +I2121+I2122+I2123+I2124+I2125+I2126+I2127+I2128+I2129+I2130+I2131</f>
        <v>108</v>
      </c>
      <c r="J2132" s="61">
        <f t="shared" si="13"/>
        <v>108</v>
      </c>
    </row>
    <row r="2133" spans="1:10">
      <c r="A2133" s="69"/>
      <c r="B2133" s="75" t="s">
        <v>12</v>
      </c>
      <c r="C2133" s="61">
        <f t="shared" si="11"/>
        <v>211.66666666666666</v>
      </c>
      <c r="D2133" s="61">
        <f t="shared" si="11"/>
        <v>42.166666666666671</v>
      </c>
      <c r="E2133" s="61">
        <f t="shared" si="11"/>
        <v>377.41666666666669</v>
      </c>
      <c r="F2133" s="61">
        <f>SUM(E2278,E2320,E2362,E2404,E2446,E2488,E2530,E2572,E2614)</f>
        <v>219.58333333333334</v>
      </c>
      <c r="G2133" s="61">
        <f t="shared" si="11"/>
        <v>48.333333333333336</v>
      </c>
      <c r="H2133" s="61">
        <f>H2132/12</f>
        <v>0</v>
      </c>
      <c r="I2133" s="61">
        <f>I2132/12</f>
        <v>9</v>
      </c>
      <c r="J2133" s="61">
        <f t="shared" ref="J2133" si="14">J2132/12</f>
        <v>9</v>
      </c>
    </row>
    <row r="2134" spans="1:10">
      <c r="A2134" s="69"/>
      <c r="B2134" s="69">
        <v>44075</v>
      </c>
      <c r="C2134" s="59">
        <f t="shared" si="11"/>
        <v>75</v>
      </c>
      <c r="D2134" s="59">
        <f t="shared" si="11"/>
        <v>30</v>
      </c>
      <c r="E2134" s="59">
        <f t="shared" si="11"/>
        <v>190</v>
      </c>
      <c r="F2134" s="59">
        <f t="shared" si="11"/>
        <v>160</v>
      </c>
      <c r="G2134" s="59">
        <f t="shared" si="11"/>
        <v>28</v>
      </c>
      <c r="H2134" s="59">
        <f t="shared" si="10"/>
        <v>0</v>
      </c>
      <c r="I2134" s="59">
        <f>Table372647[[#This Row],[TOTAL]] - Table372647[[#This Row],[INACTIVE]]</f>
        <v>9</v>
      </c>
      <c r="J2134" s="59">
        <f>COUNTA(A2262,A2304,A2346,A2388,A2430,A2472,A2514,A2556,A2598)</f>
        <v>9</v>
      </c>
    </row>
    <row r="2135" spans="1:10">
      <c r="A2135" s="69"/>
      <c r="B2135" s="69">
        <v>44105</v>
      </c>
      <c r="C2135" s="59">
        <f t="shared" si="11"/>
        <v>50</v>
      </c>
      <c r="D2135" s="59">
        <f t="shared" si="11"/>
        <v>32</v>
      </c>
      <c r="E2135" s="59">
        <f t="shared" si="11"/>
        <v>210</v>
      </c>
      <c r="F2135" s="59">
        <f t="shared" si="11"/>
        <v>151</v>
      </c>
      <c r="G2135" s="59">
        <f t="shared" si="11"/>
        <v>26</v>
      </c>
      <c r="H2135" s="59">
        <f t="shared" si="10"/>
        <v>0</v>
      </c>
      <c r="I2135" s="59">
        <f>Table372647[[#This Row],[TOTAL]] - Table372647[[#This Row],[INACTIVE]]</f>
        <v>9</v>
      </c>
      <c r="J2135" s="59">
        <f>COUNTA(A2262,A2304,A2346,A2388,A2430,A2472,A2514,A2556,A2598)</f>
        <v>9</v>
      </c>
    </row>
    <row r="2136" spans="1:10">
      <c r="A2136" s="69"/>
      <c r="B2136" s="69">
        <v>44136</v>
      </c>
      <c r="C2136" s="59">
        <f t="shared" si="11"/>
        <v>180</v>
      </c>
      <c r="D2136" s="59">
        <f t="shared" si="11"/>
        <v>26</v>
      </c>
      <c r="E2136" s="59">
        <f t="shared" si="11"/>
        <v>222</v>
      </c>
      <c r="F2136" s="59">
        <f t="shared" si="11"/>
        <v>165</v>
      </c>
      <c r="G2136" s="59">
        <f t="shared" si="11"/>
        <v>39</v>
      </c>
      <c r="H2136" s="59">
        <f t="shared" si="10"/>
        <v>0</v>
      </c>
      <c r="I2136" s="59">
        <f>Table372647[[#This Row],[TOTAL]] - Table372647[[#This Row],[INACTIVE]]</f>
        <v>9</v>
      </c>
      <c r="J2136" s="59">
        <f>COUNTA(A2262,A2304,A2346,A2388,A2430,A2472,A2514,A2556,A2598)</f>
        <v>9</v>
      </c>
    </row>
    <row r="2137" spans="1:10">
      <c r="A2137" s="69"/>
      <c r="B2137" s="69">
        <v>44166</v>
      </c>
      <c r="C2137" s="59">
        <f t="shared" si="11"/>
        <v>64</v>
      </c>
      <c r="D2137" s="59">
        <f t="shared" si="11"/>
        <v>11</v>
      </c>
      <c r="E2137" s="59">
        <f t="shared" si="11"/>
        <v>187</v>
      </c>
      <c r="F2137" s="59">
        <f t="shared" si="11"/>
        <v>137</v>
      </c>
      <c r="G2137" s="59">
        <f t="shared" si="11"/>
        <v>31</v>
      </c>
      <c r="H2137" s="59">
        <f t="shared" si="10"/>
        <v>0</v>
      </c>
      <c r="I2137" s="59">
        <f>Table372647[[#This Row],[TOTAL]] - Table372647[[#This Row],[INACTIVE]]</f>
        <v>9</v>
      </c>
      <c r="J2137" s="59">
        <f>COUNTA(A2262,A2304,A2346,A2388,A2430,A2472,A2514,A2556,A2598)</f>
        <v>9</v>
      </c>
    </row>
    <row r="2138" spans="1:10">
      <c r="A2138" s="69"/>
      <c r="B2138" s="69">
        <v>44197</v>
      </c>
      <c r="C2138" s="59">
        <f t="shared" si="11"/>
        <v>54</v>
      </c>
      <c r="D2138" s="59">
        <f t="shared" si="11"/>
        <v>21</v>
      </c>
      <c r="E2138" s="59">
        <f t="shared" si="11"/>
        <v>173</v>
      </c>
      <c r="F2138" s="59">
        <f t="shared" si="11"/>
        <v>129</v>
      </c>
      <c r="G2138" s="59">
        <f t="shared" si="11"/>
        <v>23</v>
      </c>
      <c r="H2138" s="59">
        <f t="shared" si="10"/>
        <v>0</v>
      </c>
      <c r="I2138" s="59">
        <f>Table372647[[#This Row],[TOTAL]] - Table372647[[#This Row],[INACTIVE]]</f>
        <v>9</v>
      </c>
      <c r="J2138" s="59">
        <f>COUNTA(A2262,A2304,A2346,A2388,A2430,A2472,A2514,A2556,A2598)</f>
        <v>9</v>
      </c>
    </row>
    <row r="2139" spans="1:10">
      <c r="A2139" s="69"/>
      <c r="B2139" s="69">
        <v>44228</v>
      </c>
      <c r="C2139" s="59">
        <f t="shared" si="11"/>
        <v>75</v>
      </c>
      <c r="D2139" s="59">
        <f t="shared" si="11"/>
        <v>19</v>
      </c>
      <c r="E2139" s="59">
        <f t="shared" si="11"/>
        <v>166</v>
      </c>
      <c r="F2139" s="59">
        <f t="shared" si="11"/>
        <v>123</v>
      </c>
      <c r="G2139" s="59">
        <f t="shared" si="11"/>
        <v>26</v>
      </c>
      <c r="H2139" s="59">
        <f t="shared" si="10"/>
        <v>0</v>
      </c>
      <c r="I2139" s="59">
        <f>Table372647[[#This Row],[TOTAL]] - Table372647[[#This Row],[INACTIVE]]</f>
        <v>9</v>
      </c>
      <c r="J2139" s="59">
        <f>COUNTA(A2262,A2304,A2346,A2388,A2430,A2472,A2514,A2556,A2598)</f>
        <v>9</v>
      </c>
    </row>
    <row r="2140" spans="1:10">
      <c r="A2140" s="69"/>
      <c r="B2140" s="69">
        <v>44256</v>
      </c>
      <c r="C2140" s="59">
        <f t="shared" ref="C2140:G2149" si="15">SUM(B2285,B2327,B2369,B2411,B2453,B2495,B2537,B2579,B2621)</f>
        <v>128</v>
      </c>
      <c r="D2140" s="59">
        <f t="shared" si="15"/>
        <v>90</v>
      </c>
      <c r="E2140" s="59">
        <f t="shared" si="15"/>
        <v>206</v>
      </c>
      <c r="F2140" s="59">
        <f t="shared" si="15"/>
        <v>139</v>
      </c>
      <c r="G2140" s="59">
        <f t="shared" si="15"/>
        <v>25</v>
      </c>
      <c r="H2140" s="59">
        <f t="shared" si="10"/>
        <v>0</v>
      </c>
      <c r="I2140" s="59">
        <f>Table372647[[#This Row],[TOTAL]] - Table372647[[#This Row],[INACTIVE]]</f>
        <v>9</v>
      </c>
      <c r="J2140" s="59">
        <f>COUNTA(A2262,A2304,A2346,A2388,A2430,A2472,A2514,A2556,A2598)</f>
        <v>9</v>
      </c>
    </row>
    <row r="2141" spans="1:10">
      <c r="A2141" s="69"/>
      <c r="B2141" s="69">
        <v>44287</v>
      </c>
      <c r="C2141" s="59">
        <f t="shared" si="15"/>
        <v>52</v>
      </c>
      <c r="D2141" s="59">
        <f t="shared" si="15"/>
        <v>38</v>
      </c>
      <c r="E2141" s="59">
        <f t="shared" si="15"/>
        <v>218</v>
      </c>
      <c r="F2141" s="59">
        <f t="shared" si="15"/>
        <v>142</v>
      </c>
      <c r="G2141" s="59">
        <f t="shared" si="15"/>
        <v>24</v>
      </c>
      <c r="H2141" s="59">
        <f t="shared" si="10"/>
        <v>0</v>
      </c>
      <c r="I2141" s="59">
        <f>Table372647[[#This Row],[TOTAL]] - Table372647[[#This Row],[INACTIVE]]</f>
        <v>9</v>
      </c>
      <c r="J2141" s="59">
        <f>COUNTA(A2262,A2304,A2346,A2388,A2430,A2472,A2514,A2556,A2598)</f>
        <v>9</v>
      </c>
    </row>
    <row r="2142" spans="1:10">
      <c r="A2142" s="69"/>
      <c r="B2142" s="69">
        <v>44317</v>
      </c>
      <c r="C2142" s="59">
        <f t="shared" si="15"/>
        <v>16</v>
      </c>
      <c r="D2142" s="59">
        <f t="shared" si="15"/>
        <v>26</v>
      </c>
      <c r="E2142" s="59">
        <f t="shared" si="15"/>
        <v>172</v>
      </c>
      <c r="F2142" s="59">
        <f t="shared" si="15"/>
        <v>112</v>
      </c>
      <c r="G2142" s="59">
        <f t="shared" si="15"/>
        <v>23</v>
      </c>
      <c r="H2142" s="59">
        <f t="shared" si="10"/>
        <v>0</v>
      </c>
      <c r="I2142" s="59">
        <f>Table372647[[#This Row],[TOTAL]] - Table372647[[#This Row],[INACTIVE]]</f>
        <v>9</v>
      </c>
      <c r="J2142" s="59">
        <f>COUNTA(A2262,A2304,A2346,A2388,A2430,A2472,A2514,A2556,A2598)</f>
        <v>9</v>
      </c>
    </row>
    <row r="2143" spans="1:10">
      <c r="A2143" s="69"/>
      <c r="B2143" s="69">
        <v>44348</v>
      </c>
      <c r="C2143" s="59">
        <f t="shared" si="15"/>
        <v>34</v>
      </c>
      <c r="D2143" s="59">
        <f t="shared" si="15"/>
        <v>25</v>
      </c>
      <c r="E2143" s="59">
        <f t="shared" si="15"/>
        <v>146</v>
      </c>
      <c r="F2143" s="59">
        <f t="shared" si="15"/>
        <v>98</v>
      </c>
      <c r="G2143" s="59">
        <f t="shared" si="15"/>
        <v>20</v>
      </c>
      <c r="H2143" s="59">
        <f t="shared" si="10"/>
        <v>0</v>
      </c>
      <c r="I2143" s="59">
        <f>Table372647[[#This Row],[TOTAL]] - Table372647[[#This Row],[INACTIVE]]</f>
        <v>9</v>
      </c>
      <c r="J2143" s="59">
        <f>COUNTA(A2262,A2304,A2346,A2388,A2430,A2472,A2514,A2556,A2598)</f>
        <v>9</v>
      </c>
    </row>
    <row r="2144" spans="1:10">
      <c r="A2144" s="69"/>
      <c r="B2144" s="69">
        <v>44378</v>
      </c>
      <c r="C2144" s="59">
        <f t="shared" si="15"/>
        <v>29</v>
      </c>
      <c r="D2144" s="59">
        <f t="shared" si="15"/>
        <v>27</v>
      </c>
      <c r="E2144" s="59">
        <f t="shared" si="15"/>
        <v>159</v>
      </c>
      <c r="F2144" s="59">
        <f t="shared" si="15"/>
        <v>149</v>
      </c>
      <c r="G2144" s="59">
        <f t="shared" si="15"/>
        <v>23</v>
      </c>
      <c r="H2144" s="59">
        <f t="shared" si="10"/>
        <v>0</v>
      </c>
      <c r="I2144" s="59">
        <f>Table372647[[#This Row],[TOTAL]] - Table372647[[#This Row],[INACTIVE]]</f>
        <v>9</v>
      </c>
      <c r="J2144" s="59">
        <f>COUNTA(A2262,A2304,A2346,A2388,A2430,A2472,A2514,A2556,A2598)</f>
        <v>9</v>
      </c>
    </row>
    <row r="2145" spans="1:10">
      <c r="A2145" s="69"/>
      <c r="B2145" s="69">
        <v>44409</v>
      </c>
      <c r="C2145" s="59">
        <f t="shared" si="15"/>
        <v>93</v>
      </c>
      <c r="D2145" s="59">
        <f t="shared" si="15"/>
        <v>39</v>
      </c>
      <c r="E2145" s="59">
        <f t="shared" si="15"/>
        <v>200</v>
      </c>
      <c r="F2145" s="59">
        <f t="shared" si="15"/>
        <v>148</v>
      </c>
      <c r="G2145" s="59">
        <f t="shared" si="15"/>
        <v>28</v>
      </c>
      <c r="H2145" s="59">
        <f t="shared" si="10"/>
        <v>0</v>
      </c>
      <c r="I2145" s="59">
        <f>Table372647[[#This Row],[TOTAL]] - Table372647[[#This Row],[INACTIVE]]</f>
        <v>9</v>
      </c>
      <c r="J2145" s="59">
        <f>COUNTA(A2262,A2304,A2346,A2388,A2430,A2472,A2514,A2556,A2598)</f>
        <v>9</v>
      </c>
    </row>
    <row r="2146" spans="1:10">
      <c r="A2146" s="69"/>
      <c r="B2146" s="75" t="s">
        <v>10</v>
      </c>
      <c r="C2146" s="61">
        <f t="shared" si="15"/>
        <v>850</v>
      </c>
      <c r="D2146" s="61">
        <f t="shared" si="15"/>
        <v>384</v>
      </c>
      <c r="E2146" s="61">
        <f t="shared" si="15"/>
        <v>2249</v>
      </c>
      <c r="F2146" s="61">
        <f t="shared" si="15"/>
        <v>1653</v>
      </c>
      <c r="G2146" s="61">
        <f>SUM(F2291,F2333,F2375,F2417,F2459,F2501,F2543,F2585,F2627)</f>
        <v>316</v>
      </c>
      <c r="H2146" s="61">
        <f>H2134+H2135+H2136+H2137+H2138+H2139+H2140+H2141+H2142+H2143+H2144+H2145</f>
        <v>0</v>
      </c>
      <c r="I2146" s="61">
        <f t="shared" ref="I2146:J2146" si="16">I2134+I2135+I2136+I2137+I2138+I2139+I2140+I2141+I2142+I2143+I2144+I2145</f>
        <v>108</v>
      </c>
      <c r="J2146" s="61">
        <f t="shared" si="16"/>
        <v>108</v>
      </c>
    </row>
    <row r="2147" spans="1:10">
      <c r="A2147" s="69"/>
      <c r="B2147" s="76" t="s">
        <v>12</v>
      </c>
      <c r="C2147" s="61">
        <f t="shared" si="15"/>
        <v>70.833333333333343</v>
      </c>
      <c r="D2147" s="61">
        <f t="shared" si="15"/>
        <v>32</v>
      </c>
      <c r="E2147" s="61">
        <f t="shared" si="15"/>
        <v>187.41666666666666</v>
      </c>
      <c r="F2147" s="61">
        <f t="shared" si="15"/>
        <v>137.75</v>
      </c>
      <c r="G2147" s="61">
        <f t="shared" si="15"/>
        <v>26.333333333333332</v>
      </c>
      <c r="H2147" s="61">
        <f>H2146/12</f>
        <v>0</v>
      </c>
      <c r="I2147" s="61">
        <f t="shared" ref="I2147:J2147" si="17">I2146/12</f>
        <v>9</v>
      </c>
      <c r="J2147" s="61">
        <f t="shared" si="17"/>
        <v>9</v>
      </c>
    </row>
    <row r="2148" spans="1:10">
      <c r="A2148" s="69"/>
      <c r="B2148" s="69">
        <v>44440</v>
      </c>
      <c r="C2148" s="59">
        <f t="shared" si="15"/>
        <v>52</v>
      </c>
      <c r="D2148" s="59">
        <f t="shared" si="15"/>
        <v>35</v>
      </c>
      <c r="E2148" s="59">
        <f t="shared" si="15"/>
        <v>212</v>
      </c>
      <c r="F2148" s="59">
        <f t="shared" si="15"/>
        <v>153</v>
      </c>
      <c r="G2148" s="59">
        <f t="shared" si="15"/>
        <v>29</v>
      </c>
      <c r="H2148" s="59">
        <f t="shared" si="10"/>
        <v>0</v>
      </c>
      <c r="I2148" s="59">
        <f>Table372647[[#This Row],[TOTAL]] - Table372647[[#This Row],[INACTIVE]]</f>
        <v>9</v>
      </c>
      <c r="J2148" s="59">
        <f>COUNTA(A2262,A2304,A2346,A2388,A2430,A2472,A2514,A2556,A2598)</f>
        <v>9</v>
      </c>
    </row>
    <row r="2149" spans="1:10">
      <c r="A2149" s="69"/>
      <c r="B2149" s="69">
        <v>44470</v>
      </c>
      <c r="C2149" s="59">
        <f t="shared" si="15"/>
        <v>112</v>
      </c>
      <c r="D2149" s="59">
        <f t="shared" si="15"/>
        <v>44</v>
      </c>
      <c r="E2149" s="59">
        <f t="shared" si="15"/>
        <v>241</v>
      </c>
      <c r="F2149" s="59">
        <f t="shared" si="15"/>
        <v>144</v>
      </c>
      <c r="G2149" s="59">
        <f t="shared" si="15"/>
        <v>33</v>
      </c>
      <c r="H2149" s="59">
        <f t="shared" si="10"/>
        <v>0</v>
      </c>
      <c r="I2149" s="59">
        <f>Table372647[[#This Row],[TOTAL]] - Table372647[[#This Row],[INACTIVE]]</f>
        <v>9</v>
      </c>
      <c r="J2149" s="59">
        <f>COUNTA(A2262,A2304,A2346,A2388,A2430,A2472,A2514,A2556,A2598)</f>
        <v>9</v>
      </c>
    </row>
    <row r="2150" spans="1:10">
      <c r="A2150" s="69"/>
      <c r="B2150" s="69">
        <v>44501</v>
      </c>
      <c r="C2150" s="59">
        <f t="shared" ref="C2150:G2151" si="18">SUM(B2295,B2337,B2379,B2421,B2463,B2505,B2547,B2589,B2631)</f>
        <v>0</v>
      </c>
      <c r="D2150" s="59">
        <f t="shared" si="18"/>
        <v>0</v>
      </c>
      <c r="E2150" s="59">
        <f t="shared" si="18"/>
        <v>0</v>
      </c>
      <c r="F2150" s="59">
        <f t="shared" si="18"/>
        <v>0</v>
      </c>
      <c r="G2150" s="59">
        <f t="shared" si="18"/>
        <v>0</v>
      </c>
      <c r="H2150" s="59">
        <f t="shared" si="10"/>
        <v>0</v>
      </c>
      <c r="I2150" s="59">
        <f>Table372647[[#This Row],[TOTAL]] - Table372647[[#This Row],[INACTIVE]]</f>
        <v>9</v>
      </c>
      <c r="J2150" s="59">
        <f>COUNTA(A2262,A2304,A2346,A2388,A2430,A2472,A2514,A2556,A2598)</f>
        <v>9</v>
      </c>
    </row>
    <row r="2151" spans="1:10">
      <c r="A2151" s="69"/>
      <c r="B2151" s="69">
        <v>44531</v>
      </c>
      <c r="C2151" s="59">
        <f>SUM(B2296,B2338,B2380,B2422,B2464,B2506,B2548,B2590)</f>
        <v>0</v>
      </c>
      <c r="D2151" s="59">
        <f t="shared" si="18"/>
        <v>0</v>
      </c>
      <c r="E2151" s="59">
        <f t="shared" si="18"/>
        <v>0</v>
      </c>
      <c r="F2151" s="59">
        <f t="shared" si="18"/>
        <v>0</v>
      </c>
      <c r="G2151" s="59">
        <f t="shared" si="18"/>
        <v>0</v>
      </c>
      <c r="H2151" s="59">
        <f t="shared" si="10"/>
        <v>0</v>
      </c>
      <c r="I2151" s="59">
        <f>Table372647[[#This Row],[TOTAL]] - Table372647[[#This Row],[INACTIVE]]</f>
        <v>9</v>
      </c>
      <c r="J2151" s="59">
        <f>COUNTA(A2262,A2304,A2346,A2388,A2430,A2472,A2514,A2556,A2598)</f>
        <v>9</v>
      </c>
    </row>
    <row r="2152" spans="1:10">
      <c r="A2152" s="69"/>
      <c r="B2152" s="77"/>
      <c r="C2152" s="78"/>
      <c r="D2152" s="78"/>
      <c r="E2152" s="78"/>
      <c r="F2152" s="78"/>
      <c r="G2152" s="78"/>
      <c r="H2152" s="68"/>
      <c r="I2152" s="59"/>
      <c r="J2152" s="59"/>
    </row>
    <row r="2153" spans="1:10">
      <c r="A2153" s="69"/>
      <c r="B2153" s="79"/>
      <c r="C2153" s="79"/>
      <c r="D2153" s="79"/>
      <c r="E2153" s="79"/>
      <c r="F2153" s="79"/>
      <c r="G2153" s="79"/>
      <c r="H2153" s="68"/>
      <c r="I2153" s="59"/>
      <c r="J2153" s="59"/>
    </row>
    <row r="2154" spans="1:10">
      <c r="A2154" s="69"/>
      <c r="B2154" s="69"/>
      <c r="C2154" s="59"/>
      <c r="D2154" s="59"/>
      <c r="E2154" s="59"/>
      <c r="F2154" s="59"/>
      <c r="G2154" s="59"/>
      <c r="H2154" s="59"/>
      <c r="I2154" s="59"/>
      <c r="J2154" s="59"/>
    </row>
    <row r="2155" spans="1:10">
      <c r="A2155" s="69"/>
      <c r="B2155" s="74"/>
      <c r="C2155" s="58"/>
      <c r="D2155" s="58"/>
      <c r="E2155" s="58"/>
      <c r="F2155" s="58"/>
      <c r="G2155" s="58"/>
      <c r="H2155" s="86"/>
      <c r="I2155" s="59"/>
      <c r="J2155" s="59"/>
    </row>
    <row r="2156" spans="1:10">
      <c r="A2156" s="69"/>
      <c r="B2156" s="59"/>
      <c r="C2156" s="59"/>
      <c r="D2156" s="59"/>
      <c r="E2156" s="59"/>
      <c r="F2156" s="59"/>
      <c r="G2156" s="59"/>
      <c r="H2156" s="59"/>
      <c r="I2156" s="59"/>
      <c r="J2156" s="59"/>
    </row>
    <row r="2157" spans="1:10">
      <c r="A2157" s="69"/>
      <c r="B2157" s="59"/>
      <c r="C2157" s="59"/>
      <c r="D2157" s="59"/>
      <c r="E2157" s="59"/>
      <c r="F2157" s="59"/>
      <c r="G2157" s="59"/>
      <c r="H2157" s="59"/>
      <c r="I2157" s="59"/>
      <c r="J2157" s="59"/>
    </row>
    <row r="2158" spans="1:10" ht="29">
      <c r="A2158" s="69"/>
      <c r="B2158" s="84" t="s">
        <v>81</v>
      </c>
      <c r="C2158" s="84"/>
      <c r="D2158" s="84"/>
      <c r="E2158" s="84"/>
      <c r="F2158" s="84"/>
      <c r="G2158" s="59"/>
      <c r="H2158" s="59"/>
      <c r="I2158" s="59"/>
      <c r="J2158" s="59"/>
    </row>
    <row r="2159" spans="1:10">
      <c r="A2159" s="69"/>
      <c r="B2159" s="59"/>
      <c r="C2159" s="59"/>
      <c r="D2159" s="73" t="s">
        <v>119</v>
      </c>
      <c r="E2159" s="73">
        <v>0</v>
      </c>
      <c r="F2159" s="59"/>
      <c r="G2159" s="59"/>
      <c r="H2159" s="59"/>
      <c r="I2159" s="59"/>
      <c r="J2159" s="59"/>
    </row>
    <row r="2160" spans="1:10">
      <c r="A2160" s="69"/>
      <c r="B2160" s="69"/>
      <c r="C2160" s="59"/>
      <c r="D2160" s="59"/>
      <c r="E2160" s="59"/>
      <c r="F2160" s="59"/>
      <c r="G2160" s="59"/>
      <c r="H2160" s="59"/>
      <c r="I2160" s="59"/>
      <c r="J2160" s="59"/>
    </row>
    <row r="2161" spans="1:10" ht="40">
      <c r="A2161" s="69"/>
      <c r="B2161" s="74" t="s">
        <v>4</v>
      </c>
      <c r="C2161" s="58" t="s">
        <v>5</v>
      </c>
      <c r="D2161" s="58" t="s">
        <v>6</v>
      </c>
      <c r="E2161" s="58" t="s">
        <v>7</v>
      </c>
      <c r="F2161" s="58" t="s">
        <v>8</v>
      </c>
      <c r="G2161" s="85" t="s">
        <v>9</v>
      </c>
      <c r="H2161" s="58" t="s">
        <v>10</v>
      </c>
      <c r="I2161" s="59"/>
      <c r="J2161" s="59"/>
    </row>
    <row r="2162" spans="1:10">
      <c r="A2162" s="69"/>
      <c r="B2162" s="69">
        <v>43709</v>
      </c>
      <c r="C2162" s="59">
        <v>0</v>
      </c>
      <c r="D2162" s="59">
        <v>0</v>
      </c>
      <c r="E2162" s="59">
        <v>0</v>
      </c>
      <c r="F2162" s="59">
        <v>0</v>
      </c>
      <c r="G2162" s="59">
        <v>0</v>
      </c>
      <c r="H2162" s="59">
        <f>COUNTBLANK(E2162:E2173)</f>
        <v>0</v>
      </c>
      <c r="I2162" s="59"/>
      <c r="J2162" s="59"/>
    </row>
    <row r="2163" spans="1:10">
      <c r="A2163" s="69"/>
      <c r="B2163" s="69">
        <v>43739</v>
      </c>
      <c r="C2163" s="59">
        <v>0</v>
      </c>
      <c r="D2163" s="59">
        <v>0</v>
      </c>
      <c r="E2163" s="59">
        <v>0</v>
      </c>
      <c r="F2163" s="59">
        <v>0</v>
      </c>
      <c r="G2163" s="59">
        <v>0</v>
      </c>
      <c r="H2163" s="59">
        <f>COUNTBLANK(E2162:E2173)</f>
        <v>0</v>
      </c>
      <c r="I2163" s="59"/>
      <c r="J2163" s="59"/>
    </row>
    <row r="2164" spans="1:10">
      <c r="A2164" s="69"/>
      <c r="B2164" s="69">
        <v>43770</v>
      </c>
      <c r="C2164" s="59">
        <v>0</v>
      </c>
      <c r="D2164" s="59">
        <v>0</v>
      </c>
      <c r="E2164" s="59">
        <v>0</v>
      </c>
      <c r="F2164" s="59">
        <v>0</v>
      </c>
      <c r="G2164" s="59">
        <v>0</v>
      </c>
      <c r="H2164" s="59">
        <f>COUNTBLANK(E2162:E2173)</f>
        <v>0</v>
      </c>
      <c r="I2164" s="59"/>
      <c r="J2164" s="59"/>
    </row>
    <row r="2165" spans="1:10">
      <c r="A2165" s="69"/>
      <c r="B2165" s="69">
        <v>43800</v>
      </c>
      <c r="C2165" s="59">
        <v>0</v>
      </c>
      <c r="D2165" s="59">
        <v>0</v>
      </c>
      <c r="E2165" s="59">
        <v>0</v>
      </c>
      <c r="F2165" s="59">
        <v>0</v>
      </c>
      <c r="G2165" s="59">
        <v>0</v>
      </c>
      <c r="H2165" s="59">
        <f>COUNTBLANK(E2162:E2173)</f>
        <v>0</v>
      </c>
      <c r="I2165" s="59"/>
      <c r="J2165" s="59"/>
    </row>
    <row r="2166" spans="1:10">
      <c r="A2166" s="69"/>
      <c r="B2166" s="69">
        <v>43831</v>
      </c>
      <c r="C2166" s="59">
        <v>0</v>
      </c>
      <c r="D2166" s="59">
        <v>0</v>
      </c>
      <c r="E2166" s="59">
        <v>0</v>
      </c>
      <c r="F2166" s="59">
        <v>0</v>
      </c>
      <c r="G2166" s="59">
        <v>0</v>
      </c>
      <c r="H2166" s="59">
        <f>COUNTBLANK(E2162:E2173)</f>
        <v>0</v>
      </c>
      <c r="I2166" s="59"/>
      <c r="J2166" s="59"/>
    </row>
    <row r="2167" spans="1:10">
      <c r="A2167" s="69"/>
      <c r="B2167" s="69">
        <v>43862</v>
      </c>
      <c r="C2167" s="59">
        <v>0</v>
      </c>
      <c r="D2167" s="59">
        <v>0</v>
      </c>
      <c r="E2167" s="59">
        <v>0</v>
      </c>
      <c r="F2167" s="59">
        <v>0</v>
      </c>
      <c r="G2167" s="59">
        <v>0</v>
      </c>
      <c r="H2167" s="59">
        <f>COUNTBLANK(E2162:E2173)</f>
        <v>0</v>
      </c>
      <c r="I2167" s="59"/>
      <c r="J2167" s="59"/>
    </row>
    <row r="2168" spans="1:10">
      <c r="A2168" s="69"/>
      <c r="B2168" s="69">
        <v>43891</v>
      </c>
      <c r="C2168" s="59">
        <v>0</v>
      </c>
      <c r="D2168" s="59">
        <v>0</v>
      </c>
      <c r="E2168" s="59">
        <v>0</v>
      </c>
      <c r="F2168" s="59">
        <v>0</v>
      </c>
      <c r="G2168" s="59">
        <v>0</v>
      </c>
      <c r="H2168" s="59">
        <f>COUNTBLANK(E2162:E2173)</f>
        <v>0</v>
      </c>
      <c r="I2168" s="59"/>
      <c r="J2168" s="59"/>
    </row>
    <row r="2169" spans="1:10">
      <c r="A2169" s="69"/>
      <c r="B2169" s="69">
        <v>43922</v>
      </c>
      <c r="C2169" s="59">
        <v>0</v>
      </c>
      <c r="D2169" s="59">
        <v>0</v>
      </c>
      <c r="E2169" s="59">
        <v>0</v>
      </c>
      <c r="F2169" s="59">
        <v>0</v>
      </c>
      <c r="G2169" s="59">
        <v>0</v>
      </c>
      <c r="H2169" s="59">
        <f>COUNTBLANK(E2162:E2173)</f>
        <v>0</v>
      </c>
      <c r="I2169" s="59"/>
      <c r="J2169" s="59"/>
    </row>
    <row r="2170" spans="1:10">
      <c r="A2170" s="69"/>
      <c r="B2170" s="69">
        <v>43952</v>
      </c>
      <c r="C2170" s="59">
        <v>0</v>
      </c>
      <c r="D2170" s="59">
        <v>0</v>
      </c>
      <c r="E2170" s="59">
        <v>0</v>
      </c>
      <c r="F2170" s="59">
        <v>0</v>
      </c>
      <c r="G2170" s="59">
        <v>0</v>
      </c>
      <c r="H2170" s="59">
        <f>COUNTBLANK(E2162:E2173)</f>
        <v>0</v>
      </c>
      <c r="I2170" s="59"/>
      <c r="J2170" s="59"/>
    </row>
    <row r="2171" spans="1:10">
      <c r="A2171" s="69"/>
      <c r="B2171" s="69">
        <v>43983</v>
      </c>
      <c r="C2171" s="59">
        <v>0</v>
      </c>
      <c r="D2171" s="59">
        <v>0</v>
      </c>
      <c r="E2171" s="59">
        <v>0</v>
      </c>
      <c r="F2171" s="59">
        <v>0</v>
      </c>
      <c r="G2171" s="59">
        <v>0</v>
      </c>
      <c r="H2171" s="59">
        <f>COUNTBLANK(E2162:E2173)</f>
        <v>0</v>
      </c>
      <c r="I2171" s="59"/>
      <c r="J2171" s="59"/>
    </row>
    <row r="2172" spans="1:10">
      <c r="A2172" s="69"/>
      <c r="B2172" s="69">
        <v>44013</v>
      </c>
      <c r="C2172" s="59">
        <v>0</v>
      </c>
      <c r="D2172" s="59">
        <v>0</v>
      </c>
      <c r="E2172" s="59">
        <v>0</v>
      </c>
      <c r="F2172" s="59">
        <v>0</v>
      </c>
      <c r="G2172" s="59">
        <v>0</v>
      </c>
      <c r="H2172" s="59">
        <f>COUNTBLANK(E2162:E2173)</f>
        <v>0</v>
      </c>
      <c r="I2172" s="59"/>
      <c r="J2172" s="59"/>
    </row>
    <row r="2173" spans="1:10">
      <c r="A2173" s="69"/>
      <c r="B2173" s="69">
        <v>44044</v>
      </c>
      <c r="C2173" s="59">
        <v>0</v>
      </c>
      <c r="D2173" s="59">
        <v>0</v>
      </c>
      <c r="E2173" s="59">
        <v>0</v>
      </c>
      <c r="F2173" s="59">
        <v>0</v>
      </c>
      <c r="G2173" s="59">
        <v>0</v>
      </c>
      <c r="H2173" s="59">
        <f>COUNTBLANK(E2162:E2173)</f>
        <v>0</v>
      </c>
      <c r="I2173" s="59"/>
      <c r="J2173" s="59"/>
    </row>
    <row r="2174" spans="1:10">
      <c r="A2174" s="69"/>
      <c r="B2174" s="75" t="s">
        <v>10</v>
      </c>
      <c r="C2174" s="75">
        <f>SUM(C2162:C2173)</f>
        <v>0</v>
      </c>
      <c r="D2174" s="75">
        <f>SUM(D2162:D2173)</f>
        <v>0</v>
      </c>
      <c r="E2174" s="75">
        <f>SUM(E2162:E2173)</f>
        <v>0</v>
      </c>
      <c r="F2174" s="75">
        <f>SUM(F2162:F2173)</f>
        <v>0</v>
      </c>
      <c r="G2174" s="75">
        <f>SUM(G2162:G2173)</f>
        <v>0</v>
      </c>
      <c r="H2174" s="60"/>
      <c r="I2174" s="59"/>
      <c r="J2174" s="59"/>
    </row>
    <row r="2175" spans="1:10">
      <c r="A2175" s="69"/>
      <c r="B2175" s="75" t="s">
        <v>12</v>
      </c>
      <c r="C2175" s="75">
        <f>C2174/12</f>
        <v>0</v>
      </c>
      <c r="D2175" s="75">
        <f>D2174/12</f>
        <v>0</v>
      </c>
      <c r="E2175" s="75">
        <f>E2174/12</f>
        <v>0</v>
      </c>
      <c r="F2175" s="75">
        <f>F2174/12</f>
        <v>0</v>
      </c>
      <c r="G2175" s="75">
        <f>G2174/12</f>
        <v>0</v>
      </c>
      <c r="H2175" s="60"/>
      <c r="I2175" s="59"/>
      <c r="J2175" s="59"/>
    </row>
    <row r="2176" spans="1:10">
      <c r="A2176" s="69"/>
      <c r="B2176" s="69">
        <v>44075</v>
      </c>
      <c r="C2176" s="59">
        <v>0</v>
      </c>
      <c r="D2176" s="59">
        <v>0</v>
      </c>
      <c r="E2176" s="59">
        <v>0</v>
      </c>
      <c r="F2176" s="59">
        <v>0</v>
      </c>
      <c r="G2176" s="59">
        <v>0</v>
      </c>
      <c r="H2176" s="59">
        <f>COUNTBLANK(E2176:E2187)</f>
        <v>0</v>
      </c>
      <c r="I2176" s="59"/>
      <c r="J2176" s="59"/>
    </row>
    <row r="2177" spans="1:10">
      <c r="A2177" s="69"/>
      <c r="B2177" s="69">
        <v>44105</v>
      </c>
      <c r="C2177" s="59">
        <v>0</v>
      </c>
      <c r="D2177" s="59">
        <v>0</v>
      </c>
      <c r="E2177" s="59">
        <v>0</v>
      </c>
      <c r="F2177" s="59">
        <v>0</v>
      </c>
      <c r="G2177" s="59">
        <v>0</v>
      </c>
      <c r="H2177" s="59">
        <f>COUNTBLANK(E2176:E2187)</f>
        <v>0</v>
      </c>
      <c r="I2177" s="59"/>
      <c r="J2177" s="59"/>
    </row>
    <row r="2178" spans="1:10">
      <c r="A2178" s="69"/>
      <c r="B2178" s="69">
        <v>44136</v>
      </c>
      <c r="C2178" s="59">
        <v>0</v>
      </c>
      <c r="D2178" s="59">
        <v>0</v>
      </c>
      <c r="E2178" s="59">
        <v>0</v>
      </c>
      <c r="F2178" s="59">
        <v>0</v>
      </c>
      <c r="G2178" s="59">
        <v>0</v>
      </c>
      <c r="H2178" s="59">
        <f>COUNTBLANK(E2176:E2187)</f>
        <v>0</v>
      </c>
      <c r="I2178" s="59"/>
      <c r="J2178" s="59"/>
    </row>
    <row r="2179" spans="1:10">
      <c r="A2179" s="69"/>
      <c r="B2179" s="69">
        <v>44166</v>
      </c>
      <c r="C2179" s="59">
        <v>0</v>
      </c>
      <c r="D2179" s="59">
        <v>0</v>
      </c>
      <c r="E2179" s="59">
        <v>0</v>
      </c>
      <c r="F2179" s="59">
        <v>0</v>
      </c>
      <c r="G2179" s="59">
        <v>0</v>
      </c>
      <c r="H2179" s="59">
        <f>COUNTBLANK(E2176:E2187)</f>
        <v>0</v>
      </c>
      <c r="I2179" s="59"/>
      <c r="J2179" s="59"/>
    </row>
    <row r="2180" spans="1:10">
      <c r="A2180" s="69"/>
      <c r="B2180" s="69">
        <v>44197</v>
      </c>
      <c r="C2180" s="59">
        <v>0</v>
      </c>
      <c r="D2180" s="59">
        <v>0</v>
      </c>
      <c r="E2180" s="59">
        <v>0</v>
      </c>
      <c r="F2180" s="59">
        <v>0</v>
      </c>
      <c r="G2180" s="59">
        <v>0</v>
      </c>
      <c r="H2180" s="59">
        <f>COUNTBLANK(E2176:E2187)</f>
        <v>0</v>
      </c>
      <c r="I2180" s="59"/>
      <c r="J2180" s="59"/>
    </row>
    <row r="2181" spans="1:10">
      <c r="A2181" s="69"/>
      <c r="B2181" s="69">
        <v>44228</v>
      </c>
      <c r="C2181" s="59">
        <v>0</v>
      </c>
      <c r="D2181" s="59">
        <v>0</v>
      </c>
      <c r="E2181" s="59">
        <v>0</v>
      </c>
      <c r="F2181" s="59">
        <v>0</v>
      </c>
      <c r="G2181" s="59">
        <v>0</v>
      </c>
      <c r="H2181" s="59">
        <f>COUNTBLANK(E2176:E2187)</f>
        <v>0</v>
      </c>
      <c r="I2181" s="59"/>
      <c r="J2181" s="59"/>
    </row>
    <row r="2182" spans="1:10">
      <c r="A2182" s="69"/>
      <c r="B2182" s="69">
        <v>44256</v>
      </c>
      <c r="C2182" s="59">
        <v>0</v>
      </c>
      <c r="D2182" s="59">
        <v>0</v>
      </c>
      <c r="E2182" s="59">
        <v>0</v>
      </c>
      <c r="F2182" s="59">
        <v>0</v>
      </c>
      <c r="G2182" s="59">
        <v>0</v>
      </c>
      <c r="H2182" s="59">
        <f>COUNTBLANK(E2176:E2187)</f>
        <v>0</v>
      </c>
      <c r="I2182" s="59"/>
      <c r="J2182" s="59"/>
    </row>
    <row r="2183" spans="1:10">
      <c r="A2183" s="69"/>
      <c r="B2183" s="69">
        <v>44287</v>
      </c>
      <c r="C2183" s="59">
        <v>0</v>
      </c>
      <c r="D2183" s="59">
        <v>0</v>
      </c>
      <c r="E2183" s="59">
        <v>0</v>
      </c>
      <c r="F2183" s="59">
        <v>0</v>
      </c>
      <c r="G2183" s="59">
        <v>0</v>
      </c>
      <c r="H2183" s="59">
        <f>COUNTBLANK(E2176:E2187)</f>
        <v>0</v>
      </c>
      <c r="I2183" s="59"/>
      <c r="J2183" s="59"/>
    </row>
    <row r="2184" spans="1:10">
      <c r="A2184" s="69"/>
      <c r="B2184" s="69">
        <v>44317</v>
      </c>
      <c r="C2184" s="59">
        <v>0</v>
      </c>
      <c r="D2184" s="59">
        <v>0</v>
      </c>
      <c r="E2184" s="59">
        <v>0</v>
      </c>
      <c r="F2184" s="59">
        <v>0</v>
      </c>
      <c r="G2184" s="59">
        <v>0</v>
      </c>
      <c r="H2184" s="59">
        <f>COUNTBLANK(E2176:E2187)</f>
        <v>0</v>
      </c>
      <c r="I2184" s="59"/>
      <c r="J2184" s="59"/>
    </row>
    <row r="2185" spans="1:10">
      <c r="A2185" s="69"/>
      <c r="B2185" s="69">
        <v>44348</v>
      </c>
      <c r="C2185" s="59">
        <v>0</v>
      </c>
      <c r="D2185" s="59">
        <v>0</v>
      </c>
      <c r="E2185" s="59">
        <v>0</v>
      </c>
      <c r="F2185" s="59">
        <v>0</v>
      </c>
      <c r="G2185" s="59">
        <v>0</v>
      </c>
      <c r="H2185" s="59">
        <f>COUNTBLANK(E2176:E2187)</f>
        <v>0</v>
      </c>
      <c r="I2185" s="59"/>
      <c r="J2185" s="59"/>
    </row>
    <row r="2186" spans="1:10">
      <c r="A2186" s="69"/>
      <c r="B2186" s="69">
        <v>44378</v>
      </c>
      <c r="C2186" s="59">
        <v>0</v>
      </c>
      <c r="D2186" s="59">
        <v>0</v>
      </c>
      <c r="E2186" s="59">
        <v>0</v>
      </c>
      <c r="F2186" s="59">
        <v>0</v>
      </c>
      <c r="G2186" s="59">
        <v>0</v>
      </c>
      <c r="H2186" s="59">
        <f>COUNTBLANK(E2176:E2187)</f>
        <v>0</v>
      </c>
      <c r="I2186" s="59"/>
      <c r="J2186" s="59"/>
    </row>
    <row r="2187" spans="1:10">
      <c r="A2187" s="69"/>
      <c r="B2187" s="69">
        <v>44409</v>
      </c>
      <c r="C2187" s="59">
        <v>0</v>
      </c>
      <c r="D2187" s="59">
        <v>0</v>
      </c>
      <c r="E2187" s="59">
        <v>0</v>
      </c>
      <c r="F2187" s="59">
        <v>0</v>
      </c>
      <c r="G2187" s="59">
        <v>0</v>
      </c>
      <c r="H2187" s="59">
        <f>COUNTBLANK(E2176:E2187)</f>
        <v>0</v>
      </c>
      <c r="I2187" s="59"/>
      <c r="J2187" s="59"/>
    </row>
    <row r="2188" spans="1:10">
      <c r="A2188" s="69"/>
      <c r="B2188" s="75" t="s">
        <v>10</v>
      </c>
      <c r="C2188" s="75">
        <f>SUM(C2176:C2187)</f>
        <v>0</v>
      </c>
      <c r="D2188" s="75">
        <f>SUM(D2176:D2187)</f>
        <v>0</v>
      </c>
      <c r="E2188" s="75">
        <f>SUM(E2176:E2187)</f>
        <v>0</v>
      </c>
      <c r="F2188" s="75">
        <f>SUM(F2176:F2187)</f>
        <v>0</v>
      </c>
      <c r="G2188" s="75">
        <f>SUM(G2176:G2187)</f>
        <v>0</v>
      </c>
      <c r="H2188" s="61"/>
      <c r="I2188" s="59"/>
      <c r="J2188" s="59"/>
    </row>
    <row r="2189" spans="1:10">
      <c r="A2189" s="69"/>
      <c r="B2189" s="76" t="s">
        <v>12</v>
      </c>
      <c r="C2189" s="76">
        <f>C2188/12</f>
        <v>0</v>
      </c>
      <c r="D2189" s="76">
        <f>D2188/12</f>
        <v>0</v>
      </c>
      <c r="E2189" s="76">
        <f>E2188/12</f>
        <v>0</v>
      </c>
      <c r="F2189" s="76">
        <f>F2188/12</f>
        <v>0</v>
      </c>
      <c r="G2189" s="76">
        <f>G2188/12</f>
        <v>0</v>
      </c>
      <c r="H2189" s="61"/>
      <c r="I2189" s="59"/>
      <c r="J2189" s="59"/>
    </row>
    <row r="2190" spans="1:10">
      <c r="A2190" s="69"/>
      <c r="B2190" s="69">
        <v>44440</v>
      </c>
      <c r="C2190" s="59">
        <v>0</v>
      </c>
      <c r="D2190" s="59">
        <v>0</v>
      </c>
      <c r="E2190" s="59">
        <v>0</v>
      </c>
      <c r="F2190" s="59">
        <v>0</v>
      </c>
      <c r="G2190" s="59">
        <v>0</v>
      </c>
      <c r="H2190" s="59"/>
      <c r="I2190" s="59"/>
      <c r="J2190" s="59"/>
    </row>
    <row r="2191" spans="1:10">
      <c r="A2191" s="69"/>
      <c r="B2191" s="69">
        <v>44470</v>
      </c>
      <c r="C2191" s="59">
        <v>0</v>
      </c>
      <c r="D2191" s="59">
        <v>0</v>
      </c>
      <c r="E2191" s="59">
        <v>0</v>
      </c>
      <c r="F2191" s="59">
        <v>0</v>
      </c>
      <c r="G2191" s="59">
        <v>0</v>
      </c>
      <c r="H2191" s="59"/>
      <c r="I2191" s="59"/>
      <c r="J2191" s="59"/>
    </row>
    <row r="2192" spans="1:10">
      <c r="A2192" s="69"/>
      <c r="B2192" s="66">
        <v>44501</v>
      </c>
      <c r="C2192" s="56"/>
      <c r="D2192" s="56"/>
      <c r="E2192" s="56"/>
      <c r="F2192" s="56"/>
      <c r="G2192" s="56"/>
      <c r="H2192" s="56"/>
      <c r="I2192" s="59"/>
      <c r="J2192" s="59"/>
    </row>
    <row r="2193" spans="1:11">
      <c r="A2193" s="69"/>
      <c r="B2193" s="66">
        <v>44531</v>
      </c>
      <c r="C2193" s="56"/>
      <c r="D2193" s="56"/>
      <c r="E2193" s="56"/>
      <c r="F2193" s="56"/>
      <c r="G2193" s="56"/>
      <c r="H2193" s="56"/>
      <c r="I2193" s="59"/>
      <c r="J2193" s="59"/>
    </row>
    <row r="2194" spans="1:11">
      <c r="A2194" s="69"/>
      <c r="B2194" s="67"/>
      <c r="C2194" s="62"/>
      <c r="D2194" s="62"/>
      <c r="E2194" s="62"/>
      <c r="F2194" s="62"/>
      <c r="G2194" s="62"/>
      <c r="H2194" s="57"/>
      <c r="I2194" s="59"/>
      <c r="J2194" s="59"/>
    </row>
    <row r="2195" spans="1:11" ht="24" customHeight="1">
      <c r="A2195" s="69"/>
      <c r="B2195" s="64"/>
      <c r="C2195" s="64"/>
      <c r="D2195" s="64"/>
      <c r="E2195" s="64"/>
      <c r="F2195" s="64"/>
      <c r="G2195" s="64"/>
      <c r="H2195" s="57"/>
      <c r="I2195" s="59"/>
      <c r="J2195" s="59"/>
    </row>
    <row r="2196" spans="1:11">
      <c r="A2196" s="69"/>
      <c r="B2196" s="69"/>
      <c r="C2196" s="59"/>
      <c r="D2196" s="59"/>
      <c r="E2196" s="59"/>
      <c r="F2196" s="59"/>
      <c r="G2196" s="59"/>
      <c r="H2196" s="59"/>
      <c r="I2196" s="59"/>
      <c r="J2196" s="59"/>
    </row>
    <row r="2197" spans="1:11">
      <c r="A2197" s="69"/>
      <c r="B2197" s="59"/>
      <c r="C2197" s="59"/>
      <c r="D2197" s="59"/>
      <c r="E2197" s="59"/>
      <c r="F2197" s="59"/>
      <c r="G2197" s="59"/>
      <c r="H2197" s="59"/>
      <c r="I2197" s="59"/>
      <c r="J2197" s="59"/>
    </row>
    <row r="2198" spans="1:11" ht="44" customHeight="1">
      <c r="A2198" s="69"/>
      <c r="B2198" s="84" t="s">
        <v>82</v>
      </c>
      <c r="C2198" s="84"/>
      <c r="D2198" s="84"/>
      <c r="E2198" s="84"/>
      <c r="F2198" s="84"/>
      <c r="G2198" s="59"/>
      <c r="H2198" s="59"/>
      <c r="I2198" s="59"/>
      <c r="J2198" s="59"/>
    </row>
    <row r="2199" spans="1:11" ht="26" customHeight="1">
      <c r="A2199" s="83"/>
      <c r="B2199" s="87"/>
      <c r="C2199" s="87"/>
      <c r="D2199" s="87"/>
      <c r="E2199" s="87"/>
      <c r="F2199" s="87"/>
      <c r="G2199" s="59"/>
      <c r="H2199" s="59"/>
      <c r="I2199" s="59"/>
      <c r="J2199" s="59"/>
    </row>
    <row r="2200" spans="1:11" ht="24" customHeight="1">
      <c r="A2200" s="69"/>
      <c r="B2200" s="59"/>
      <c r="C2200" s="88" t="s">
        <v>106</v>
      </c>
      <c r="D2200" s="88"/>
      <c r="E2200" s="88"/>
      <c r="F2200" s="59"/>
      <c r="G2200" s="59"/>
      <c r="H2200" s="59"/>
      <c r="I2200" s="59"/>
      <c r="J2200" s="59"/>
    </row>
    <row r="2201" spans="1:11">
      <c r="A2201" s="69"/>
      <c r="B2201" s="59"/>
      <c r="C2201" s="59"/>
      <c r="D2201" s="59"/>
      <c r="E2201" s="59"/>
      <c r="F2201" s="59"/>
      <c r="G2201" s="59"/>
      <c r="H2201" s="59"/>
      <c r="I2201" s="59"/>
      <c r="J2201" s="59"/>
    </row>
    <row r="2202" spans="1:11" ht="60">
      <c r="A2202" s="89" t="s">
        <v>4</v>
      </c>
      <c r="B2202" s="58" t="s">
        <v>98</v>
      </c>
      <c r="C2202" s="58" t="s">
        <v>99</v>
      </c>
      <c r="D2202" s="58" t="s">
        <v>100</v>
      </c>
      <c r="E2202" s="58" t="s">
        <v>101</v>
      </c>
      <c r="F2202" s="58" t="s">
        <v>102</v>
      </c>
      <c r="G2202" s="58" t="s">
        <v>103</v>
      </c>
      <c r="H2202" s="85" t="s">
        <v>104</v>
      </c>
      <c r="I2202" s="85" t="s">
        <v>97</v>
      </c>
      <c r="J2202" s="85" t="s">
        <v>105</v>
      </c>
      <c r="K2202" s="38"/>
    </row>
    <row r="2203" spans="1:11">
      <c r="A2203" s="8">
        <v>44075</v>
      </c>
      <c r="B2203" s="56"/>
      <c r="C2203" s="56"/>
      <c r="D2203" s="56"/>
      <c r="E2203" s="56"/>
      <c r="F2203" s="56"/>
      <c r="G2203" s="63"/>
      <c r="H2203" s="41">
        <f>COUNT(Table37264750[[#This Row],[WEEK 1]:[WEEK 5]])</f>
        <v>0</v>
      </c>
      <c r="I2203" s="3">
        <f>SUM(Table37264750[[#This Row],[WEEK 1]:[WEEK 5]])</f>
        <v>0</v>
      </c>
      <c r="J2203" s="3" t="e">
        <f>Table37264750[[#This Row],[TOTAL ATTENDANCE]] / Table37264750[[#This Row],[NUMBER OF WEEKS]]</f>
        <v>#DIV/0!</v>
      </c>
      <c r="K2203" s="29"/>
    </row>
    <row r="2204" spans="1:11">
      <c r="A2204" s="8">
        <v>44105</v>
      </c>
      <c r="B2204" s="56"/>
      <c r="C2204" s="56"/>
      <c r="D2204" s="56"/>
      <c r="E2204" s="56"/>
      <c r="F2204" s="56"/>
      <c r="G2204" s="63"/>
      <c r="H2204" s="41">
        <f>COUNT(Table37264750[[#This Row],[WEEK 1]:[WEEK 5]])</f>
        <v>0</v>
      </c>
      <c r="I2204" s="3">
        <f>SUM(Table37264750[[#This Row],[WEEK 1]:[WEEK 5]])</f>
        <v>0</v>
      </c>
      <c r="J2204" s="3" t="e">
        <f>Table37264750[[#This Row],[TOTAL ATTENDANCE]] / Table37264750[[#This Row],[NUMBER OF WEEKS]]</f>
        <v>#DIV/0!</v>
      </c>
      <c r="K2204" s="29"/>
    </row>
    <row r="2205" spans="1:11">
      <c r="A2205" s="8">
        <v>44136</v>
      </c>
      <c r="B2205" s="56"/>
      <c r="C2205" s="56"/>
      <c r="D2205" s="56"/>
      <c r="E2205" s="56"/>
      <c r="F2205" s="56"/>
      <c r="G2205" s="63"/>
      <c r="H2205" s="41">
        <f>COUNT(Table37264750[[#This Row],[WEEK 1]:[WEEK 5]])</f>
        <v>0</v>
      </c>
      <c r="I2205" s="3">
        <f>SUM(Table37264750[[#This Row],[WEEK 1]:[WEEK 5]])</f>
        <v>0</v>
      </c>
      <c r="J2205" s="3" t="e">
        <f>Table37264750[[#This Row],[TOTAL ATTENDANCE]] / Table37264750[[#This Row],[NUMBER OF WEEKS]]</f>
        <v>#DIV/0!</v>
      </c>
      <c r="K2205" s="7"/>
    </row>
    <row r="2206" spans="1:11">
      <c r="A2206" s="8">
        <v>44166</v>
      </c>
      <c r="B2206" s="56"/>
      <c r="C2206" s="56"/>
      <c r="D2206" s="56"/>
      <c r="E2206" s="56"/>
      <c r="F2206" s="56"/>
      <c r="G2206" s="63"/>
      <c r="H2206" s="41">
        <f>COUNT(Table37264750[[#This Row],[WEEK 1]:[WEEK 5]])</f>
        <v>0</v>
      </c>
      <c r="I2206" s="3">
        <f>SUM(Table37264750[[#This Row],[WEEK 1]:[WEEK 5]])</f>
        <v>0</v>
      </c>
      <c r="J2206" s="3" t="e">
        <f>Table37264750[[#This Row],[TOTAL ATTENDANCE]] / Table37264750[[#This Row],[NUMBER OF WEEKS]]</f>
        <v>#DIV/0!</v>
      </c>
      <c r="K2206" s="7"/>
    </row>
    <row r="2207" spans="1:11">
      <c r="A2207" s="8">
        <v>44197</v>
      </c>
      <c r="B2207" s="56"/>
      <c r="C2207" s="56"/>
      <c r="D2207" s="56"/>
      <c r="E2207" s="56"/>
      <c r="F2207" s="56"/>
      <c r="G2207" s="63"/>
      <c r="H2207" s="41">
        <f>COUNT(Table37264750[[#This Row],[WEEK 1]:[WEEK 5]])</f>
        <v>0</v>
      </c>
      <c r="I2207" s="3">
        <f>SUM(Table37264750[[#This Row],[WEEK 1]:[WEEK 5]])</f>
        <v>0</v>
      </c>
      <c r="J2207" s="3" t="e">
        <f>Table37264750[[#This Row],[TOTAL ATTENDANCE]] / Table37264750[[#This Row],[NUMBER OF WEEKS]]</f>
        <v>#DIV/0!</v>
      </c>
      <c r="K2207" s="7"/>
    </row>
    <row r="2208" spans="1:11">
      <c r="A2208" s="8">
        <v>44228</v>
      </c>
      <c r="B2208" s="56"/>
      <c r="C2208" s="56"/>
      <c r="D2208" s="56"/>
      <c r="E2208" s="56"/>
      <c r="F2208" s="56"/>
      <c r="G2208" s="63"/>
      <c r="H2208" s="41">
        <f>COUNT(Table37264750[[#This Row],[WEEK 1]:[WEEK 5]])</f>
        <v>0</v>
      </c>
      <c r="I2208" s="3">
        <f>SUM(Table37264750[[#This Row],[WEEK 1]:[WEEK 5]])</f>
        <v>0</v>
      </c>
      <c r="J2208" s="3" t="e">
        <f>Table37264750[[#This Row],[TOTAL ATTENDANCE]] / Table37264750[[#This Row],[NUMBER OF WEEKS]]</f>
        <v>#DIV/0!</v>
      </c>
      <c r="K2208" s="7"/>
    </row>
    <row r="2209" spans="1:11">
      <c r="A2209" s="8">
        <v>44256</v>
      </c>
      <c r="B2209" s="56"/>
      <c r="C2209" s="56"/>
      <c r="D2209" s="56"/>
      <c r="E2209" s="56"/>
      <c r="F2209" s="56"/>
      <c r="G2209" s="63"/>
      <c r="H2209" s="41">
        <f>COUNT(Table37264750[[#This Row],[WEEK 1]:[WEEK 5]])</f>
        <v>0</v>
      </c>
      <c r="I2209" s="3">
        <f>SUM(Table37264750[[#This Row],[WEEK 1]:[WEEK 5]])</f>
        <v>0</v>
      </c>
      <c r="J2209" s="3" t="e">
        <f>Table37264750[[#This Row],[TOTAL ATTENDANCE]] / Table37264750[[#This Row],[NUMBER OF WEEKS]]</f>
        <v>#DIV/0!</v>
      </c>
      <c r="K2209" s="7"/>
    </row>
    <row r="2210" spans="1:11">
      <c r="A2210" s="8">
        <v>44287</v>
      </c>
      <c r="B2210" s="56"/>
      <c r="C2210" s="56"/>
      <c r="D2210" s="56"/>
      <c r="E2210" s="56"/>
      <c r="F2210" s="56"/>
      <c r="G2210" s="63"/>
      <c r="H2210" s="41">
        <f>COUNT(Table37264750[[#This Row],[WEEK 1]:[WEEK 5]])</f>
        <v>0</v>
      </c>
      <c r="I2210" s="3">
        <f>SUM(Table37264750[[#This Row],[WEEK 1]:[WEEK 5]])</f>
        <v>0</v>
      </c>
      <c r="J2210" s="3" t="e">
        <f>Table37264750[[#This Row],[TOTAL ATTENDANCE]] / Table37264750[[#This Row],[NUMBER OF WEEKS]]</f>
        <v>#DIV/0!</v>
      </c>
      <c r="K2210" s="7"/>
    </row>
    <row r="2211" spans="1:11">
      <c r="A2211" s="8">
        <v>44317</v>
      </c>
      <c r="B2211" s="56"/>
      <c r="C2211" s="56"/>
      <c r="D2211" s="56"/>
      <c r="E2211" s="56"/>
      <c r="F2211" s="56"/>
      <c r="G2211" s="63"/>
      <c r="H2211" s="41">
        <f>COUNT(Table37264750[[#This Row],[WEEK 1]:[WEEK 5]])</f>
        <v>0</v>
      </c>
      <c r="I2211" s="3">
        <f>SUM(Table37264750[[#This Row],[WEEK 1]:[WEEK 5]])</f>
        <v>0</v>
      </c>
      <c r="J2211" s="3" t="e">
        <f>Table37264750[[#This Row],[TOTAL ATTENDANCE]] / Table37264750[[#This Row],[NUMBER OF WEEKS]]</f>
        <v>#DIV/0!</v>
      </c>
      <c r="K2211" s="7"/>
    </row>
    <row r="2212" spans="1:11">
      <c r="A2212" s="8">
        <v>44348</v>
      </c>
      <c r="B2212" s="56"/>
      <c r="C2212" s="56"/>
      <c r="D2212" s="56"/>
      <c r="E2212" s="56"/>
      <c r="F2212" s="56"/>
      <c r="G2212" s="63"/>
      <c r="H2212" s="41">
        <f>COUNT(Table37264750[[#This Row],[WEEK 1]:[WEEK 5]])</f>
        <v>0</v>
      </c>
      <c r="I2212" s="3">
        <f>SUM(Table37264750[[#This Row],[WEEK 1]:[WEEK 5]])</f>
        <v>0</v>
      </c>
      <c r="J2212" s="3" t="e">
        <f>Table37264750[[#This Row],[TOTAL ATTENDANCE]] / Table37264750[[#This Row],[NUMBER OF WEEKS]]</f>
        <v>#DIV/0!</v>
      </c>
      <c r="K2212" s="7"/>
    </row>
    <row r="2213" spans="1:11">
      <c r="A2213" s="8">
        <v>44378</v>
      </c>
      <c r="B2213" s="56"/>
      <c r="C2213" s="56"/>
      <c r="D2213" s="56"/>
      <c r="E2213" s="56"/>
      <c r="F2213" s="56"/>
      <c r="G2213" s="63"/>
      <c r="H2213" s="41">
        <f>COUNT(Table37264750[[#This Row],[WEEK 1]:[WEEK 5]])</f>
        <v>0</v>
      </c>
      <c r="I2213" s="3">
        <f>SUM(Table37264750[[#This Row],[WEEK 1]:[WEEK 5]])</f>
        <v>0</v>
      </c>
      <c r="J2213" s="3" t="e">
        <f>Table37264750[[#This Row],[TOTAL ATTENDANCE]] / Table37264750[[#This Row],[NUMBER OF WEEKS]]</f>
        <v>#DIV/0!</v>
      </c>
      <c r="K2213" s="7"/>
    </row>
    <row r="2214" spans="1:11">
      <c r="A2214" s="8">
        <v>44409</v>
      </c>
      <c r="B2214" s="56"/>
      <c r="C2214" s="56"/>
      <c r="D2214" s="56"/>
      <c r="E2214" s="56"/>
      <c r="F2214" s="56"/>
      <c r="G2214" s="63"/>
      <c r="H2214" s="41">
        <f>COUNT(Table37264750[[#This Row],[WEEK 1]:[WEEK 5]])</f>
        <v>0</v>
      </c>
      <c r="I2214" s="3">
        <f>SUM(Table37264750[[#This Row],[WEEK 1]:[WEEK 5]])</f>
        <v>0</v>
      </c>
      <c r="J2214" s="3" t="e">
        <f>Table37264750[[#This Row],[TOTAL ATTENDANCE]] / Table37264750[[#This Row],[NUMBER OF WEEKS]]</f>
        <v>#DIV/0!</v>
      </c>
      <c r="K2214" s="7"/>
    </row>
    <row r="2215" spans="1:11" ht="24">
      <c r="A2215" s="43" t="s">
        <v>108</v>
      </c>
      <c r="B2215" s="44"/>
      <c r="C2215" s="44"/>
      <c r="D2215" s="44"/>
      <c r="E2215" s="44"/>
      <c r="F2215" s="44"/>
      <c r="G2215" s="44">
        <f t="shared" ref="G2215" si="19">AVERAGE(I2203:I2214)</f>
        <v>0</v>
      </c>
      <c r="H2215" s="45"/>
      <c r="I2215" s="46"/>
      <c r="J2215" s="46"/>
      <c r="K2215" s="7"/>
    </row>
    <row r="2216" spans="1:11">
      <c r="A2216" s="8">
        <v>44440</v>
      </c>
      <c r="B2216" s="56"/>
      <c r="C2216" s="56"/>
      <c r="D2216" s="56"/>
      <c r="E2216" s="56"/>
      <c r="F2216" s="56"/>
      <c r="G2216" s="56"/>
      <c r="H2216" s="41">
        <f>COUNT(Table37264750[[#This Row],[WEEK 1]:[WEEK 5]])</f>
        <v>0</v>
      </c>
      <c r="I2216" s="3">
        <f>SUM(Table37264750[[#This Row],[WEEK 1]:[WEEK 5]])</f>
        <v>0</v>
      </c>
      <c r="J2216" s="3" t="e">
        <f>Table37264750[[#This Row],[TOTAL ATTENDANCE]] / Table37264750[[#This Row],[NUMBER OF WEEKS]]</f>
        <v>#DIV/0!</v>
      </c>
      <c r="K2216" s="7"/>
    </row>
    <row r="2217" spans="1:11">
      <c r="A2217" s="8">
        <v>44470</v>
      </c>
      <c r="B2217" s="56"/>
      <c r="C2217" s="56"/>
      <c r="D2217" s="56"/>
      <c r="E2217" s="56"/>
      <c r="F2217" s="56"/>
      <c r="G2217" s="56"/>
      <c r="H2217" s="41">
        <f>COUNT(Table37264750[[#This Row],[WEEK 1]:[WEEK 5]])</f>
        <v>0</v>
      </c>
      <c r="I2217" s="3">
        <f>SUM(Table37264750[[#This Row],[WEEK 1]:[WEEK 5]])</f>
        <v>0</v>
      </c>
      <c r="J2217" s="3" t="e">
        <f>Table37264750[[#This Row],[TOTAL ATTENDANCE]] / Table37264750[[#This Row],[NUMBER OF WEEKS]]</f>
        <v>#DIV/0!</v>
      </c>
      <c r="K2217" s="7"/>
    </row>
    <row r="2218" spans="1:11">
      <c r="A2218" s="8">
        <v>44501</v>
      </c>
      <c r="B2218" s="56"/>
      <c r="C2218" s="56"/>
      <c r="D2218" s="56"/>
      <c r="E2218" s="56"/>
      <c r="F2218" s="56"/>
      <c r="G2218" s="56"/>
      <c r="H2218" s="41">
        <f>COUNT(Table37264750[[#This Row],[WEEK 1]:[WEEK 5]])</f>
        <v>0</v>
      </c>
      <c r="I2218" s="3">
        <f>SUM(Table37264750[[#This Row],[WEEK 1]:[WEEK 5]])</f>
        <v>0</v>
      </c>
      <c r="J2218" s="3" t="e">
        <f>Table37264750[[#This Row],[TOTAL ATTENDANCE]] / Table37264750[[#This Row],[NUMBER OF WEEKS]]</f>
        <v>#DIV/0!</v>
      </c>
      <c r="K2218" s="29"/>
    </row>
    <row r="2219" spans="1:11">
      <c r="A2219" s="8">
        <v>44531</v>
      </c>
      <c r="B2219" s="56"/>
      <c r="C2219" s="56"/>
      <c r="D2219" s="56"/>
      <c r="E2219" s="56"/>
      <c r="F2219" s="56"/>
      <c r="G2219" s="56"/>
      <c r="H2219" s="41">
        <f>COUNT(Table37264750[[#This Row],[WEEK 1]:[WEEK 5]])</f>
        <v>0</v>
      </c>
      <c r="I2219" s="3">
        <f>SUM(Table37264750[[#This Row],[WEEK 1]:[WEEK 5]])</f>
        <v>0</v>
      </c>
      <c r="J2219" s="3" t="e">
        <f>Table37264750[[#This Row],[TOTAL ATTENDANCE]] / Table37264750[[#This Row],[NUMBER OF WEEKS]]</f>
        <v>#DIV/0!</v>
      </c>
      <c r="K2219" s="29"/>
    </row>
    <row r="2220" spans="1:11">
      <c r="A2220" s="67"/>
      <c r="B2220" s="62"/>
      <c r="C2220" s="62"/>
      <c r="D2220" s="62"/>
      <c r="E2220" s="62"/>
      <c r="F2220" s="62"/>
      <c r="G2220" s="56"/>
      <c r="H2220" s="42">
        <f>COUNT(Table37264750[[#This Row],[WEEK 1]:[WEEK 5]])</f>
        <v>0</v>
      </c>
      <c r="I2220" s="7">
        <f>SUM(Table37264750[[#This Row],[WEEK 1]:[WEEK 5]])</f>
        <v>0</v>
      </c>
      <c r="J2220" s="3" t="e">
        <f>Table37264750[[#This Row],[TOTAL ATTENDANCE]] / Table37264750[[#This Row],[NUMBER OF WEEKS]]</f>
        <v>#DIV/0!</v>
      </c>
      <c r="K2220" s="7"/>
    </row>
    <row r="2221" spans="1:11">
      <c r="A2221" s="64"/>
      <c r="B2221" s="64"/>
      <c r="C2221" s="64"/>
      <c r="D2221" s="64"/>
      <c r="E2221" s="64"/>
      <c r="F2221" s="64"/>
      <c r="G2221" s="56"/>
      <c r="H2221" s="42">
        <f>COUNT(Table37264750[[#This Row],[WEEK 1]:[WEEK 5]])</f>
        <v>0</v>
      </c>
      <c r="I2221" s="7">
        <f>SUM(Table37264750[[#This Row],[WEEK 1]:[WEEK 5]])</f>
        <v>0</v>
      </c>
      <c r="J2221" s="3" t="e">
        <f>Table37264750[[#This Row],[TOTAL ATTENDANCE]] / Table37264750[[#This Row],[NUMBER OF WEEKS]]</f>
        <v>#DIV/0!</v>
      </c>
      <c r="K2221" s="7"/>
    </row>
    <row r="2222" spans="1:11">
      <c r="H2222" s="7"/>
      <c r="J2222" s="7"/>
    </row>
    <row r="2223" spans="1:11">
      <c r="B2223" s="35"/>
      <c r="H2223" s="34"/>
      <c r="J2223" s="7"/>
    </row>
    <row r="2224" spans="1:11">
      <c r="B2224" s="36"/>
      <c r="C2224" s="22"/>
      <c r="D2224" s="22"/>
      <c r="E2224" s="22"/>
      <c r="F2224" s="22"/>
      <c r="G2224" s="22"/>
      <c r="H2224" s="7"/>
      <c r="J2224" s="7"/>
    </row>
    <row r="2225" spans="1:11" ht="29">
      <c r="C2225" s="55" t="s">
        <v>107</v>
      </c>
      <c r="D2225" s="55"/>
      <c r="E2225" s="55"/>
    </row>
    <row r="2227" spans="1:11" ht="60">
      <c r="A2227" s="40" t="s">
        <v>4</v>
      </c>
      <c r="B2227" s="20" t="s">
        <v>98</v>
      </c>
      <c r="C2227" s="20" t="s">
        <v>99</v>
      </c>
      <c r="D2227" s="20" t="s">
        <v>100</v>
      </c>
      <c r="E2227" s="20" t="s">
        <v>101</v>
      </c>
      <c r="F2227" s="20" t="s">
        <v>102</v>
      </c>
      <c r="G2227" s="20" t="s">
        <v>103</v>
      </c>
      <c r="H2227" s="39" t="s">
        <v>104</v>
      </c>
      <c r="I2227" s="39" t="s">
        <v>97</v>
      </c>
      <c r="J2227" s="39" t="s">
        <v>105</v>
      </c>
    </row>
    <row r="2228" spans="1:11">
      <c r="A2228" s="8">
        <v>44075</v>
      </c>
      <c r="B2228" s="56"/>
      <c r="C2228" s="56"/>
      <c r="D2228" s="56"/>
      <c r="E2228" s="56"/>
      <c r="F2228" s="56"/>
      <c r="G2228" s="56"/>
      <c r="H2228" s="41">
        <f>COUNT(Table3726475049[[#This Row],[WEEK 1]:[WEEK 5]])</f>
        <v>0</v>
      </c>
      <c r="I2228" s="3">
        <f>SUM(Table3726475049[[#This Row],[WEEK 1]:[WEEK 5]])</f>
        <v>0</v>
      </c>
      <c r="J2228" s="3" t="e">
        <f>Table3726475049[[#This Row],[TOTAL ATTENDANCE]] / Table3726475049[[#This Row],[NUMBER OF WEEKS]]</f>
        <v>#DIV/0!</v>
      </c>
    </row>
    <row r="2229" spans="1:11">
      <c r="A2229" s="8">
        <v>44105</v>
      </c>
      <c r="B2229" s="56"/>
      <c r="C2229" s="56"/>
      <c r="D2229" s="56"/>
      <c r="E2229" s="56"/>
      <c r="F2229" s="56"/>
      <c r="G2229" s="56"/>
      <c r="H2229" s="41">
        <f>COUNT(Table3726475049[[#This Row],[WEEK 1]:[WEEK 5]])</f>
        <v>0</v>
      </c>
      <c r="I2229" s="3">
        <f>SUM(Table3726475049[[#This Row],[WEEK 1]:[WEEK 5]])</f>
        <v>0</v>
      </c>
      <c r="J2229" s="3" t="e">
        <f>Table3726475049[[#This Row],[TOTAL ATTENDANCE]] / Table3726475049[[#This Row],[NUMBER OF WEEKS]]</f>
        <v>#DIV/0!</v>
      </c>
    </row>
    <row r="2230" spans="1:11">
      <c r="A2230" s="8">
        <v>44136</v>
      </c>
      <c r="B2230" s="56"/>
      <c r="C2230" s="56"/>
      <c r="D2230" s="56"/>
      <c r="E2230" s="56"/>
      <c r="F2230" s="56"/>
      <c r="G2230" s="56"/>
      <c r="H2230" s="41">
        <f>COUNT(Table3726475049[[#This Row],[WEEK 1]:[WEEK 5]])</f>
        <v>0</v>
      </c>
      <c r="I2230" s="3">
        <f>SUM(Table3726475049[[#This Row],[WEEK 1]:[WEEK 5]])</f>
        <v>0</v>
      </c>
      <c r="J2230" s="3" t="e">
        <f>Table3726475049[[#This Row],[TOTAL ATTENDANCE]] / Table3726475049[[#This Row],[NUMBER OF WEEKS]]</f>
        <v>#DIV/0!</v>
      </c>
    </row>
    <row r="2231" spans="1:11">
      <c r="A2231" s="8">
        <v>44166</v>
      </c>
      <c r="B2231" s="56"/>
      <c r="C2231" s="56"/>
      <c r="D2231" s="56"/>
      <c r="E2231" s="56"/>
      <c r="F2231" s="56"/>
      <c r="G2231" s="56"/>
      <c r="H2231" s="41">
        <f>COUNT(Table3726475049[[#This Row],[WEEK 1]:[WEEK 5]])</f>
        <v>0</v>
      </c>
      <c r="I2231" s="3">
        <f>SUM(Table3726475049[[#This Row],[WEEK 1]:[WEEK 5]])</f>
        <v>0</v>
      </c>
      <c r="J2231" s="3" t="e">
        <f>Table3726475049[[#This Row],[TOTAL ATTENDANCE]] / Table3726475049[[#This Row],[NUMBER OF WEEKS]]</f>
        <v>#DIV/0!</v>
      </c>
    </row>
    <row r="2232" spans="1:11">
      <c r="A2232" s="8">
        <v>44197</v>
      </c>
      <c r="B2232" s="56"/>
      <c r="C2232" s="56"/>
      <c r="D2232" s="56"/>
      <c r="E2232" s="56"/>
      <c r="F2232" s="56"/>
      <c r="G2232" s="56"/>
      <c r="H2232" s="41">
        <f>COUNT(Table3726475049[[#This Row],[WEEK 1]:[WEEK 5]])</f>
        <v>0</v>
      </c>
      <c r="I2232" s="3">
        <f>SUM(Table3726475049[[#This Row],[WEEK 1]:[WEEK 5]])</f>
        <v>0</v>
      </c>
      <c r="J2232" s="3" t="e">
        <f>Table3726475049[[#This Row],[TOTAL ATTENDANCE]] / Table3726475049[[#This Row],[NUMBER OF WEEKS]]</f>
        <v>#DIV/0!</v>
      </c>
    </row>
    <row r="2233" spans="1:11">
      <c r="A2233" s="8">
        <v>44228</v>
      </c>
      <c r="B2233" s="56"/>
      <c r="C2233" s="56"/>
      <c r="D2233" s="56"/>
      <c r="E2233" s="56"/>
      <c r="F2233" s="56"/>
      <c r="G2233" s="56"/>
      <c r="H2233" s="41">
        <f>COUNT(Table3726475049[[#This Row],[WEEK 1]:[WEEK 5]])</f>
        <v>0</v>
      </c>
      <c r="I2233" s="3">
        <f>SUM(Table3726475049[[#This Row],[WEEK 1]:[WEEK 5]])</f>
        <v>0</v>
      </c>
      <c r="J2233" s="3" t="e">
        <f>Table3726475049[[#This Row],[TOTAL ATTENDANCE]] / Table3726475049[[#This Row],[NUMBER OF WEEKS]]</f>
        <v>#DIV/0!</v>
      </c>
    </row>
    <row r="2234" spans="1:11">
      <c r="A2234" s="8">
        <v>44256</v>
      </c>
      <c r="B2234" s="56"/>
      <c r="C2234" s="56"/>
      <c r="D2234" s="56"/>
      <c r="E2234" s="56"/>
      <c r="F2234" s="56"/>
      <c r="G2234" s="56"/>
      <c r="H2234" s="41">
        <f>COUNT(Table3726475049[[#This Row],[WEEK 1]:[WEEK 5]])</f>
        <v>0</v>
      </c>
      <c r="I2234" s="3">
        <f>SUM(Table3726475049[[#This Row],[WEEK 1]:[WEEK 5]])</f>
        <v>0</v>
      </c>
      <c r="J2234" s="3" t="e">
        <f>Table3726475049[[#This Row],[TOTAL ATTENDANCE]] / Table3726475049[[#This Row],[NUMBER OF WEEKS]]</f>
        <v>#DIV/0!</v>
      </c>
    </row>
    <row r="2235" spans="1:11">
      <c r="A2235" s="8">
        <v>44287</v>
      </c>
      <c r="B2235" s="56"/>
      <c r="C2235" s="56"/>
      <c r="D2235" s="56"/>
      <c r="E2235" s="56"/>
      <c r="F2235" s="56"/>
      <c r="G2235" s="56"/>
      <c r="H2235" s="41">
        <f>COUNT(Table3726475049[[#This Row],[WEEK 1]:[WEEK 5]])</f>
        <v>0</v>
      </c>
      <c r="I2235" s="3">
        <f>SUM(Table3726475049[[#This Row],[WEEK 1]:[WEEK 5]])</f>
        <v>0</v>
      </c>
      <c r="J2235" s="3" t="e">
        <f>Table3726475049[[#This Row],[TOTAL ATTENDANCE]] / Table3726475049[[#This Row],[NUMBER OF WEEKS]]</f>
        <v>#DIV/0!</v>
      </c>
    </row>
    <row r="2236" spans="1:11">
      <c r="A2236" s="8">
        <v>44317</v>
      </c>
      <c r="B2236" s="56"/>
      <c r="C2236" s="56"/>
      <c r="D2236" s="56"/>
      <c r="E2236" s="56"/>
      <c r="F2236" s="56"/>
      <c r="G2236" s="56"/>
      <c r="H2236" s="41">
        <f>COUNT(Table3726475049[[#This Row],[WEEK 1]:[WEEK 5]])</f>
        <v>0</v>
      </c>
      <c r="I2236" s="3">
        <f>SUM(Table3726475049[[#This Row],[WEEK 1]:[WEEK 5]])</f>
        <v>0</v>
      </c>
      <c r="J2236" s="3" t="e">
        <f>Table3726475049[[#This Row],[TOTAL ATTENDANCE]] / Table3726475049[[#This Row],[NUMBER OF WEEKS]]</f>
        <v>#DIV/0!</v>
      </c>
    </row>
    <row r="2237" spans="1:11">
      <c r="A2237" s="8">
        <v>44348</v>
      </c>
      <c r="B2237" s="56"/>
      <c r="C2237" s="56"/>
      <c r="D2237" s="56"/>
      <c r="E2237" s="56"/>
      <c r="F2237" s="56"/>
      <c r="G2237" s="56"/>
      <c r="H2237" s="41">
        <f>COUNT(Table3726475049[[#This Row],[WEEK 1]:[WEEK 5]])</f>
        <v>0</v>
      </c>
      <c r="I2237" s="3">
        <f>SUM(Table3726475049[[#This Row],[WEEK 1]:[WEEK 5]])</f>
        <v>0</v>
      </c>
      <c r="J2237" s="3" t="e">
        <f>Table3726475049[[#This Row],[TOTAL ATTENDANCE]] / Table3726475049[[#This Row],[NUMBER OF WEEKS]]</f>
        <v>#DIV/0!</v>
      </c>
    </row>
    <row r="2238" spans="1:11">
      <c r="A2238" s="8">
        <v>44378</v>
      </c>
      <c r="B2238" s="56"/>
      <c r="C2238" s="56"/>
      <c r="D2238" s="56"/>
      <c r="E2238" s="56"/>
      <c r="F2238" s="56"/>
      <c r="G2238" s="56"/>
      <c r="H2238" s="41">
        <f>COUNT(Table3726475049[[#This Row],[WEEK 1]:[WEEK 5]])</f>
        <v>0</v>
      </c>
      <c r="I2238" s="3">
        <f>SUM(Table3726475049[[#This Row],[WEEK 1]:[WEEK 5]])</f>
        <v>0</v>
      </c>
      <c r="J2238" s="3" t="e">
        <f>Table3726475049[[#This Row],[TOTAL ATTENDANCE]] / Table3726475049[[#This Row],[NUMBER OF WEEKS]]</f>
        <v>#DIV/0!</v>
      </c>
    </row>
    <row r="2239" spans="1:11">
      <c r="A2239" s="8">
        <v>44409</v>
      </c>
      <c r="B2239" s="56"/>
      <c r="C2239" s="56"/>
      <c r="D2239" s="56"/>
      <c r="E2239" s="56"/>
      <c r="F2239" s="56"/>
      <c r="G2239" s="56"/>
      <c r="H2239" s="41">
        <f>COUNT(Table3726475049[[#This Row],[WEEK 1]:[WEEK 5]])</f>
        <v>0</v>
      </c>
      <c r="I2239" s="3">
        <f>SUM(Table3726475049[[#This Row],[WEEK 1]:[WEEK 5]])</f>
        <v>0</v>
      </c>
      <c r="J2239" s="3" t="e">
        <f>Table3726475049[[#This Row],[TOTAL ATTENDANCE]] / Table3726475049[[#This Row],[NUMBER OF WEEKS]]</f>
        <v>#DIV/0!</v>
      </c>
    </row>
    <row r="2240" spans="1:11" ht="24">
      <c r="A2240" s="43" t="s">
        <v>108</v>
      </c>
      <c r="B2240" s="44"/>
      <c r="C2240" s="44"/>
      <c r="D2240" s="44"/>
      <c r="E2240" s="44"/>
      <c r="F2240" s="44"/>
      <c r="G2240" s="44">
        <f t="shared" ref="G2240" si="20">AVERAGE(I2228:I2239)</f>
        <v>0</v>
      </c>
      <c r="H2240" s="45"/>
      <c r="I2240" s="46"/>
      <c r="J2240" s="46"/>
      <c r="K2240" s="7"/>
    </row>
    <row r="2241" spans="1:10">
      <c r="A2241" s="8">
        <v>44440</v>
      </c>
      <c r="B2241" s="56"/>
      <c r="C2241" s="56"/>
      <c r="D2241" s="56"/>
      <c r="E2241" s="56"/>
      <c r="F2241" s="56"/>
      <c r="G2241" s="56"/>
      <c r="H2241" s="41">
        <f>COUNT(Table3726475049[[#This Row],[WEEK 1]:[WEEK 5]])</f>
        <v>0</v>
      </c>
      <c r="I2241" s="3">
        <f>SUM(Table3726475049[[#This Row],[WEEK 1]:[WEEK 5]])</f>
        <v>0</v>
      </c>
      <c r="J2241" s="3" t="e">
        <f>Table3726475049[[#This Row],[TOTAL ATTENDANCE]] / Table3726475049[[#This Row],[NUMBER OF WEEKS]]</f>
        <v>#DIV/0!</v>
      </c>
    </row>
    <row r="2242" spans="1:10">
      <c r="A2242" s="8">
        <v>44470</v>
      </c>
      <c r="B2242" s="56"/>
      <c r="C2242" s="56"/>
      <c r="D2242" s="56"/>
      <c r="E2242" s="56"/>
      <c r="F2242" s="56"/>
      <c r="G2242" s="56"/>
      <c r="H2242" s="41">
        <f>COUNT(Table3726475049[[#This Row],[WEEK 1]:[WEEK 5]])</f>
        <v>0</v>
      </c>
      <c r="I2242" s="3">
        <f>SUM(Table3726475049[[#This Row],[WEEK 1]:[WEEK 5]])</f>
        <v>0</v>
      </c>
      <c r="J2242" s="3" t="e">
        <f>Table3726475049[[#This Row],[TOTAL ATTENDANCE]] / Table3726475049[[#This Row],[NUMBER OF WEEKS]]</f>
        <v>#DIV/0!</v>
      </c>
    </row>
    <row r="2243" spans="1:10">
      <c r="A2243" s="8">
        <v>44501</v>
      </c>
      <c r="B2243" s="56"/>
      <c r="C2243" s="56"/>
      <c r="D2243" s="56"/>
      <c r="E2243" s="56"/>
      <c r="F2243" s="56"/>
      <c r="G2243" s="56"/>
      <c r="H2243" s="41">
        <f>COUNT(Table3726475049[[#This Row],[WEEK 1]:[WEEK 5]])</f>
        <v>0</v>
      </c>
      <c r="I2243" s="3">
        <f>SUM(Table3726475049[[#This Row],[WEEK 1]:[WEEK 5]])</f>
        <v>0</v>
      </c>
      <c r="J2243" s="3" t="e">
        <f>Table3726475049[[#This Row],[TOTAL ATTENDANCE]] / Table3726475049[[#This Row],[NUMBER OF WEEKS]]</f>
        <v>#DIV/0!</v>
      </c>
    </row>
    <row r="2244" spans="1:10">
      <c r="A2244" s="8">
        <v>44531</v>
      </c>
      <c r="B2244" s="56"/>
      <c r="C2244" s="56"/>
      <c r="D2244" s="56"/>
      <c r="E2244" s="56"/>
      <c r="F2244" s="56"/>
      <c r="G2244" s="56"/>
      <c r="H2244" s="41">
        <f>COUNT(Table3726475049[[#This Row],[WEEK 1]:[WEEK 5]])</f>
        <v>0</v>
      </c>
      <c r="I2244" s="3">
        <f>SUM(Table3726475049[[#This Row],[WEEK 1]:[WEEK 5]])</f>
        <v>0</v>
      </c>
      <c r="J2244" s="3" t="e">
        <f>Table3726475049[[#This Row],[TOTAL ATTENDANCE]] / Table3726475049[[#This Row],[NUMBER OF WEEKS]]</f>
        <v>#DIV/0!</v>
      </c>
    </row>
    <row r="2245" spans="1:10">
      <c r="A2245" s="67"/>
      <c r="B2245" s="62"/>
      <c r="C2245" s="62"/>
      <c r="D2245" s="62"/>
      <c r="E2245" s="62"/>
      <c r="F2245" s="62"/>
      <c r="G2245" s="57"/>
      <c r="H2245" s="42">
        <f>COUNT(Table3726475049[[#This Row],[WEEK 1]:[WEEK 5]])</f>
        <v>0</v>
      </c>
      <c r="I2245" s="7">
        <f>SUM(Table3726475049[[#This Row],[WEEK 1]:[WEEK 5]])</f>
        <v>0</v>
      </c>
      <c r="J2245" s="3" t="e">
        <f>Table3726475049[[#This Row],[TOTAL ATTENDANCE]] / Table3726475049[[#This Row],[NUMBER OF WEEKS]]</f>
        <v>#DIV/0!</v>
      </c>
    </row>
    <row r="2246" spans="1:10">
      <c r="A2246" s="64"/>
      <c r="B2246" s="64"/>
      <c r="C2246" s="64"/>
      <c r="D2246" s="64"/>
      <c r="E2246" s="64"/>
      <c r="F2246" s="64"/>
      <c r="G2246" s="57"/>
      <c r="H2246" s="42">
        <f>COUNT(Table3726475049[[#This Row],[WEEK 1]:[WEEK 5]])</f>
        <v>0</v>
      </c>
      <c r="I2246" s="7">
        <f>SUM(Table3726475049[[#This Row],[WEEK 1]:[WEEK 5]])</f>
        <v>0</v>
      </c>
      <c r="J2246" s="3" t="e">
        <f>Table3726475049[[#This Row],[TOTAL ATTENDANCE]] / Table3726475049[[#This Row],[NUMBER OF WEEKS]]</f>
        <v>#DIV/0!</v>
      </c>
    </row>
    <row r="2247" spans="1:10">
      <c r="B2247" s="37"/>
      <c r="C2247" s="7"/>
      <c r="D2247" s="7"/>
      <c r="E2247" s="7"/>
      <c r="F2247" s="7"/>
      <c r="G2247" s="7"/>
      <c r="H2247" s="7"/>
      <c r="J2247" s="7"/>
    </row>
    <row r="2248" spans="1:10">
      <c r="B2248" s="37"/>
      <c r="C2248" s="7"/>
      <c r="D2248" s="7"/>
      <c r="E2248" s="7"/>
      <c r="F2248" s="7"/>
      <c r="G2248" s="7"/>
      <c r="H2248" s="7"/>
    </row>
    <row r="2249" spans="1:10">
      <c r="B2249" s="37"/>
      <c r="C2249" s="7"/>
      <c r="D2249" s="7"/>
      <c r="E2249" s="7"/>
      <c r="F2249" s="7"/>
      <c r="G2249" s="7"/>
      <c r="H2249" s="7"/>
    </row>
    <row r="2250" spans="1:10">
      <c r="B2250" s="37"/>
      <c r="C2250" s="7"/>
      <c r="D2250" s="7"/>
      <c r="E2250" s="7"/>
      <c r="F2250" s="7"/>
      <c r="G2250" s="7"/>
      <c r="H2250" s="7"/>
    </row>
    <row r="2251" spans="1:10">
      <c r="B2251" s="18"/>
      <c r="C2251" s="7"/>
      <c r="D2251" s="7"/>
      <c r="E2251" s="7"/>
      <c r="F2251" s="7"/>
      <c r="G2251" s="7"/>
      <c r="H2251" s="7"/>
    </row>
    <row r="2252" spans="1:10">
      <c r="B2252" s="18"/>
      <c r="C2252" s="7"/>
      <c r="D2252" s="7"/>
      <c r="E2252" s="7"/>
      <c r="F2252" s="7"/>
      <c r="G2252" s="7"/>
      <c r="H2252" s="7"/>
    </row>
    <row r="2253" spans="1:10">
      <c r="B2253" s="18"/>
      <c r="C2253" s="7"/>
      <c r="D2253" s="7"/>
      <c r="E2253" s="7"/>
      <c r="F2253" s="7"/>
      <c r="G2253" s="7"/>
      <c r="H2253" s="7"/>
    </row>
    <row r="2254" spans="1:10">
      <c r="B2254" s="26"/>
      <c r="C2254" s="12"/>
      <c r="D2254" s="12"/>
      <c r="E2254" s="12"/>
      <c r="F2254" s="12"/>
      <c r="G2254" s="12"/>
      <c r="H2254" s="7"/>
    </row>
    <row r="2255" spans="1:10">
      <c r="B2255" s="15"/>
      <c r="C2255" s="15"/>
      <c r="D2255" s="15"/>
      <c r="E2255" s="15"/>
      <c r="F2255" s="15"/>
      <c r="G2255" s="15"/>
      <c r="H2255" s="7"/>
    </row>
    <row r="2256" spans="1:10">
      <c r="B2256" s="18"/>
      <c r="C2256" s="7"/>
      <c r="D2256" s="7"/>
      <c r="E2256" s="7"/>
      <c r="F2256" s="7"/>
      <c r="G2256" s="7"/>
    </row>
    <row r="2257" spans="1:7">
      <c r="A2257" s="95" t="s">
        <v>84</v>
      </c>
      <c r="B2257" s="96"/>
      <c r="C2257" s="96"/>
      <c r="D2257" s="96"/>
      <c r="E2257" s="96"/>
      <c r="F2257" s="96"/>
      <c r="G2257" s="96"/>
    </row>
    <row r="2258" spans="1:7">
      <c r="A2258" s="96"/>
      <c r="B2258" s="96"/>
      <c r="C2258" s="96"/>
      <c r="D2258" s="96"/>
      <c r="E2258" s="96"/>
      <c r="F2258" s="96"/>
      <c r="G2258" s="96"/>
    </row>
    <row r="2259" spans="1:7">
      <c r="A2259" s="69"/>
      <c r="B2259" s="83"/>
      <c r="C2259" s="68"/>
      <c r="D2259" s="68"/>
      <c r="E2259" s="68"/>
      <c r="F2259" s="68"/>
      <c r="G2259" s="68"/>
    </row>
    <row r="2260" spans="1:7">
      <c r="A2260" s="69"/>
      <c r="B2260" s="59"/>
      <c r="C2260" s="59"/>
      <c r="D2260" s="59"/>
      <c r="E2260" s="59"/>
      <c r="F2260" s="59"/>
      <c r="G2260" s="59"/>
    </row>
    <row r="2261" spans="1:7">
      <c r="A2261" s="71" t="s">
        <v>0</v>
      </c>
      <c r="B2261" s="93" t="s">
        <v>1</v>
      </c>
      <c r="C2261" s="93" t="s">
        <v>2</v>
      </c>
      <c r="D2261" s="93" t="s">
        <v>3</v>
      </c>
      <c r="E2261" s="93"/>
      <c r="F2261" s="59"/>
      <c r="G2261" s="59"/>
    </row>
    <row r="2262" spans="1:7">
      <c r="A2262" s="69" t="s">
        <v>85</v>
      </c>
      <c r="B2262" s="94">
        <v>22038</v>
      </c>
      <c r="C2262" s="94">
        <v>36383</v>
      </c>
      <c r="D2262" s="59" t="s">
        <v>86</v>
      </c>
      <c r="E2262" s="59"/>
      <c r="F2262" s="59"/>
      <c r="G2262" s="59"/>
    </row>
    <row r="2263" spans="1:7">
      <c r="A2263" s="69"/>
      <c r="B2263" s="59"/>
      <c r="C2263" s="59"/>
      <c r="D2263" s="59"/>
      <c r="E2263" s="59"/>
      <c r="F2263" s="59"/>
      <c r="G2263" s="59"/>
    </row>
    <row r="2264" spans="1:7">
      <c r="A2264" s="74" t="s">
        <v>4</v>
      </c>
      <c r="B2264" s="58" t="s">
        <v>5</v>
      </c>
      <c r="C2264" s="58" t="s">
        <v>6</v>
      </c>
      <c r="D2264" s="58" t="s">
        <v>7</v>
      </c>
      <c r="E2264" s="58" t="s">
        <v>8</v>
      </c>
      <c r="F2264" s="58" t="s">
        <v>9</v>
      </c>
      <c r="G2264" s="58" t="s">
        <v>11</v>
      </c>
    </row>
    <row r="2265" spans="1:7">
      <c r="A2265" s="69">
        <v>43709</v>
      </c>
      <c r="B2265" s="59">
        <v>61</v>
      </c>
      <c r="C2265" s="59">
        <v>0</v>
      </c>
      <c r="D2265" s="59">
        <v>56</v>
      </c>
      <c r="E2265" s="59">
        <v>53</v>
      </c>
      <c r="F2265" s="59">
        <v>6</v>
      </c>
      <c r="G2265" s="59"/>
    </row>
    <row r="2266" spans="1:7">
      <c r="A2266" s="69">
        <v>43739</v>
      </c>
      <c r="B2266" s="59">
        <v>46</v>
      </c>
      <c r="C2266" s="59">
        <v>0</v>
      </c>
      <c r="D2266" s="59">
        <v>84</v>
      </c>
      <c r="E2266" s="59">
        <v>67</v>
      </c>
      <c r="F2266" s="59">
        <v>10</v>
      </c>
      <c r="G2266" s="59"/>
    </row>
    <row r="2267" spans="1:7">
      <c r="A2267" s="69">
        <v>43770</v>
      </c>
      <c r="B2267" s="59">
        <v>30</v>
      </c>
      <c r="C2267" s="59">
        <v>0</v>
      </c>
      <c r="D2267" s="59">
        <v>67</v>
      </c>
      <c r="E2267" s="59">
        <v>45</v>
      </c>
      <c r="F2267" s="59">
        <v>8</v>
      </c>
      <c r="G2267" s="59"/>
    </row>
    <row r="2268" spans="1:7">
      <c r="A2268" s="69">
        <v>43800</v>
      </c>
      <c r="B2268" s="59">
        <v>79</v>
      </c>
      <c r="C2268" s="59">
        <v>0</v>
      </c>
      <c r="D2268" s="59">
        <v>79</v>
      </c>
      <c r="E2268" s="59">
        <v>70</v>
      </c>
      <c r="F2268" s="59">
        <v>8</v>
      </c>
      <c r="G2268" s="59"/>
    </row>
    <row r="2269" spans="1:7">
      <c r="A2269" s="69">
        <v>43831</v>
      </c>
      <c r="B2269" s="59">
        <v>49</v>
      </c>
      <c r="C2269" s="59">
        <v>0</v>
      </c>
      <c r="D2269" s="59">
        <v>76</v>
      </c>
      <c r="E2269" s="59">
        <v>75</v>
      </c>
      <c r="F2269" s="59">
        <v>10</v>
      </c>
      <c r="G2269" s="59"/>
    </row>
    <row r="2270" spans="1:7">
      <c r="A2270" s="69">
        <v>43862</v>
      </c>
      <c r="B2270" s="59">
        <v>13</v>
      </c>
      <c r="C2270" s="59">
        <v>0</v>
      </c>
      <c r="D2270" s="59">
        <v>77</v>
      </c>
      <c r="E2270" s="59">
        <v>55</v>
      </c>
      <c r="F2270" s="59">
        <v>9</v>
      </c>
      <c r="G2270" s="59"/>
    </row>
    <row r="2271" spans="1:7">
      <c r="A2271" s="69">
        <v>43891</v>
      </c>
      <c r="B2271" s="59">
        <v>6</v>
      </c>
      <c r="C2271" s="59">
        <v>6</v>
      </c>
      <c r="D2271" s="59">
        <v>45</v>
      </c>
      <c r="E2271" s="59">
        <v>41</v>
      </c>
      <c r="F2271" s="59">
        <v>6</v>
      </c>
      <c r="G2271" s="59"/>
    </row>
    <row r="2272" spans="1:7">
      <c r="A2272" s="69">
        <v>43922</v>
      </c>
      <c r="B2272" s="59">
        <v>0</v>
      </c>
      <c r="C2272" s="59">
        <v>0</v>
      </c>
      <c r="D2272" s="59">
        <v>41</v>
      </c>
      <c r="E2272" s="59">
        <v>65</v>
      </c>
      <c r="F2272" s="59">
        <v>7</v>
      </c>
      <c r="G2272" s="59"/>
    </row>
    <row r="2273" spans="1:7">
      <c r="A2273" s="69">
        <v>43952</v>
      </c>
      <c r="B2273" s="59">
        <v>0</v>
      </c>
      <c r="C2273" s="59">
        <v>0</v>
      </c>
      <c r="D2273" s="59">
        <v>30</v>
      </c>
      <c r="E2273" s="59">
        <v>45</v>
      </c>
      <c r="F2273" s="59">
        <v>3</v>
      </c>
      <c r="G2273" s="59"/>
    </row>
    <row r="2274" spans="1:7">
      <c r="A2274" s="69">
        <v>43983</v>
      </c>
      <c r="B2274" s="59">
        <v>0</v>
      </c>
      <c r="C2274" s="59">
        <v>1</v>
      </c>
      <c r="D2274" s="59">
        <v>17</v>
      </c>
      <c r="E2274" s="59">
        <v>22</v>
      </c>
      <c r="F2274" s="59">
        <v>1</v>
      </c>
      <c r="G2274" s="59"/>
    </row>
    <row r="2275" spans="1:7">
      <c r="A2275" s="69">
        <v>44013</v>
      </c>
      <c r="B2275" s="59">
        <v>0</v>
      </c>
      <c r="C2275" s="59">
        <v>0</v>
      </c>
      <c r="D2275" s="59">
        <v>17</v>
      </c>
      <c r="E2275" s="59">
        <v>20</v>
      </c>
      <c r="F2275" s="59">
        <v>3</v>
      </c>
      <c r="G2275" s="59"/>
    </row>
    <row r="2276" spans="1:7">
      <c r="A2276" s="69">
        <v>44044</v>
      </c>
      <c r="B2276" s="59">
        <v>0</v>
      </c>
      <c r="C2276" s="59">
        <v>0</v>
      </c>
      <c r="D2276" s="59">
        <v>12</v>
      </c>
      <c r="E2276" s="59">
        <v>23</v>
      </c>
      <c r="F2276" s="59">
        <v>1</v>
      </c>
      <c r="G2276" s="59"/>
    </row>
    <row r="2277" spans="1:7">
      <c r="A2277" s="90" t="s">
        <v>10</v>
      </c>
      <c r="B2277" s="90">
        <f>SUM(B2265:B2276)</f>
        <v>284</v>
      </c>
      <c r="C2277" s="90">
        <f>SUM(C2265:C2276)</f>
        <v>7</v>
      </c>
      <c r="D2277" s="90">
        <f>SUM(D2265:D2276)</f>
        <v>601</v>
      </c>
      <c r="E2277" s="90">
        <f>SUM(E2265:E2276)</f>
        <v>581</v>
      </c>
      <c r="F2277" s="90">
        <f>SUM(F2265:F2276)</f>
        <v>72</v>
      </c>
      <c r="G2277" s="91"/>
    </row>
    <row r="2278" spans="1:7">
      <c r="A2278" s="90" t="s">
        <v>12</v>
      </c>
      <c r="B2278" s="90">
        <f>B2277/12</f>
        <v>23.666666666666668</v>
      </c>
      <c r="C2278" s="90">
        <f>C2277/12</f>
        <v>0.58333333333333337</v>
      </c>
      <c r="D2278" s="90">
        <f>D2277/12</f>
        <v>50.083333333333336</v>
      </c>
      <c r="E2278" s="90">
        <f>E2277/12</f>
        <v>48.416666666666664</v>
      </c>
      <c r="F2278" s="90">
        <f>F2277/12</f>
        <v>6</v>
      </c>
      <c r="G2278" s="91"/>
    </row>
    <row r="2279" spans="1:7">
      <c r="A2279" s="69">
        <v>44075</v>
      </c>
      <c r="B2279" s="59">
        <v>1</v>
      </c>
      <c r="C2279" s="59">
        <v>0</v>
      </c>
      <c r="D2279" s="59">
        <v>17</v>
      </c>
      <c r="E2279" s="59">
        <v>30</v>
      </c>
      <c r="F2279" s="59">
        <v>0</v>
      </c>
      <c r="G2279" s="59"/>
    </row>
    <row r="2280" spans="1:7">
      <c r="A2280" s="69">
        <v>44105</v>
      </c>
      <c r="B2280" s="59">
        <v>0</v>
      </c>
      <c r="C2280" s="59">
        <v>0</v>
      </c>
      <c r="D2280" s="59">
        <v>19</v>
      </c>
      <c r="E2280" s="59">
        <v>25</v>
      </c>
      <c r="F2280" s="59">
        <v>1</v>
      </c>
      <c r="G2280" s="59"/>
    </row>
    <row r="2281" spans="1:7">
      <c r="A2281" s="69">
        <v>44136</v>
      </c>
      <c r="B2281" s="59">
        <v>1</v>
      </c>
      <c r="C2281" s="59">
        <v>1</v>
      </c>
      <c r="D2281" s="59">
        <v>20</v>
      </c>
      <c r="E2281" s="59">
        <v>33</v>
      </c>
      <c r="F2281" s="59">
        <v>1</v>
      </c>
      <c r="G2281" s="59"/>
    </row>
    <row r="2282" spans="1:7">
      <c r="A2282" s="69">
        <v>44166</v>
      </c>
      <c r="B2282" s="59">
        <v>0</v>
      </c>
      <c r="C2282" s="59">
        <v>0</v>
      </c>
      <c r="D2282" s="59">
        <v>16</v>
      </c>
      <c r="E2282" s="59">
        <v>20</v>
      </c>
      <c r="F2282" s="59">
        <v>0</v>
      </c>
      <c r="G2282" s="59"/>
    </row>
    <row r="2283" spans="1:7">
      <c r="A2283" s="69">
        <v>44197</v>
      </c>
      <c r="B2283" s="59">
        <v>4</v>
      </c>
      <c r="C2283" s="59">
        <v>0</v>
      </c>
      <c r="D2283" s="59">
        <v>12</v>
      </c>
      <c r="E2283" s="59">
        <v>26</v>
      </c>
      <c r="F2283" s="59">
        <v>0</v>
      </c>
      <c r="G2283" s="59"/>
    </row>
    <row r="2284" spans="1:7">
      <c r="A2284" s="69">
        <v>44228</v>
      </c>
      <c r="B2284" s="59">
        <v>0</v>
      </c>
      <c r="C2284" s="59">
        <v>0</v>
      </c>
      <c r="D2284" s="59">
        <v>15</v>
      </c>
      <c r="E2284" s="59">
        <v>27</v>
      </c>
      <c r="F2284" s="59">
        <v>0</v>
      </c>
      <c r="G2284" s="59"/>
    </row>
    <row r="2285" spans="1:7">
      <c r="A2285" s="69">
        <v>44256</v>
      </c>
      <c r="B2285" s="59">
        <v>0</v>
      </c>
      <c r="C2285" s="59">
        <v>0</v>
      </c>
      <c r="D2285" s="59">
        <v>13</v>
      </c>
      <c r="E2285" s="59">
        <v>20</v>
      </c>
      <c r="F2285" s="59">
        <v>0</v>
      </c>
      <c r="G2285" s="59"/>
    </row>
    <row r="2286" spans="1:7">
      <c r="A2286" s="69">
        <v>44287</v>
      </c>
      <c r="B2286" s="59">
        <v>2</v>
      </c>
      <c r="C2286" s="59">
        <v>0</v>
      </c>
      <c r="D2286" s="59">
        <v>22</v>
      </c>
      <c r="E2286" s="59">
        <v>23</v>
      </c>
      <c r="F2286" s="59">
        <v>0</v>
      </c>
      <c r="G2286" s="59"/>
    </row>
    <row r="2287" spans="1:7">
      <c r="A2287" s="69">
        <v>44317</v>
      </c>
      <c r="B2287" s="59">
        <v>0</v>
      </c>
      <c r="C2287" s="59">
        <v>0</v>
      </c>
      <c r="D2287" s="59">
        <v>14</v>
      </c>
      <c r="E2287" s="59">
        <v>13</v>
      </c>
      <c r="F2287" s="59">
        <v>0</v>
      </c>
      <c r="G2287" s="59"/>
    </row>
    <row r="2288" spans="1:7">
      <c r="A2288" s="69">
        <v>44348</v>
      </c>
      <c r="B2288" s="59">
        <v>0</v>
      </c>
      <c r="C2288" s="59">
        <v>0</v>
      </c>
      <c r="D2288" s="59">
        <v>11</v>
      </c>
      <c r="E2288" s="59">
        <v>0</v>
      </c>
      <c r="F2288" s="59">
        <v>2</v>
      </c>
      <c r="G2288" s="59"/>
    </row>
    <row r="2289" spans="1:7">
      <c r="A2289" s="69">
        <v>44378</v>
      </c>
      <c r="B2289" s="59">
        <v>0</v>
      </c>
      <c r="C2289" s="59">
        <v>0</v>
      </c>
      <c r="D2289" s="59">
        <v>14</v>
      </c>
      <c r="E2289" s="59">
        <v>27</v>
      </c>
      <c r="F2289" s="59">
        <v>0</v>
      </c>
      <c r="G2289" s="59"/>
    </row>
    <row r="2290" spans="1:7">
      <c r="A2290" s="69">
        <v>44409</v>
      </c>
      <c r="B2290" s="59">
        <v>0</v>
      </c>
      <c r="C2290" s="59">
        <v>0</v>
      </c>
      <c r="D2290" s="59">
        <v>15</v>
      </c>
      <c r="E2290" s="59">
        <v>18</v>
      </c>
      <c r="F2290" s="59">
        <v>0</v>
      </c>
      <c r="G2290" s="59"/>
    </row>
    <row r="2291" spans="1:7">
      <c r="A2291" s="90" t="s">
        <v>10</v>
      </c>
      <c r="B2291" s="90">
        <f>SUM(B2279:B2290)</f>
        <v>8</v>
      </c>
      <c r="C2291" s="90">
        <f>SUM(C2279:C2290)</f>
        <v>1</v>
      </c>
      <c r="D2291" s="90">
        <f>SUM(D2279:D2290)</f>
        <v>188</v>
      </c>
      <c r="E2291" s="90">
        <f>SUM(E2279:E2290)</f>
        <v>262</v>
      </c>
      <c r="F2291" s="90">
        <f>SUM(F2279:F2290)</f>
        <v>4</v>
      </c>
      <c r="G2291" s="91"/>
    </row>
    <row r="2292" spans="1:7">
      <c r="A2292" s="92" t="s">
        <v>12</v>
      </c>
      <c r="B2292" s="92">
        <f>B2291/12</f>
        <v>0.66666666666666663</v>
      </c>
      <c r="C2292" s="92">
        <f>C2291/12</f>
        <v>8.3333333333333329E-2</v>
      </c>
      <c r="D2292" s="92">
        <f>D2291/12</f>
        <v>15.666666666666666</v>
      </c>
      <c r="E2292" s="92">
        <f>E2291/12</f>
        <v>21.833333333333332</v>
      </c>
      <c r="F2292" s="92">
        <f>F2291/12</f>
        <v>0.33333333333333331</v>
      </c>
      <c r="G2292" s="91"/>
    </row>
    <row r="2293" spans="1:7">
      <c r="A2293" s="69">
        <v>44440</v>
      </c>
      <c r="B2293" s="59">
        <v>0</v>
      </c>
      <c r="C2293" s="59">
        <v>0</v>
      </c>
      <c r="D2293" s="59">
        <v>20</v>
      </c>
      <c r="E2293" s="59">
        <v>35</v>
      </c>
      <c r="F2293" s="59">
        <v>0</v>
      </c>
      <c r="G2293" s="59"/>
    </row>
    <row r="2294" spans="1:7">
      <c r="A2294" s="69">
        <v>44470</v>
      </c>
      <c r="B2294" s="59">
        <v>0</v>
      </c>
      <c r="C2294" s="59">
        <v>0</v>
      </c>
      <c r="D2294" s="59">
        <v>24</v>
      </c>
      <c r="E2294" s="59">
        <v>10</v>
      </c>
      <c r="F2294" s="59">
        <v>0</v>
      </c>
      <c r="G2294" s="59"/>
    </row>
    <row r="2295" spans="1:7">
      <c r="A2295" s="66">
        <v>44501</v>
      </c>
      <c r="B2295" s="56"/>
      <c r="C2295" s="56"/>
      <c r="D2295" s="56"/>
      <c r="E2295" s="56"/>
      <c r="F2295" s="56"/>
      <c r="G2295" s="56"/>
    </row>
    <row r="2296" spans="1:7">
      <c r="A2296" s="66">
        <v>44531</v>
      </c>
      <c r="B2296" s="56"/>
      <c r="C2296" s="56"/>
      <c r="D2296" s="56"/>
      <c r="E2296" s="56"/>
      <c r="F2296" s="56"/>
      <c r="G2296" s="56"/>
    </row>
    <row r="2297" spans="1:7">
      <c r="A2297" s="67"/>
      <c r="B2297" s="62"/>
      <c r="C2297" s="62"/>
      <c r="D2297" s="62"/>
      <c r="E2297" s="62"/>
      <c r="F2297" s="62"/>
      <c r="G2297" s="57"/>
    </row>
    <row r="2298" spans="1:7">
      <c r="A2298" s="64"/>
      <c r="B2298" s="64"/>
      <c r="C2298" s="64"/>
      <c r="D2298" s="64"/>
      <c r="E2298" s="64"/>
      <c r="F2298" s="64"/>
      <c r="G2298" s="57"/>
    </row>
    <row r="2300" spans="1:7">
      <c r="B2300" s="18"/>
      <c r="C2300" s="7"/>
      <c r="D2300" s="7"/>
      <c r="E2300" s="7"/>
      <c r="F2300" s="7"/>
      <c r="G2300" s="7"/>
    </row>
    <row r="2301" spans="1:7">
      <c r="B2301" s="18"/>
      <c r="C2301" s="7"/>
      <c r="D2301" s="7"/>
      <c r="E2301" s="7"/>
      <c r="F2301" s="7"/>
      <c r="G2301" s="7"/>
    </row>
    <row r="2303" spans="1:7">
      <c r="A2303" s="1" t="s">
        <v>0</v>
      </c>
      <c r="B2303" s="2" t="s">
        <v>1</v>
      </c>
      <c r="C2303" s="2" t="s">
        <v>2</v>
      </c>
      <c r="D2303" s="2" t="s">
        <v>3</v>
      </c>
      <c r="E2303" s="2"/>
    </row>
    <row r="2304" spans="1:7">
      <c r="A2304" s="8" t="s">
        <v>87</v>
      </c>
      <c r="B2304" s="9">
        <v>31650</v>
      </c>
      <c r="C2304" s="9">
        <v>38698</v>
      </c>
      <c r="D2304" s="3" t="s">
        <v>88</v>
      </c>
    </row>
    <row r="2306" spans="1:7">
      <c r="A2306" s="19" t="s">
        <v>4</v>
      </c>
      <c r="B2306" s="20" t="s">
        <v>5</v>
      </c>
      <c r="C2306" s="20" t="s">
        <v>6</v>
      </c>
      <c r="D2306" s="20" t="s">
        <v>7</v>
      </c>
      <c r="E2306" s="20" t="s">
        <v>8</v>
      </c>
      <c r="F2306" s="20" t="s">
        <v>9</v>
      </c>
      <c r="G2306" s="20" t="s">
        <v>11</v>
      </c>
    </row>
    <row r="2307" spans="1:7">
      <c r="A2307" s="8">
        <v>43709</v>
      </c>
      <c r="B2307" s="56">
        <v>20</v>
      </c>
      <c r="C2307" s="56">
        <v>10</v>
      </c>
      <c r="D2307" s="56">
        <v>70</v>
      </c>
      <c r="E2307" s="56">
        <v>30</v>
      </c>
      <c r="F2307" s="56">
        <v>20</v>
      </c>
      <c r="G2307" s="56"/>
    </row>
    <row r="2308" spans="1:7">
      <c r="A2308" s="8">
        <v>43739</v>
      </c>
      <c r="B2308" s="56">
        <v>14</v>
      </c>
      <c r="C2308" s="56">
        <v>0</v>
      </c>
      <c r="D2308" s="56">
        <v>60</v>
      </c>
      <c r="E2308" s="56">
        <v>20</v>
      </c>
      <c r="F2308" s="56">
        <v>8</v>
      </c>
      <c r="G2308" s="56"/>
    </row>
    <row r="2309" spans="1:7">
      <c r="A2309" s="8">
        <v>43770</v>
      </c>
      <c r="B2309" s="56">
        <v>4</v>
      </c>
      <c r="C2309" s="56">
        <v>3</v>
      </c>
      <c r="D2309" s="56">
        <v>20</v>
      </c>
      <c r="E2309" s="56">
        <v>4</v>
      </c>
      <c r="F2309" s="56">
        <v>4</v>
      </c>
      <c r="G2309" s="56"/>
    </row>
    <row r="2310" spans="1:7">
      <c r="A2310" s="8">
        <v>43800</v>
      </c>
      <c r="B2310" s="56">
        <v>20</v>
      </c>
      <c r="C2310" s="56">
        <v>5</v>
      </c>
      <c r="D2310" s="56">
        <v>46</v>
      </c>
      <c r="E2310" s="56">
        <v>12</v>
      </c>
      <c r="F2310" s="56">
        <v>6</v>
      </c>
      <c r="G2310" s="56"/>
    </row>
    <row r="2311" spans="1:7">
      <c r="A2311" s="8">
        <v>43831</v>
      </c>
      <c r="B2311" s="56">
        <v>20</v>
      </c>
      <c r="C2311" s="56">
        <v>10</v>
      </c>
      <c r="D2311" s="56">
        <v>70</v>
      </c>
      <c r="E2311" s="56">
        <v>22</v>
      </c>
      <c r="F2311" s="56">
        <v>8</v>
      </c>
      <c r="G2311" s="56"/>
    </row>
    <row r="2312" spans="1:7">
      <c r="A2312" s="8">
        <v>43862</v>
      </c>
      <c r="B2312" s="56">
        <v>30</v>
      </c>
      <c r="C2312" s="56">
        <v>15</v>
      </c>
      <c r="D2312" s="56">
        <v>62</v>
      </c>
      <c r="E2312" s="56">
        <v>18</v>
      </c>
      <c r="F2312" s="56">
        <v>6</v>
      </c>
      <c r="G2312" s="56"/>
    </row>
    <row r="2313" spans="1:7">
      <c r="A2313" s="8">
        <v>43891</v>
      </c>
      <c r="B2313" s="56">
        <v>18</v>
      </c>
      <c r="C2313" s="56">
        <v>6</v>
      </c>
      <c r="D2313" s="56">
        <v>30</v>
      </c>
      <c r="E2313" s="56">
        <v>8</v>
      </c>
      <c r="F2313" s="56">
        <v>3</v>
      </c>
      <c r="G2313" s="56"/>
    </row>
    <row r="2314" spans="1:7">
      <c r="A2314" s="8">
        <v>43922</v>
      </c>
      <c r="B2314" s="56">
        <v>20</v>
      </c>
      <c r="C2314" s="56">
        <v>0</v>
      </c>
      <c r="D2314" s="56">
        <v>35</v>
      </c>
      <c r="E2314" s="56">
        <v>15</v>
      </c>
      <c r="F2314" s="56">
        <v>4</v>
      </c>
      <c r="G2314" s="56"/>
    </row>
    <row r="2315" spans="1:7">
      <c r="A2315" s="8">
        <v>43952</v>
      </c>
      <c r="B2315" s="56">
        <v>10</v>
      </c>
      <c r="C2315" s="56">
        <v>0</v>
      </c>
      <c r="D2315" s="56">
        <v>20</v>
      </c>
      <c r="E2315" s="56">
        <v>15</v>
      </c>
      <c r="F2315" s="56">
        <v>4</v>
      </c>
      <c r="G2315" s="56"/>
    </row>
    <row r="2316" spans="1:7">
      <c r="A2316" s="8">
        <v>43983</v>
      </c>
      <c r="B2316" s="56">
        <v>5</v>
      </c>
      <c r="C2316" s="56">
        <v>0</v>
      </c>
      <c r="D2316" s="56">
        <v>30</v>
      </c>
      <c r="E2316" s="56">
        <v>15</v>
      </c>
      <c r="F2316" s="56">
        <v>4</v>
      </c>
      <c r="G2316" s="56"/>
    </row>
    <row r="2317" spans="1:7">
      <c r="A2317" s="8">
        <v>44013</v>
      </c>
      <c r="B2317" s="56">
        <v>6</v>
      </c>
      <c r="C2317" s="56">
        <v>0</v>
      </c>
      <c r="D2317" s="56">
        <v>25</v>
      </c>
      <c r="E2317" s="56">
        <v>14</v>
      </c>
      <c r="F2317" s="56">
        <v>4</v>
      </c>
      <c r="G2317" s="56"/>
    </row>
    <row r="2318" spans="1:7">
      <c r="A2318" s="8">
        <v>44044</v>
      </c>
      <c r="B2318" s="56">
        <v>5</v>
      </c>
      <c r="C2318" s="56">
        <v>0</v>
      </c>
      <c r="D2318" s="56">
        <v>45</v>
      </c>
      <c r="E2318" s="56">
        <v>26</v>
      </c>
      <c r="F2318" s="56">
        <v>4</v>
      </c>
      <c r="G2318" s="56"/>
    </row>
    <row r="2319" spans="1:7">
      <c r="A2319" s="25" t="s">
        <v>10</v>
      </c>
      <c r="B2319" s="25">
        <f>SUM(B2307:B2318)</f>
        <v>172</v>
      </c>
      <c r="C2319" s="25">
        <f>SUM(C2307:C2318)</f>
        <v>49</v>
      </c>
      <c r="D2319" s="25">
        <f>SUM(D2307:D2318)</f>
        <v>513</v>
      </c>
      <c r="E2319" s="25">
        <f>SUM(E2307:E2318)</f>
        <v>199</v>
      </c>
      <c r="F2319" s="25">
        <f>SUM(F2307:F2318)</f>
        <v>75</v>
      </c>
      <c r="G2319" s="31"/>
    </row>
    <row r="2320" spans="1:7">
      <c r="A2320" s="25" t="s">
        <v>12</v>
      </c>
      <c r="B2320" s="25">
        <f>B2319/12</f>
        <v>14.333333333333334</v>
      </c>
      <c r="C2320" s="25">
        <f>C2319/12</f>
        <v>4.083333333333333</v>
      </c>
      <c r="D2320" s="25">
        <f>D2319/12</f>
        <v>42.75</v>
      </c>
      <c r="E2320" s="25">
        <f>E2319/12</f>
        <v>16.583333333333332</v>
      </c>
      <c r="F2320" s="25">
        <f>F2319/12</f>
        <v>6.25</v>
      </c>
      <c r="G2320" s="31"/>
    </row>
    <row r="2321" spans="1:7">
      <c r="A2321" s="8">
        <v>44075</v>
      </c>
      <c r="B2321" s="56">
        <v>4</v>
      </c>
      <c r="C2321" s="56">
        <v>0</v>
      </c>
      <c r="D2321" s="56">
        <v>40</v>
      </c>
      <c r="E2321" s="56">
        <v>28</v>
      </c>
      <c r="F2321" s="56">
        <v>2</v>
      </c>
      <c r="G2321" s="56"/>
    </row>
    <row r="2322" spans="1:7">
      <c r="A2322" s="8">
        <v>44105</v>
      </c>
      <c r="B2322" s="56">
        <v>5</v>
      </c>
      <c r="C2322" s="56">
        <v>0</v>
      </c>
      <c r="D2322" s="56">
        <v>38</v>
      </c>
      <c r="E2322" s="56">
        <v>20</v>
      </c>
      <c r="F2322" s="56">
        <v>3</v>
      </c>
      <c r="G2322" s="56"/>
    </row>
    <row r="2323" spans="1:7">
      <c r="A2323" s="8">
        <v>44136</v>
      </c>
      <c r="B2323" s="56">
        <v>6</v>
      </c>
      <c r="C2323" s="56">
        <v>0</v>
      </c>
      <c r="D2323" s="56">
        <v>40</v>
      </c>
      <c r="E2323" s="56">
        <v>22</v>
      </c>
      <c r="F2323" s="56">
        <v>4</v>
      </c>
      <c r="G2323" s="56"/>
    </row>
    <row r="2324" spans="1:7">
      <c r="A2324" s="8">
        <v>44166</v>
      </c>
      <c r="B2324" s="56">
        <v>8</v>
      </c>
      <c r="C2324" s="56">
        <v>0</v>
      </c>
      <c r="D2324" s="56">
        <v>30</v>
      </c>
      <c r="E2324" s="56">
        <v>24</v>
      </c>
      <c r="F2324" s="56">
        <v>4</v>
      </c>
      <c r="G2324" s="56"/>
    </row>
    <row r="2325" spans="1:7">
      <c r="A2325" s="8">
        <v>44197</v>
      </c>
      <c r="B2325" s="56">
        <v>6</v>
      </c>
      <c r="C2325" s="56">
        <v>0</v>
      </c>
      <c r="D2325" s="56">
        <v>25</v>
      </c>
      <c r="E2325" s="56">
        <v>13</v>
      </c>
      <c r="F2325" s="56">
        <v>3</v>
      </c>
      <c r="G2325" s="56"/>
    </row>
    <row r="2326" spans="1:7">
      <c r="A2326" s="8">
        <v>44228</v>
      </c>
      <c r="B2326" s="56">
        <v>3</v>
      </c>
      <c r="C2326" s="56">
        <v>0</v>
      </c>
      <c r="D2326" s="56">
        <v>30</v>
      </c>
      <c r="E2326" s="56">
        <v>15</v>
      </c>
      <c r="F2326" s="56">
        <v>4</v>
      </c>
      <c r="G2326" s="56"/>
    </row>
    <row r="2327" spans="1:7">
      <c r="A2327" s="8">
        <v>44256</v>
      </c>
      <c r="B2327" s="56">
        <v>15</v>
      </c>
      <c r="C2327" s="56">
        <v>0</v>
      </c>
      <c r="D2327" s="56">
        <v>45</v>
      </c>
      <c r="E2327" s="56">
        <v>20</v>
      </c>
      <c r="F2327" s="56">
        <v>5</v>
      </c>
      <c r="G2327" s="56"/>
    </row>
    <row r="2328" spans="1:7">
      <c r="A2328" s="8">
        <v>44287</v>
      </c>
      <c r="B2328" s="56">
        <v>6</v>
      </c>
      <c r="C2328" s="56">
        <v>0</v>
      </c>
      <c r="D2328" s="56">
        <v>38</v>
      </c>
      <c r="E2328" s="56">
        <v>20</v>
      </c>
      <c r="F2328" s="56">
        <v>4</v>
      </c>
      <c r="G2328" s="56"/>
    </row>
    <row r="2329" spans="1:7">
      <c r="A2329" s="8">
        <v>44317</v>
      </c>
      <c r="B2329" s="56">
        <v>4</v>
      </c>
      <c r="C2329" s="56">
        <v>0</v>
      </c>
      <c r="D2329" s="56">
        <v>34</v>
      </c>
      <c r="E2329" s="56">
        <v>12</v>
      </c>
      <c r="F2329" s="56">
        <v>4</v>
      </c>
      <c r="G2329" s="56"/>
    </row>
    <row r="2330" spans="1:7">
      <c r="A2330" s="8">
        <v>44348</v>
      </c>
      <c r="B2330" s="56">
        <v>2</v>
      </c>
      <c r="C2330" s="56">
        <v>0</v>
      </c>
      <c r="D2330" s="56">
        <v>25</v>
      </c>
      <c r="E2330" s="56">
        <v>10</v>
      </c>
      <c r="F2330" s="56">
        <v>3</v>
      </c>
      <c r="G2330" s="56"/>
    </row>
    <row r="2331" spans="1:7">
      <c r="A2331" s="8">
        <v>44378</v>
      </c>
      <c r="B2331" s="56">
        <v>4</v>
      </c>
      <c r="C2331" s="56">
        <v>0</v>
      </c>
      <c r="D2331" s="56">
        <v>20</v>
      </c>
      <c r="E2331" s="56">
        <v>12</v>
      </c>
      <c r="F2331" s="56">
        <v>3</v>
      </c>
      <c r="G2331" s="56"/>
    </row>
    <row r="2332" spans="1:7">
      <c r="A2332" s="8">
        <v>44409</v>
      </c>
      <c r="B2332" s="56">
        <v>6</v>
      </c>
      <c r="C2332" s="56">
        <v>0</v>
      </c>
      <c r="D2332" s="56">
        <v>28</v>
      </c>
      <c r="E2332" s="56">
        <v>14</v>
      </c>
      <c r="F2332" s="56">
        <v>3</v>
      </c>
      <c r="G2332" s="56"/>
    </row>
    <row r="2333" spans="1:7">
      <c r="A2333" s="25" t="s">
        <v>10</v>
      </c>
      <c r="B2333" s="25">
        <f>SUM(B2321:B2332)</f>
        <v>69</v>
      </c>
      <c r="C2333" s="25">
        <f>SUM(C2321:C2332)</f>
        <v>0</v>
      </c>
      <c r="D2333" s="25">
        <f>SUM(D2321:D2332)</f>
        <v>393</v>
      </c>
      <c r="E2333" s="25">
        <f>SUM(E2321:E2332)</f>
        <v>210</v>
      </c>
      <c r="F2333" s="25">
        <f>SUM(F2321:F2332)</f>
        <v>42</v>
      </c>
      <c r="G2333" s="31"/>
    </row>
    <row r="2334" spans="1:7">
      <c r="A2334" s="27" t="s">
        <v>12</v>
      </c>
      <c r="B2334" s="27">
        <f>B2333/12</f>
        <v>5.75</v>
      </c>
      <c r="C2334" s="27">
        <f>C2333/12</f>
        <v>0</v>
      </c>
      <c r="D2334" s="27">
        <f>D2333/12</f>
        <v>32.75</v>
      </c>
      <c r="E2334" s="27">
        <f>E2333/12</f>
        <v>17.5</v>
      </c>
      <c r="F2334" s="27">
        <f>F2333/12</f>
        <v>3.5</v>
      </c>
      <c r="G2334" s="31"/>
    </row>
    <row r="2335" spans="1:7">
      <c r="A2335" s="8">
        <v>44440</v>
      </c>
      <c r="B2335" s="56">
        <v>3</v>
      </c>
      <c r="C2335" s="56">
        <v>0</v>
      </c>
      <c r="D2335" s="56">
        <v>30</v>
      </c>
      <c r="E2335" s="56">
        <v>15</v>
      </c>
      <c r="F2335" s="56">
        <v>4</v>
      </c>
      <c r="G2335" s="56"/>
    </row>
    <row r="2336" spans="1:7">
      <c r="A2336" s="69">
        <v>44470</v>
      </c>
      <c r="B2336" s="59">
        <v>4</v>
      </c>
      <c r="C2336" s="59">
        <v>0</v>
      </c>
      <c r="D2336" s="59">
        <v>45</v>
      </c>
      <c r="E2336" s="59">
        <v>16</v>
      </c>
      <c r="F2336" s="59">
        <v>5</v>
      </c>
      <c r="G2336" s="59"/>
    </row>
    <row r="2337" spans="1:7">
      <c r="A2337" s="66">
        <v>44501</v>
      </c>
      <c r="B2337" s="56"/>
      <c r="C2337" s="56"/>
      <c r="D2337" s="56"/>
      <c r="E2337" s="56"/>
      <c r="F2337" s="56"/>
      <c r="G2337" s="56"/>
    </row>
    <row r="2338" spans="1:7">
      <c r="A2338" s="66">
        <v>44531</v>
      </c>
      <c r="B2338" s="56"/>
      <c r="C2338" s="56"/>
      <c r="D2338" s="56"/>
      <c r="E2338" s="56"/>
      <c r="F2338" s="56"/>
      <c r="G2338" s="56"/>
    </row>
    <row r="2339" spans="1:7">
      <c r="A2339" s="67"/>
      <c r="B2339" s="62"/>
      <c r="C2339" s="62"/>
      <c r="D2339" s="62"/>
      <c r="E2339" s="62"/>
      <c r="F2339" s="62"/>
      <c r="G2339" s="57"/>
    </row>
    <row r="2340" spans="1:7">
      <c r="A2340" s="64"/>
      <c r="B2340" s="64"/>
      <c r="C2340" s="64"/>
      <c r="D2340" s="64"/>
      <c r="E2340" s="64"/>
      <c r="F2340" s="64"/>
      <c r="G2340" s="57"/>
    </row>
    <row r="2341" spans="1:7">
      <c r="A2341" s="66"/>
      <c r="B2341" s="56"/>
      <c r="C2341" s="56"/>
      <c r="D2341" s="56"/>
      <c r="E2341" s="56"/>
      <c r="F2341" s="56"/>
      <c r="G2341" s="56"/>
    </row>
    <row r="2342" spans="1:7">
      <c r="B2342" s="18"/>
      <c r="C2342" s="7"/>
      <c r="D2342" s="7"/>
      <c r="E2342" s="7"/>
      <c r="F2342" s="7"/>
      <c r="G2342" s="7"/>
    </row>
    <row r="2343" spans="1:7">
      <c r="B2343" s="18"/>
      <c r="C2343" s="7"/>
      <c r="D2343" s="7"/>
      <c r="E2343" s="7"/>
      <c r="F2343" s="7"/>
      <c r="G2343" s="7"/>
    </row>
    <row r="2345" spans="1:7">
      <c r="A2345" s="1" t="s">
        <v>0</v>
      </c>
      <c r="B2345" s="2" t="s">
        <v>1</v>
      </c>
      <c r="C2345" s="2" t="s">
        <v>2</v>
      </c>
      <c r="D2345" s="2" t="s">
        <v>3</v>
      </c>
      <c r="E2345" s="2"/>
    </row>
    <row r="2346" spans="1:7">
      <c r="A2346" s="8" t="s">
        <v>89</v>
      </c>
      <c r="B2346" s="9">
        <v>24087</v>
      </c>
      <c r="C2346" s="9">
        <v>36443</v>
      </c>
      <c r="D2346" s="3" t="s">
        <v>86</v>
      </c>
    </row>
    <row r="2348" spans="1:7">
      <c r="A2348" s="19" t="s">
        <v>4</v>
      </c>
      <c r="B2348" s="20" t="s">
        <v>5</v>
      </c>
      <c r="C2348" s="20" t="s">
        <v>6</v>
      </c>
      <c r="D2348" s="20" t="s">
        <v>7</v>
      </c>
      <c r="E2348" s="20" t="s">
        <v>8</v>
      </c>
      <c r="F2348" s="20" t="s">
        <v>9</v>
      </c>
      <c r="G2348" s="20" t="s">
        <v>11</v>
      </c>
    </row>
    <row r="2349" spans="1:7">
      <c r="A2349" s="8">
        <v>43709</v>
      </c>
      <c r="B2349" s="56">
        <v>197</v>
      </c>
      <c r="C2349" s="56">
        <v>0</v>
      </c>
      <c r="D2349" s="56">
        <v>72</v>
      </c>
      <c r="E2349" s="56">
        <v>48</v>
      </c>
      <c r="F2349" s="56">
        <v>6</v>
      </c>
      <c r="G2349" s="56"/>
    </row>
    <row r="2350" spans="1:7">
      <c r="A2350" s="8">
        <v>43739</v>
      </c>
      <c r="B2350" s="56">
        <v>180</v>
      </c>
      <c r="C2350" s="56">
        <v>0</v>
      </c>
      <c r="D2350" s="56">
        <v>72</v>
      </c>
      <c r="E2350" s="56">
        <v>48</v>
      </c>
      <c r="F2350" s="56">
        <v>6</v>
      </c>
      <c r="G2350" s="56"/>
    </row>
    <row r="2351" spans="1:7">
      <c r="A2351" s="8">
        <v>43770</v>
      </c>
      <c r="B2351" s="56">
        <v>165</v>
      </c>
      <c r="C2351" s="56">
        <v>5</v>
      </c>
      <c r="D2351" s="56">
        <v>40</v>
      </c>
      <c r="E2351" s="56">
        <v>22</v>
      </c>
      <c r="F2351" s="56">
        <v>5</v>
      </c>
      <c r="G2351" s="56"/>
    </row>
    <row r="2352" spans="1:7">
      <c r="A2352" s="8">
        <v>43800</v>
      </c>
      <c r="B2352" s="56">
        <v>220</v>
      </c>
      <c r="C2352" s="56">
        <v>10</v>
      </c>
      <c r="D2352" s="56">
        <v>72</v>
      </c>
      <c r="E2352" s="56">
        <v>45</v>
      </c>
      <c r="F2352" s="56">
        <v>8</v>
      </c>
      <c r="G2352" s="56"/>
    </row>
    <row r="2353" spans="1:7">
      <c r="A2353" s="8">
        <v>43831</v>
      </c>
      <c r="B2353" s="56">
        <v>181</v>
      </c>
      <c r="C2353" s="56">
        <v>10</v>
      </c>
      <c r="D2353" s="56">
        <v>75</v>
      </c>
      <c r="E2353" s="56">
        <v>45</v>
      </c>
      <c r="F2353" s="56">
        <v>6</v>
      </c>
      <c r="G2353" s="56"/>
    </row>
    <row r="2354" spans="1:7">
      <c r="A2354" s="8">
        <v>43862</v>
      </c>
      <c r="B2354" s="56">
        <v>170</v>
      </c>
      <c r="C2354" s="56">
        <v>6</v>
      </c>
      <c r="D2354" s="56">
        <v>72</v>
      </c>
      <c r="E2354" s="56">
        <v>45</v>
      </c>
      <c r="F2354" s="56">
        <v>5</v>
      </c>
      <c r="G2354" s="56"/>
    </row>
    <row r="2355" spans="1:7">
      <c r="A2355" s="8">
        <v>43891</v>
      </c>
      <c r="B2355" s="56">
        <v>60</v>
      </c>
      <c r="C2355" s="56">
        <v>8</v>
      </c>
      <c r="D2355" s="56">
        <v>36</v>
      </c>
      <c r="E2355" s="56">
        <v>16</v>
      </c>
      <c r="F2355" s="56">
        <v>3</v>
      </c>
      <c r="G2355" s="56"/>
    </row>
    <row r="2356" spans="1:7">
      <c r="A2356" s="8">
        <v>43922</v>
      </c>
      <c r="B2356" s="56">
        <v>25</v>
      </c>
      <c r="C2356" s="56">
        <v>0</v>
      </c>
      <c r="D2356" s="56">
        <v>49</v>
      </c>
      <c r="E2356" s="56">
        <v>22</v>
      </c>
      <c r="F2356" s="56">
        <v>4</v>
      </c>
      <c r="G2356" s="56"/>
    </row>
    <row r="2357" spans="1:7">
      <c r="A2357" s="8">
        <v>43952</v>
      </c>
      <c r="B2357" s="56">
        <v>22</v>
      </c>
      <c r="C2357" s="56">
        <v>0</v>
      </c>
      <c r="D2357" s="56">
        <v>49</v>
      </c>
      <c r="E2357" s="56">
        <v>16</v>
      </c>
      <c r="F2357" s="56">
        <v>4</v>
      </c>
      <c r="G2357" s="56"/>
    </row>
    <row r="2358" spans="1:7">
      <c r="A2358" s="8">
        <v>43983</v>
      </c>
      <c r="B2358" s="56">
        <v>0</v>
      </c>
      <c r="C2358" s="56">
        <v>0</v>
      </c>
      <c r="D2358" s="56">
        <v>51</v>
      </c>
      <c r="E2358" s="56">
        <v>5</v>
      </c>
      <c r="F2358" s="56">
        <v>2</v>
      </c>
      <c r="G2358" s="56"/>
    </row>
    <row r="2359" spans="1:7">
      <c r="A2359" s="8">
        <v>44013</v>
      </c>
      <c r="B2359" s="56">
        <v>25</v>
      </c>
      <c r="C2359" s="56">
        <v>4</v>
      </c>
      <c r="D2359" s="56">
        <v>52</v>
      </c>
      <c r="E2359" s="56">
        <v>24</v>
      </c>
      <c r="F2359" s="56">
        <v>5</v>
      </c>
      <c r="G2359" s="56"/>
    </row>
    <row r="2360" spans="1:7">
      <c r="A2360" s="8">
        <v>44044</v>
      </c>
      <c r="B2360" s="56">
        <v>30</v>
      </c>
      <c r="C2360" s="56">
        <v>2</v>
      </c>
      <c r="D2360" s="56">
        <v>42</v>
      </c>
      <c r="E2360" s="56">
        <v>20</v>
      </c>
      <c r="F2360" s="56">
        <v>3</v>
      </c>
      <c r="G2360" s="56"/>
    </row>
    <row r="2361" spans="1:7">
      <c r="A2361" s="25" t="s">
        <v>10</v>
      </c>
      <c r="B2361" s="25">
        <f>SUM(B2349:B2360)</f>
        <v>1275</v>
      </c>
      <c r="C2361" s="25">
        <f>SUM(C2349:C2360)</f>
        <v>45</v>
      </c>
      <c r="D2361" s="25">
        <f>SUM(D2349:D2360)</f>
        <v>682</v>
      </c>
      <c r="E2361" s="25">
        <f>SUM(E2349:E2360)</f>
        <v>356</v>
      </c>
      <c r="F2361" s="25">
        <f>SUM(F2349:F2360)</f>
        <v>57</v>
      </c>
      <c r="G2361" s="31"/>
    </row>
    <row r="2362" spans="1:7">
      <c r="A2362" s="25" t="s">
        <v>12</v>
      </c>
      <c r="B2362" s="25">
        <f>B2361/12</f>
        <v>106.25</v>
      </c>
      <c r="C2362" s="25">
        <f>C2361/12</f>
        <v>3.75</v>
      </c>
      <c r="D2362" s="25">
        <f>D2361/12</f>
        <v>56.833333333333336</v>
      </c>
      <c r="E2362" s="25">
        <f>E2361/12</f>
        <v>29.666666666666668</v>
      </c>
      <c r="F2362" s="25">
        <f>F2361/12</f>
        <v>4.75</v>
      </c>
      <c r="G2362" s="31"/>
    </row>
    <row r="2363" spans="1:7">
      <c r="A2363" s="8">
        <v>44075</v>
      </c>
      <c r="B2363" s="56">
        <v>46</v>
      </c>
      <c r="C2363" s="56">
        <v>0</v>
      </c>
      <c r="D2363" s="56">
        <v>40</v>
      </c>
      <c r="E2363" s="56">
        <v>20</v>
      </c>
      <c r="F2363" s="56">
        <v>4</v>
      </c>
      <c r="G2363" s="56"/>
    </row>
    <row r="2364" spans="1:7">
      <c r="A2364" s="8">
        <v>44105</v>
      </c>
      <c r="B2364" s="56">
        <v>20</v>
      </c>
      <c r="C2364" s="56">
        <v>0</v>
      </c>
      <c r="D2364" s="56">
        <v>40</v>
      </c>
      <c r="E2364" s="56">
        <v>16</v>
      </c>
      <c r="F2364" s="56">
        <v>4</v>
      </c>
      <c r="G2364" s="56"/>
    </row>
    <row r="2365" spans="1:7">
      <c r="A2365" s="8">
        <v>44136</v>
      </c>
      <c r="B2365" s="56">
        <v>56</v>
      </c>
      <c r="C2365" s="56">
        <v>0</v>
      </c>
      <c r="D2365" s="56">
        <v>42</v>
      </c>
      <c r="E2365" s="56">
        <v>20</v>
      </c>
      <c r="F2365" s="56">
        <v>4</v>
      </c>
      <c r="G2365" s="56"/>
    </row>
    <row r="2366" spans="1:7">
      <c r="A2366" s="8">
        <v>44166</v>
      </c>
      <c r="B2366" s="56">
        <v>30</v>
      </c>
      <c r="C2366" s="56">
        <v>0</v>
      </c>
      <c r="D2366" s="56">
        <v>38</v>
      </c>
      <c r="E2366" s="56">
        <v>14</v>
      </c>
      <c r="F2366" s="56">
        <v>3</v>
      </c>
      <c r="G2366" s="56"/>
    </row>
    <row r="2367" spans="1:7">
      <c r="A2367" s="8">
        <v>44197</v>
      </c>
      <c r="B2367" s="56">
        <v>20</v>
      </c>
      <c r="C2367" s="56">
        <v>2</v>
      </c>
      <c r="D2367" s="56">
        <v>38</v>
      </c>
      <c r="E2367" s="56">
        <v>20</v>
      </c>
      <c r="F2367" s="56">
        <v>4</v>
      </c>
      <c r="G2367" s="56"/>
    </row>
    <row r="2368" spans="1:7">
      <c r="A2368" s="8">
        <v>44228</v>
      </c>
      <c r="B2368" s="56">
        <v>40</v>
      </c>
      <c r="C2368" s="56">
        <v>0</v>
      </c>
      <c r="D2368" s="56">
        <v>36</v>
      </c>
      <c r="E2368" s="56">
        <v>18</v>
      </c>
      <c r="F2368" s="56">
        <v>4</v>
      </c>
      <c r="G2368" s="56"/>
    </row>
    <row r="2369" spans="1:7">
      <c r="A2369" s="8">
        <v>44256</v>
      </c>
      <c r="B2369" s="56">
        <v>50</v>
      </c>
      <c r="C2369" s="56">
        <v>50</v>
      </c>
      <c r="D2369" s="56">
        <v>42</v>
      </c>
      <c r="E2369" s="56">
        <v>20</v>
      </c>
      <c r="F2369" s="56">
        <v>3</v>
      </c>
      <c r="G2369" s="56"/>
    </row>
    <row r="2370" spans="1:7">
      <c r="A2370" s="8">
        <v>44287</v>
      </c>
      <c r="B2370" s="56">
        <v>20</v>
      </c>
      <c r="C2370" s="56">
        <v>0</v>
      </c>
      <c r="D2370" s="56">
        <v>52</v>
      </c>
      <c r="E2370" s="56">
        <v>20</v>
      </c>
      <c r="F2370" s="56">
        <v>3</v>
      </c>
      <c r="G2370" s="56"/>
    </row>
    <row r="2371" spans="1:7">
      <c r="A2371" s="8">
        <v>44317</v>
      </c>
      <c r="B2371" s="56">
        <v>6</v>
      </c>
      <c r="C2371" s="56">
        <v>0</v>
      </c>
      <c r="D2371" s="56">
        <v>42</v>
      </c>
      <c r="E2371" s="56">
        <v>20</v>
      </c>
      <c r="F2371" s="56">
        <v>4</v>
      </c>
      <c r="G2371" s="56"/>
    </row>
    <row r="2372" spans="1:7">
      <c r="A2372" s="8">
        <v>44348</v>
      </c>
      <c r="B2372" s="56">
        <v>0</v>
      </c>
      <c r="C2372" s="56">
        <v>0</v>
      </c>
      <c r="D2372" s="56">
        <v>10</v>
      </c>
      <c r="E2372" s="56">
        <v>24</v>
      </c>
      <c r="F2372" s="56">
        <v>4</v>
      </c>
      <c r="G2372" s="56"/>
    </row>
    <row r="2373" spans="1:7">
      <c r="A2373" s="8">
        <v>44378</v>
      </c>
      <c r="B2373" s="56">
        <v>4</v>
      </c>
      <c r="C2373" s="56">
        <v>0</v>
      </c>
      <c r="D2373" s="56">
        <v>44</v>
      </c>
      <c r="E2373" s="56">
        <v>24</v>
      </c>
      <c r="F2373" s="56">
        <v>4</v>
      </c>
      <c r="G2373" s="56"/>
    </row>
    <row r="2374" spans="1:7">
      <c r="A2374" s="8">
        <v>44409</v>
      </c>
      <c r="B2374" s="56">
        <v>6</v>
      </c>
      <c r="C2374" s="56">
        <v>0</v>
      </c>
      <c r="D2374" s="56">
        <v>40</v>
      </c>
      <c r="E2374" s="56">
        <v>24</v>
      </c>
      <c r="F2374" s="56">
        <v>4</v>
      </c>
      <c r="G2374" s="56"/>
    </row>
    <row r="2375" spans="1:7">
      <c r="A2375" s="25" t="s">
        <v>10</v>
      </c>
      <c r="B2375" s="25">
        <f>SUM(B2363:B2374)</f>
        <v>298</v>
      </c>
      <c r="C2375" s="25">
        <f>SUM(C2363:C2374)</f>
        <v>52</v>
      </c>
      <c r="D2375" s="25">
        <f>SUM(D2363:D2374)</f>
        <v>464</v>
      </c>
      <c r="E2375" s="25">
        <f>SUM(E2363:E2374)</f>
        <v>240</v>
      </c>
      <c r="F2375" s="25">
        <f>SUM(F2363:F2374)</f>
        <v>45</v>
      </c>
      <c r="G2375" s="31"/>
    </row>
    <row r="2376" spans="1:7">
      <c r="A2376" s="27" t="s">
        <v>12</v>
      </c>
      <c r="B2376" s="27">
        <f>B2375/12</f>
        <v>24.833333333333332</v>
      </c>
      <c r="C2376" s="27">
        <f>C2375/12</f>
        <v>4.333333333333333</v>
      </c>
      <c r="D2376" s="27">
        <f>D2375/12</f>
        <v>38.666666666666664</v>
      </c>
      <c r="E2376" s="27">
        <f>E2375/12</f>
        <v>20</v>
      </c>
      <c r="F2376" s="27">
        <f>F2375/12</f>
        <v>3.75</v>
      </c>
      <c r="G2376" s="31"/>
    </row>
    <row r="2377" spans="1:7">
      <c r="A2377" s="8">
        <v>44440</v>
      </c>
      <c r="B2377" s="56">
        <v>10</v>
      </c>
      <c r="C2377" s="56">
        <v>0</v>
      </c>
      <c r="D2377" s="56">
        <v>40</v>
      </c>
      <c r="E2377" s="56">
        <v>20</v>
      </c>
      <c r="F2377" s="56">
        <v>5</v>
      </c>
      <c r="G2377" s="56"/>
    </row>
    <row r="2378" spans="1:7">
      <c r="A2378" s="8">
        <v>44470</v>
      </c>
      <c r="B2378" s="56">
        <v>22</v>
      </c>
      <c r="C2378" s="56">
        <v>0</v>
      </c>
      <c r="D2378" s="56">
        <v>42</v>
      </c>
      <c r="E2378" s="56">
        <v>24</v>
      </c>
      <c r="F2378" s="56">
        <v>4</v>
      </c>
      <c r="G2378" s="56"/>
    </row>
    <row r="2379" spans="1:7">
      <c r="A2379" s="66">
        <v>44501</v>
      </c>
      <c r="B2379" s="56"/>
      <c r="C2379" s="56"/>
      <c r="D2379" s="56"/>
      <c r="E2379" s="56"/>
      <c r="F2379" s="56"/>
      <c r="G2379" s="56"/>
    </row>
    <row r="2380" spans="1:7">
      <c r="A2380" s="66">
        <v>44531</v>
      </c>
      <c r="B2380" s="56"/>
      <c r="C2380" s="56"/>
      <c r="D2380" s="56"/>
      <c r="E2380" s="56"/>
      <c r="F2380" s="56"/>
      <c r="G2380" s="56"/>
    </row>
    <row r="2381" spans="1:7">
      <c r="A2381" s="67"/>
      <c r="B2381" s="62"/>
      <c r="C2381" s="62"/>
      <c r="D2381" s="62"/>
      <c r="E2381" s="62"/>
      <c r="F2381" s="62"/>
      <c r="G2381" s="57"/>
    </row>
    <row r="2382" spans="1:7">
      <c r="A2382" s="64"/>
      <c r="B2382" s="64"/>
      <c r="C2382" s="64"/>
      <c r="D2382" s="64"/>
      <c r="E2382" s="64"/>
      <c r="F2382" s="64"/>
      <c r="G2382" s="57"/>
    </row>
    <row r="2384" spans="1:7">
      <c r="B2384" s="26"/>
      <c r="C2384" s="12"/>
      <c r="D2384" s="12"/>
      <c r="E2384" s="12"/>
      <c r="F2384" s="12"/>
      <c r="G2384" s="12"/>
    </row>
    <row r="2385" spans="1:7">
      <c r="B2385" s="18"/>
      <c r="C2385" s="7"/>
      <c r="D2385" s="7"/>
      <c r="E2385" s="7"/>
      <c r="F2385" s="7"/>
      <c r="G2385" s="7"/>
    </row>
    <row r="2387" spans="1:7">
      <c r="A2387" s="1" t="s">
        <v>0</v>
      </c>
      <c r="B2387" s="2" t="s">
        <v>1</v>
      </c>
      <c r="C2387" s="2" t="s">
        <v>2</v>
      </c>
      <c r="D2387" s="2" t="s">
        <v>3</v>
      </c>
      <c r="E2387" s="2"/>
    </row>
    <row r="2388" spans="1:7">
      <c r="A2388" s="8" t="s">
        <v>90</v>
      </c>
      <c r="B2388" s="9">
        <v>24611</v>
      </c>
      <c r="C2388" s="9">
        <v>31839</v>
      </c>
      <c r="D2388" s="3" t="s">
        <v>86</v>
      </c>
    </row>
    <row r="2390" spans="1:7">
      <c r="A2390" s="19" t="s">
        <v>4</v>
      </c>
      <c r="B2390" s="20" t="s">
        <v>5</v>
      </c>
      <c r="C2390" s="20" t="s">
        <v>6</v>
      </c>
      <c r="D2390" s="20" t="s">
        <v>7</v>
      </c>
      <c r="E2390" s="20" t="s">
        <v>8</v>
      </c>
      <c r="F2390" s="20" t="s">
        <v>9</v>
      </c>
      <c r="G2390" s="20" t="s">
        <v>11</v>
      </c>
    </row>
    <row r="2391" spans="1:7">
      <c r="A2391" s="8">
        <v>43709</v>
      </c>
      <c r="B2391" s="56">
        <v>13</v>
      </c>
      <c r="C2391" s="56">
        <v>5</v>
      </c>
      <c r="D2391" s="56">
        <v>42</v>
      </c>
      <c r="E2391" s="56">
        <v>29</v>
      </c>
      <c r="F2391" s="56">
        <v>5</v>
      </c>
      <c r="G2391" s="56"/>
    </row>
    <row r="2392" spans="1:7">
      <c r="A2392" s="8">
        <v>43739</v>
      </c>
      <c r="B2392" s="56">
        <v>12</v>
      </c>
      <c r="C2392" s="56">
        <v>7</v>
      </c>
      <c r="D2392" s="56">
        <v>45</v>
      </c>
      <c r="E2392" s="56">
        <v>31</v>
      </c>
      <c r="F2392" s="56">
        <v>6</v>
      </c>
      <c r="G2392" s="56"/>
    </row>
    <row r="2393" spans="1:7">
      <c r="A2393" s="8">
        <v>43770</v>
      </c>
      <c r="B2393" s="56">
        <v>6</v>
      </c>
      <c r="C2393" s="56">
        <v>4</v>
      </c>
      <c r="D2393" s="56">
        <v>36</v>
      </c>
      <c r="E2393" s="56">
        <v>21</v>
      </c>
      <c r="F2393" s="56">
        <v>5</v>
      </c>
      <c r="G2393" s="56"/>
    </row>
    <row r="2394" spans="1:7">
      <c r="A2394" s="8">
        <v>43800</v>
      </c>
      <c r="B2394" s="56">
        <v>10</v>
      </c>
      <c r="C2394" s="56">
        <v>2</v>
      </c>
      <c r="D2394" s="56">
        <v>56</v>
      </c>
      <c r="E2394" s="56">
        <v>42</v>
      </c>
      <c r="F2394" s="56">
        <v>7</v>
      </c>
      <c r="G2394" s="56"/>
    </row>
    <row r="2395" spans="1:7">
      <c r="A2395" s="8">
        <v>43831</v>
      </c>
      <c r="B2395" s="56">
        <v>12</v>
      </c>
      <c r="C2395" s="56">
        <v>5</v>
      </c>
      <c r="D2395" s="56">
        <v>54</v>
      </c>
      <c r="E2395" s="56">
        <v>50</v>
      </c>
      <c r="F2395" s="56">
        <v>8</v>
      </c>
      <c r="G2395" s="56"/>
    </row>
    <row r="2396" spans="1:7">
      <c r="A2396" s="8">
        <v>43862</v>
      </c>
      <c r="B2396" s="56">
        <v>8</v>
      </c>
      <c r="C2396" s="56">
        <v>6</v>
      </c>
      <c r="D2396" s="56">
        <v>48</v>
      </c>
      <c r="E2396" s="56">
        <v>24</v>
      </c>
      <c r="F2396" s="56">
        <v>3</v>
      </c>
      <c r="G2396" s="56"/>
    </row>
    <row r="2397" spans="1:7">
      <c r="A2397" s="8">
        <v>43891</v>
      </c>
      <c r="B2397" s="56">
        <v>11</v>
      </c>
      <c r="C2397" s="56">
        <v>4</v>
      </c>
      <c r="D2397" s="56">
        <v>31</v>
      </c>
      <c r="E2397" s="56">
        <v>23</v>
      </c>
      <c r="F2397" s="56">
        <v>6</v>
      </c>
      <c r="G2397" s="56"/>
    </row>
    <row r="2398" spans="1:7">
      <c r="A2398" s="8">
        <v>43922</v>
      </c>
      <c r="B2398" s="56">
        <v>1</v>
      </c>
      <c r="C2398" s="56">
        <v>0</v>
      </c>
      <c r="D2398" s="56">
        <v>22</v>
      </c>
      <c r="E2398" s="56">
        <v>12</v>
      </c>
      <c r="F2398" s="56">
        <v>3</v>
      </c>
      <c r="G2398" s="56"/>
    </row>
    <row r="2399" spans="1:7">
      <c r="A2399" s="8">
        <v>43952</v>
      </c>
      <c r="B2399" s="56">
        <v>0</v>
      </c>
      <c r="C2399" s="56">
        <v>8</v>
      </c>
      <c r="D2399" s="56">
        <v>35</v>
      </c>
      <c r="E2399" s="56">
        <v>22</v>
      </c>
      <c r="F2399" s="56">
        <v>4</v>
      </c>
      <c r="G2399" s="56"/>
    </row>
    <row r="2400" spans="1:7">
      <c r="A2400" s="8">
        <v>43983</v>
      </c>
      <c r="B2400" s="56">
        <v>0</v>
      </c>
      <c r="C2400" s="56">
        <v>11</v>
      </c>
      <c r="D2400" s="56">
        <v>23</v>
      </c>
      <c r="E2400" s="56">
        <v>9</v>
      </c>
      <c r="F2400" s="56">
        <v>3</v>
      </c>
      <c r="G2400" s="56"/>
    </row>
    <row r="2401" spans="1:7">
      <c r="A2401" s="8">
        <v>44013</v>
      </c>
      <c r="B2401" s="56">
        <v>15</v>
      </c>
      <c r="C2401" s="56">
        <v>0</v>
      </c>
      <c r="D2401" s="56">
        <v>21</v>
      </c>
      <c r="E2401" s="56">
        <v>18</v>
      </c>
      <c r="F2401" s="56">
        <v>4</v>
      </c>
      <c r="G2401" s="56"/>
    </row>
    <row r="2402" spans="1:7">
      <c r="A2402" s="8">
        <v>44044</v>
      </c>
      <c r="B2402" s="56">
        <v>0</v>
      </c>
      <c r="C2402" s="56">
        <v>20</v>
      </c>
      <c r="D2402" s="56">
        <v>18</v>
      </c>
      <c r="E2402" s="56">
        <v>10</v>
      </c>
      <c r="F2402" s="56">
        <v>5</v>
      </c>
      <c r="G2402" s="56"/>
    </row>
    <row r="2403" spans="1:7">
      <c r="A2403" s="25" t="s">
        <v>10</v>
      </c>
      <c r="B2403" s="25">
        <f>SUM(B2391:B2402)</f>
        <v>88</v>
      </c>
      <c r="C2403" s="25">
        <f>SUM(C2391:C2402)</f>
        <v>72</v>
      </c>
      <c r="D2403" s="25">
        <f>SUM(D2391:D2402)</f>
        <v>431</v>
      </c>
      <c r="E2403" s="25">
        <f>SUM(E2391:E2402)</f>
        <v>291</v>
      </c>
      <c r="F2403" s="25">
        <f>SUM(F2391:F2402)</f>
        <v>59</v>
      </c>
      <c r="G2403" s="31"/>
    </row>
    <row r="2404" spans="1:7">
      <c r="A2404" s="25" t="s">
        <v>12</v>
      </c>
      <c r="B2404" s="25">
        <f>B2403/12</f>
        <v>7.333333333333333</v>
      </c>
      <c r="C2404" s="25">
        <f>C2403/12</f>
        <v>6</v>
      </c>
      <c r="D2404" s="25">
        <f>D2403/12</f>
        <v>35.916666666666664</v>
      </c>
      <c r="E2404" s="25">
        <f>E2403/12</f>
        <v>24.25</v>
      </c>
      <c r="F2404" s="25">
        <f>F2403/12</f>
        <v>4.916666666666667</v>
      </c>
      <c r="G2404" s="31"/>
    </row>
    <row r="2405" spans="1:7">
      <c r="A2405" s="8">
        <v>44075</v>
      </c>
      <c r="B2405" s="56">
        <v>10</v>
      </c>
      <c r="C2405" s="56">
        <v>11</v>
      </c>
      <c r="D2405" s="56">
        <v>24</v>
      </c>
      <c r="E2405" s="56">
        <v>15</v>
      </c>
      <c r="F2405" s="56">
        <v>4</v>
      </c>
      <c r="G2405" s="56"/>
    </row>
    <row r="2406" spans="1:7">
      <c r="A2406" s="8">
        <v>44105</v>
      </c>
      <c r="B2406" s="56">
        <v>2</v>
      </c>
      <c r="C2406" s="56">
        <v>8</v>
      </c>
      <c r="D2406" s="56">
        <v>20</v>
      </c>
      <c r="E2406" s="56">
        <v>14</v>
      </c>
      <c r="F2406" s="56">
        <v>3</v>
      </c>
      <c r="G2406" s="56"/>
    </row>
    <row r="2407" spans="1:7">
      <c r="A2407" s="8">
        <v>44136</v>
      </c>
      <c r="B2407" s="56">
        <v>1</v>
      </c>
      <c r="C2407" s="56">
        <v>10</v>
      </c>
      <c r="D2407" s="56">
        <v>25</v>
      </c>
      <c r="E2407" s="56">
        <v>16</v>
      </c>
      <c r="F2407" s="56">
        <v>14</v>
      </c>
      <c r="G2407" s="56"/>
    </row>
    <row r="2408" spans="1:7">
      <c r="A2408" s="8">
        <v>44166</v>
      </c>
      <c r="B2408" s="56">
        <v>6</v>
      </c>
      <c r="C2408" s="56">
        <v>1</v>
      </c>
      <c r="D2408" s="56">
        <v>15</v>
      </c>
      <c r="E2408" s="56">
        <v>10</v>
      </c>
      <c r="F2408" s="56">
        <v>3</v>
      </c>
      <c r="G2408" s="56"/>
    </row>
    <row r="2409" spans="1:7">
      <c r="A2409" s="8">
        <v>44197</v>
      </c>
      <c r="B2409" s="56">
        <v>4</v>
      </c>
      <c r="C2409" s="56">
        <v>0</v>
      </c>
      <c r="D2409" s="56">
        <v>20</v>
      </c>
      <c r="E2409" s="56">
        <v>14</v>
      </c>
      <c r="F2409" s="56">
        <v>3</v>
      </c>
      <c r="G2409" s="56"/>
    </row>
    <row r="2410" spans="1:7">
      <c r="A2410" s="8">
        <v>44228</v>
      </c>
      <c r="B2410" s="56">
        <v>3</v>
      </c>
      <c r="C2410" s="56">
        <v>5</v>
      </c>
      <c r="D2410" s="56">
        <v>22</v>
      </c>
      <c r="E2410" s="56">
        <v>10</v>
      </c>
      <c r="F2410" s="56">
        <v>3</v>
      </c>
      <c r="G2410" s="56"/>
    </row>
    <row r="2411" spans="1:7">
      <c r="A2411" s="8">
        <v>44256</v>
      </c>
      <c r="B2411" s="56">
        <v>2</v>
      </c>
      <c r="C2411" s="56">
        <v>5</v>
      </c>
      <c r="D2411" s="56">
        <v>16</v>
      </c>
      <c r="E2411" s="56">
        <v>10</v>
      </c>
      <c r="F2411" s="56">
        <v>2</v>
      </c>
      <c r="G2411" s="56"/>
    </row>
    <row r="2412" spans="1:7">
      <c r="A2412" s="8">
        <v>44287</v>
      </c>
      <c r="B2412" s="56">
        <v>1</v>
      </c>
      <c r="C2412" s="56">
        <v>4</v>
      </c>
      <c r="D2412" s="56">
        <v>12</v>
      </c>
      <c r="E2412" s="56">
        <v>8</v>
      </c>
      <c r="F2412" s="56">
        <v>2</v>
      </c>
      <c r="G2412" s="56"/>
    </row>
    <row r="2413" spans="1:7">
      <c r="A2413" s="8">
        <v>44317</v>
      </c>
      <c r="B2413" s="56">
        <v>0</v>
      </c>
      <c r="C2413" s="56">
        <v>2</v>
      </c>
      <c r="D2413" s="56">
        <v>10</v>
      </c>
      <c r="E2413" s="56">
        <v>7</v>
      </c>
      <c r="F2413" s="56">
        <v>1</v>
      </c>
      <c r="G2413" s="56"/>
    </row>
    <row r="2414" spans="1:7">
      <c r="A2414" s="8">
        <v>44348</v>
      </c>
      <c r="B2414" s="56">
        <v>1</v>
      </c>
      <c r="C2414" s="56">
        <v>3</v>
      </c>
      <c r="D2414" s="56">
        <v>11</v>
      </c>
      <c r="E2414" s="56">
        <v>7</v>
      </c>
      <c r="F2414" s="56">
        <v>1</v>
      </c>
      <c r="G2414" s="56"/>
    </row>
    <row r="2415" spans="1:7">
      <c r="A2415" s="8">
        <v>44378</v>
      </c>
      <c r="B2415" s="56">
        <v>0</v>
      </c>
      <c r="C2415" s="56">
        <v>0</v>
      </c>
      <c r="D2415" s="56">
        <v>10</v>
      </c>
      <c r="E2415" s="56">
        <v>8</v>
      </c>
      <c r="F2415" s="56">
        <v>1</v>
      </c>
      <c r="G2415" s="56"/>
    </row>
    <row r="2416" spans="1:7">
      <c r="A2416" s="8">
        <v>44409</v>
      </c>
      <c r="B2416" s="56">
        <v>0</v>
      </c>
      <c r="C2416" s="56">
        <v>10</v>
      </c>
      <c r="D2416" s="56">
        <v>21</v>
      </c>
      <c r="E2416" s="56">
        <v>15</v>
      </c>
      <c r="F2416" s="56">
        <v>3</v>
      </c>
      <c r="G2416" s="56"/>
    </row>
    <row r="2417" spans="1:7">
      <c r="A2417" s="25" t="s">
        <v>10</v>
      </c>
      <c r="B2417" s="25">
        <f>SUM(B2405:B2416)</f>
        <v>30</v>
      </c>
      <c r="C2417" s="25">
        <f>SUM(C2405:C2416)</f>
        <v>59</v>
      </c>
      <c r="D2417" s="25">
        <f>SUM(D2405:D2416)</f>
        <v>206</v>
      </c>
      <c r="E2417" s="25">
        <f>SUM(E2405:E2416)</f>
        <v>134</v>
      </c>
      <c r="F2417" s="25">
        <f>SUM(F2405:F2416)</f>
        <v>40</v>
      </c>
      <c r="G2417" s="31"/>
    </row>
    <row r="2418" spans="1:7">
      <c r="A2418" s="27" t="s">
        <v>12</v>
      </c>
      <c r="B2418" s="27">
        <f>B2417/12</f>
        <v>2.5</v>
      </c>
      <c r="C2418" s="27">
        <f>C2417/12</f>
        <v>4.916666666666667</v>
      </c>
      <c r="D2418" s="27">
        <f>D2417/12</f>
        <v>17.166666666666668</v>
      </c>
      <c r="E2418" s="27">
        <f>E2417/12</f>
        <v>11.166666666666666</v>
      </c>
      <c r="F2418" s="27">
        <f>F2417/12</f>
        <v>3.3333333333333335</v>
      </c>
      <c r="G2418" s="31"/>
    </row>
    <row r="2419" spans="1:7">
      <c r="A2419" s="8">
        <v>44440</v>
      </c>
      <c r="B2419" s="56">
        <v>1</v>
      </c>
      <c r="C2419" s="56">
        <v>8</v>
      </c>
      <c r="D2419" s="56">
        <v>20</v>
      </c>
      <c r="E2419" s="56">
        <v>12</v>
      </c>
      <c r="F2419" s="56">
        <v>2</v>
      </c>
      <c r="G2419" s="56"/>
    </row>
    <row r="2420" spans="1:7">
      <c r="A2420" s="8">
        <v>44470</v>
      </c>
      <c r="B2420" s="56">
        <v>2</v>
      </c>
      <c r="C2420" s="56">
        <v>10</v>
      </c>
      <c r="D2420" s="56">
        <v>25</v>
      </c>
      <c r="E2420" s="56">
        <v>15</v>
      </c>
      <c r="F2420" s="56">
        <v>4</v>
      </c>
      <c r="G2420" s="56"/>
    </row>
    <row r="2421" spans="1:7">
      <c r="A2421" s="66">
        <v>44501</v>
      </c>
      <c r="B2421" s="56"/>
      <c r="C2421" s="56"/>
      <c r="D2421" s="56"/>
      <c r="E2421" s="56"/>
      <c r="F2421" s="56"/>
      <c r="G2421" s="56"/>
    </row>
    <row r="2422" spans="1:7">
      <c r="A2422" s="66">
        <v>44531</v>
      </c>
      <c r="B2422" s="56"/>
      <c r="C2422" s="56"/>
      <c r="D2422" s="56"/>
      <c r="E2422" s="56"/>
      <c r="F2422" s="56"/>
      <c r="G2422" s="56"/>
    </row>
    <row r="2423" spans="1:7">
      <c r="A2423" s="67"/>
      <c r="B2423" s="62"/>
      <c r="C2423" s="62"/>
      <c r="D2423" s="62"/>
      <c r="E2423" s="62"/>
      <c r="F2423" s="62"/>
      <c r="G2423" s="57"/>
    </row>
    <row r="2424" spans="1:7">
      <c r="A2424" s="64"/>
      <c r="B2424" s="64"/>
      <c r="C2424" s="64"/>
      <c r="D2424" s="64"/>
      <c r="E2424" s="64"/>
      <c r="F2424" s="64"/>
      <c r="G2424" s="57"/>
    </row>
    <row r="2426" spans="1:7">
      <c r="B2426" s="26"/>
      <c r="C2426" s="12"/>
      <c r="D2426" s="12"/>
      <c r="E2426" s="12"/>
      <c r="F2426" s="12"/>
      <c r="G2426" s="12"/>
    </row>
    <row r="2427" spans="1:7">
      <c r="B2427" s="18"/>
      <c r="C2427" s="7"/>
      <c r="D2427" s="7"/>
      <c r="E2427" s="7"/>
      <c r="F2427" s="7"/>
      <c r="G2427" s="7"/>
    </row>
    <row r="2429" spans="1:7">
      <c r="A2429" s="1" t="s">
        <v>0</v>
      </c>
      <c r="B2429" s="2" t="s">
        <v>1</v>
      </c>
      <c r="C2429" s="2" t="s">
        <v>2</v>
      </c>
      <c r="D2429" s="2" t="s">
        <v>3</v>
      </c>
      <c r="E2429" s="2"/>
    </row>
    <row r="2430" spans="1:7">
      <c r="A2430" s="8" t="s">
        <v>91</v>
      </c>
      <c r="B2430" s="9">
        <v>36049</v>
      </c>
      <c r="C2430" s="9">
        <v>42329</v>
      </c>
      <c r="D2430" s="3" t="s">
        <v>88</v>
      </c>
    </row>
    <row r="2432" spans="1:7">
      <c r="A2432" s="19" t="s">
        <v>4</v>
      </c>
      <c r="B2432" s="20" t="s">
        <v>5</v>
      </c>
      <c r="C2432" s="20" t="s">
        <v>6</v>
      </c>
      <c r="D2432" s="20" t="s">
        <v>7</v>
      </c>
      <c r="E2432" s="20" t="s">
        <v>8</v>
      </c>
      <c r="F2432" s="20" t="s">
        <v>9</v>
      </c>
      <c r="G2432" s="20" t="s">
        <v>11</v>
      </c>
    </row>
    <row r="2433" spans="1:7">
      <c r="A2433" s="8">
        <v>43709</v>
      </c>
      <c r="B2433" s="56">
        <v>10</v>
      </c>
      <c r="C2433" s="56">
        <v>4</v>
      </c>
      <c r="D2433" s="56">
        <v>13</v>
      </c>
      <c r="E2433" s="56">
        <v>20</v>
      </c>
      <c r="F2433" s="56">
        <v>5</v>
      </c>
      <c r="G2433" s="56"/>
    </row>
    <row r="2434" spans="1:7">
      <c r="A2434" s="8">
        <v>43739</v>
      </c>
      <c r="B2434" s="56">
        <v>10</v>
      </c>
      <c r="C2434" s="56">
        <v>0</v>
      </c>
      <c r="D2434" s="56">
        <v>16</v>
      </c>
      <c r="E2434" s="56">
        <v>19</v>
      </c>
      <c r="F2434" s="56">
        <v>6</v>
      </c>
      <c r="G2434" s="56"/>
    </row>
    <row r="2435" spans="1:7">
      <c r="A2435" s="8">
        <v>43770</v>
      </c>
      <c r="B2435" s="56">
        <v>2</v>
      </c>
      <c r="C2435" s="56">
        <v>7</v>
      </c>
      <c r="D2435" s="56">
        <v>15</v>
      </c>
      <c r="E2435" s="56">
        <v>11</v>
      </c>
      <c r="F2435" s="56">
        <v>5</v>
      </c>
      <c r="G2435" s="56"/>
    </row>
    <row r="2436" spans="1:7">
      <c r="A2436" s="8">
        <v>43800</v>
      </c>
      <c r="B2436" s="56">
        <v>5</v>
      </c>
      <c r="C2436" s="56">
        <v>15</v>
      </c>
      <c r="D2436" s="56">
        <v>19</v>
      </c>
      <c r="E2436" s="56">
        <v>10</v>
      </c>
      <c r="F2436" s="56">
        <v>6</v>
      </c>
      <c r="G2436" s="56"/>
    </row>
    <row r="2437" spans="1:7">
      <c r="A2437" s="8">
        <v>43831</v>
      </c>
      <c r="B2437" s="56">
        <v>17</v>
      </c>
      <c r="C2437" s="56">
        <v>6</v>
      </c>
      <c r="D2437" s="56">
        <v>16</v>
      </c>
      <c r="E2437" s="56">
        <v>14</v>
      </c>
      <c r="F2437" s="56">
        <v>5</v>
      </c>
      <c r="G2437" s="56"/>
    </row>
    <row r="2438" spans="1:7">
      <c r="A2438" s="8">
        <v>43862</v>
      </c>
      <c r="B2438" s="56">
        <v>5</v>
      </c>
      <c r="C2438" s="56">
        <v>1</v>
      </c>
      <c r="D2438" s="56">
        <v>18</v>
      </c>
      <c r="E2438" s="56">
        <v>6</v>
      </c>
      <c r="F2438" s="56">
        <v>7</v>
      </c>
      <c r="G2438" s="56"/>
    </row>
    <row r="2439" spans="1:7">
      <c r="A2439" s="8">
        <v>43891</v>
      </c>
      <c r="B2439" s="56">
        <v>9</v>
      </c>
      <c r="C2439" s="56">
        <v>5</v>
      </c>
      <c r="D2439" s="56">
        <v>11</v>
      </c>
      <c r="E2439" s="56">
        <v>19</v>
      </c>
      <c r="F2439" s="56">
        <v>4</v>
      </c>
      <c r="G2439" s="56"/>
    </row>
    <row r="2440" spans="1:7">
      <c r="A2440" s="8">
        <v>43922</v>
      </c>
      <c r="B2440" s="56">
        <v>7</v>
      </c>
      <c r="C2440" s="56">
        <v>11</v>
      </c>
      <c r="D2440" s="56">
        <v>10</v>
      </c>
      <c r="E2440" s="56">
        <v>17</v>
      </c>
      <c r="F2440" s="56">
        <v>1</v>
      </c>
      <c r="G2440" s="56"/>
    </row>
    <row r="2441" spans="1:7">
      <c r="A2441" s="8">
        <v>43952</v>
      </c>
      <c r="B2441" s="56">
        <v>2</v>
      </c>
      <c r="C2441" s="56">
        <v>30</v>
      </c>
      <c r="D2441" s="56">
        <v>11</v>
      </c>
      <c r="E2441" s="56">
        <v>13</v>
      </c>
      <c r="F2441" s="56">
        <v>1</v>
      </c>
      <c r="G2441" s="56"/>
    </row>
    <row r="2442" spans="1:7">
      <c r="A2442" s="8">
        <v>43983</v>
      </c>
      <c r="B2442" s="56">
        <v>1</v>
      </c>
      <c r="C2442" s="56">
        <v>10</v>
      </c>
      <c r="D2442" s="56">
        <v>4</v>
      </c>
      <c r="E2442" s="56">
        <v>3</v>
      </c>
      <c r="F2442" s="56">
        <v>3</v>
      </c>
      <c r="G2442" s="56"/>
    </row>
    <row r="2443" spans="1:7">
      <c r="A2443" s="8">
        <v>44013</v>
      </c>
      <c r="B2443" s="56">
        <v>8</v>
      </c>
      <c r="C2443" s="56">
        <v>9</v>
      </c>
      <c r="D2443" s="56">
        <v>11</v>
      </c>
      <c r="E2443" s="56">
        <v>11</v>
      </c>
      <c r="F2443" s="56">
        <v>3</v>
      </c>
      <c r="G2443" s="56"/>
    </row>
    <row r="2444" spans="1:7">
      <c r="A2444" s="8">
        <v>44044</v>
      </c>
      <c r="B2444" s="56">
        <v>14</v>
      </c>
      <c r="C2444" s="56">
        <v>2</v>
      </c>
      <c r="D2444" s="56">
        <v>4</v>
      </c>
      <c r="E2444" s="56">
        <v>10</v>
      </c>
      <c r="F2444" s="56">
        <v>3</v>
      </c>
      <c r="G2444" s="56"/>
    </row>
    <row r="2445" spans="1:7">
      <c r="A2445" s="25" t="s">
        <v>10</v>
      </c>
      <c r="B2445" s="25">
        <f>SUM(B2433:B2444)</f>
        <v>90</v>
      </c>
      <c r="C2445" s="25">
        <f>SUM(C2433:C2444)</f>
        <v>100</v>
      </c>
      <c r="D2445" s="25">
        <f>SUM(D2433:D2444)</f>
        <v>148</v>
      </c>
      <c r="E2445" s="25">
        <f>SUM(E2433:E2444)</f>
        <v>153</v>
      </c>
      <c r="F2445" s="25">
        <f>SUM(F2433:F2444)</f>
        <v>49</v>
      </c>
      <c r="G2445" s="31"/>
    </row>
    <row r="2446" spans="1:7">
      <c r="A2446" s="25" t="s">
        <v>12</v>
      </c>
      <c r="B2446" s="25">
        <f>B2445/12</f>
        <v>7.5</v>
      </c>
      <c r="C2446" s="25">
        <f>C2445/12</f>
        <v>8.3333333333333339</v>
      </c>
      <c r="D2446" s="25">
        <f>D2445/12</f>
        <v>12.333333333333334</v>
      </c>
      <c r="E2446" s="25">
        <f>E2445/12</f>
        <v>12.75</v>
      </c>
      <c r="F2446" s="25">
        <f>F2445/12</f>
        <v>4.083333333333333</v>
      </c>
      <c r="G2446" s="31"/>
    </row>
    <row r="2447" spans="1:7">
      <c r="A2447" s="8">
        <v>44075</v>
      </c>
      <c r="B2447" s="56">
        <v>2</v>
      </c>
      <c r="C2447" s="56">
        <v>6</v>
      </c>
      <c r="D2447" s="56">
        <v>8</v>
      </c>
      <c r="E2447" s="56">
        <v>9</v>
      </c>
      <c r="F2447" s="56">
        <v>2</v>
      </c>
      <c r="G2447" s="56"/>
    </row>
    <row r="2448" spans="1:7">
      <c r="A2448" s="8">
        <v>44105</v>
      </c>
      <c r="B2448" s="56">
        <v>8</v>
      </c>
      <c r="C2448" s="56">
        <v>14</v>
      </c>
      <c r="D2448" s="56">
        <v>18</v>
      </c>
      <c r="E2448" s="56">
        <v>22</v>
      </c>
      <c r="F2448" s="56">
        <v>3</v>
      </c>
      <c r="G2448" s="56"/>
    </row>
    <row r="2449" spans="1:7">
      <c r="A2449" s="8">
        <v>44136</v>
      </c>
      <c r="B2449" s="56">
        <v>88</v>
      </c>
      <c r="C2449" s="56">
        <v>8</v>
      </c>
      <c r="D2449" s="56">
        <v>13</v>
      </c>
      <c r="E2449" s="56">
        <v>17</v>
      </c>
      <c r="F2449" s="56">
        <v>2</v>
      </c>
      <c r="G2449" s="56"/>
    </row>
    <row r="2450" spans="1:7">
      <c r="A2450" s="8">
        <v>44166</v>
      </c>
      <c r="B2450" s="56">
        <v>3</v>
      </c>
      <c r="C2450" s="56">
        <v>1</v>
      </c>
      <c r="D2450" s="56">
        <v>14</v>
      </c>
      <c r="E2450" s="56">
        <v>3</v>
      </c>
      <c r="F2450" s="56">
        <v>2</v>
      </c>
      <c r="G2450" s="56"/>
    </row>
    <row r="2451" spans="1:7">
      <c r="A2451" s="8">
        <v>44197</v>
      </c>
      <c r="B2451" s="56">
        <v>1</v>
      </c>
      <c r="C2451" s="56">
        <v>7</v>
      </c>
      <c r="D2451" s="56">
        <v>12</v>
      </c>
      <c r="E2451" s="56">
        <v>6</v>
      </c>
      <c r="F2451" s="56">
        <v>2</v>
      </c>
      <c r="G2451" s="56"/>
    </row>
    <row r="2452" spans="1:7">
      <c r="A2452" s="8">
        <v>44228</v>
      </c>
      <c r="B2452" s="56">
        <v>10</v>
      </c>
      <c r="C2452" s="56">
        <v>4</v>
      </c>
      <c r="D2452" s="56">
        <v>8</v>
      </c>
      <c r="E2452" s="56">
        <v>12</v>
      </c>
      <c r="F2452" s="56">
        <v>1</v>
      </c>
      <c r="G2452" s="56"/>
    </row>
    <row r="2453" spans="1:7">
      <c r="A2453" s="8">
        <v>44256</v>
      </c>
      <c r="B2453" s="56">
        <v>12</v>
      </c>
      <c r="C2453" s="56">
        <v>12</v>
      </c>
      <c r="D2453" s="56">
        <v>13</v>
      </c>
      <c r="E2453" s="56">
        <v>20</v>
      </c>
      <c r="F2453" s="56">
        <v>3</v>
      </c>
      <c r="G2453" s="56"/>
    </row>
    <row r="2454" spans="1:7">
      <c r="A2454" s="8">
        <v>44287</v>
      </c>
      <c r="B2454" s="56">
        <v>1</v>
      </c>
      <c r="C2454" s="56">
        <v>20</v>
      </c>
      <c r="D2454" s="56">
        <v>14</v>
      </c>
      <c r="E2454" s="56">
        <v>9</v>
      </c>
      <c r="F2454" s="56">
        <v>2</v>
      </c>
      <c r="G2454" s="56"/>
    </row>
    <row r="2455" spans="1:7">
      <c r="A2455" s="8">
        <v>44317</v>
      </c>
      <c r="B2455" s="56">
        <v>2</v>
      </c>
      <c r="C2455" s="56">
        <v>9</v>
      </c>
      <c r="D2455" s="56">
        <v>7</v>
      </c>
      <c r="E2455" s="56">
        <v>13</v>
      </c>
      <c r="F2455" s="56">
        <v>4</v>
      </c>
      <c r="G2455" s="56"/>
    </row>
    <row r="2456" spans="1:7">
      <c r="A2456" s="8">
        <v>20</v>
      </c>
      <c r="B2456" s="56">
        <v>3</v>
      </c>
      <c r="C2456" s="56">
        <v>20</v>
      </c>
      <c r="D2456" s="56">
        <v>13</v>
      </c>
      <c r="E2456" s="56">
        <v>15</v>
      </c>
      <c r="F2456" s="56">
        <v>3</v>
      </c>
      <c r="G2456" s="56"/>
    </row>
    <row r="2457" spans="1:7">
      <c r="A2457" s="8">
        <v>44378</v>
      </c>
      <c r="B2457" s="56">
        <v>14</v>
      </c>
      <c r="C2457" s="56">
        <v>23</v>
      </c>
      <c r="D2457" s="56">
        <v>14</v>
      </c>
      <c r="E2457" s="56">
        <v>20</v>
      </c>
      <c r="F2457" s="56">
        <v>5</v>
      </c>
      <c r="G2457" s="56"/>
    </row>
    <row r="2458" spans="1:7">
      <c r="A2458" s="8">
        <v>44409</v>
      </c>
      <c r="B2458" s="56">
        <v>1</v>
      </c>
      <c r="C2458" s="56">
        <v>19</v>
      </c>
      <c r="D2458" s="56">
        <v>16</v>
      </c>
      <c r="E2458" s="56">
        <v>24</v>
      </c>
      <c r="F2458" s="56">
        <v>3</v>
      </c>
      <c r="G2458" s="56"/>
    </row>
    <row r="2459" spans="1:7">
      <c r="A2459" s="25" t="s">
        <v>10</v>
      </c>
      <c r="B2459" s="25">
        <f>SUM(B2447:B2458)</f>
        <v>145</v>
      </c>
      <c r="C2459" s="25">
        <f>SUM(C2447:C2458)</f>
        <v>143</v>
      </c>
      <c r="D2459" s="25">
        <f>SUM(D2447:D2458)</f>
        <v>150</v>
      </c>
      <c r="E2459" s="25">
        <f>SUM(E2447:E2458)</f>
        <v>170</v>
      </c>
      <c r="F2459" s="25">
        <f>SUM(F2447:F2458)</f>
        <v>32</v>
      </c>
      <c r="G2459" s="31"/>
    </row>
    <row r="2460" spans="1:7">
      <c r="A2460" s="27" t="s">
        <v>12</v>
      </c>
      <c r="B2460" s="27">
        <f>B2459/12</f>
        <v>12.083333333333334</v>
      </c>
      <c r="C2460" s="27">
        <f>C2459/12</f>
        <v>11.916666666666666</v>
      </c>
      <c r="D2460" s="27">
        <f>D2459/12</f>
        <v>12.5</v>
      </c>
      <c r="E2460" s="27">
        <f>E2459/12</f>
        <v>14.166666666666666</v>
      </c>
      <c r="F2460" s="27">
        <f>F2459/12</f>
        <v>2.6666666666666665</v>
      </c>
      <c r="G2460" s="31"/>
    </row>
    <row r="2461" spans="1:7">
      <c r="A2461" s="8">
        <v>44440</v>
      </c>
      <c r="B2461" s="56">
        <v>1</v>
      </c>
      <c r="C2461" s="56">
        <v>13</v>
      </c>
      <c r="D2461" s="56">
        <v>9</v>
      </c>
      <c r="E2461" s="56">
        <v>18</v>
      </c>
      <c r="F2461" s="56">
        <v>3</v>
      </c>
      <c r="G2461" s="56"/>
    </row>
    <row r="2462" spans="1:7">
      <c r="A2462" s="8">
        <v>44470</v>
      </c>
      <c r="B2462" s="56">
        <v>0</v>
      </c>
      <c r="C2462" s="56">
        <v>19</v>
      </c>
      <c r="D2462" s="56">
        <v>12</v>
      </c>
      <c r="E2462" s="56">
        <v>9</v>
      </c>
      <c r="F2462" s="56">
        <v>3</v>
      </c>
      <c r="G2462" s="56"/>
    </row>
    <row r="2463" spans="1:7">
      <c r="A2463" s="66">
        <v>44501</v>
      </c>
      <c r="B2463" s="56"/>
      <c r="C2463" s="56"/>
      <c r="D2463" s="56"/>
      <c r="E2463" s="56"/>
      <c r="F2463" s="56"/>
      <c r="G2463" s="56"/>
    </row>
    <row r="2464" spans="1:7">
      <c r="A2464" s="66">
        <v>44531</v>
      </c>
      <c r="B2464" s="56"/>
      <c r="C2464" s="56"/>
      <c r="D2464" s="56"/>
      <c r="E2464" s="56"/>
      <c r="F2464" s="56"/>
      <c r="G2464" s="56"/>
    </row>
    <row r="2465" spans="1:7">
      <c r="A2465" s="67"/>
      <c r="B2465" s="62"/>
      <c r="C2465" s="62"/>
      <c r="D2465" s="62"/>
      <c r="E2465" s="62"/>
      <c r="F2465" s="62"/>
      <c r="G2465" s="57"/>
    </row>
    <row r="2466" spans="1:7">
      <c r="A2466" s="64"/>
      <c r="B2466" s="64"/>
      <c r="C2466" s="64"/>
      <c r="D2466" s="64"/>
      <c r="E2466" s="64"/>
      <c r="F2466" s="64"/>
      <c r="G2466" s="57"/>
    </row>
    <row r="2468" spans="1:7">
      <c r="B2468" s="18"/>
      <c r="C2468" s="7"/>
      <c r="D2468" s="7"/>
      <c r="E2468" s="7"/>
      <c r="F2468" s="7"/>
      <c r="G2468" s="7"/>
    </row>
    <row r="2469" spans="1:7">
      <c r="B2469" s="18"/>
      <c r="C2469" s="7"/>
      <c r="D2469" s="7"/>
      <c r="E2469" s="7"/>
      <c r="F2469" s="7"/>
      <c r="G2469" s="7"/>
    </row>
    <row r="2471" spans="1:7">
      <c r="A2471" s="1" t="s">
        <v>0</v>
      </c>
      <c r="B2471" s="2" t="s">
        <v>1</v>
      </c>
      <c r="C2471" s="2" t="s">
        <v>2</v>
      </c>
      <c r="D2471" s="2" t="s">
        <v>3</v>
      </c>
      <c r="E2471" s="2"/>
    </row>
    <row r="2472" spans="1:7">
      <c r="A2472" s="8" t="s">
        <v>92</v>
      </c>
      <c r="B2472" s="9">
        <v>29411</v>
      </c>
      <c r="C2472" s="9">
        <v>34440</v>
      </c>
      <c r="D2472" s="3" t="s">
        <v>86</v>
      </c>
    </row>
    <row r="2474" spans="1:7">
      <c r="A2474" s="19" t="s">
        <v>4</v>
      </c>
      <c r="B2474" s="20" t="s">
        <v>5</v>
      </c>
      <c r="C2474" s="20" t="s">
        <v>6</v>
      </c>
      <c r="D2474" s="20" t="s">
        <v>7</v>
      </c>
      <c r="E2474" s="20" t="s">
        <v>8</v>
      </c>
      <c r="F2474" s="20" t="s">
        <v>9</v>
      </c>
      <c r="G2474" s="20" t="s">
        <v>11</v>
      </c>
    </row>
    <row r="2475" spans="1:7">
      <c r="A2475" s="8">
        <v>43709</v>
      </c>
      <c r="B2475" s="56">
        <v>15</v>
      </c>
      <c r="C2475" s="56">
        <v>10</v>
      </c>
      <c r="D2475" s="56">
        <v>65</v>
      </c>
      <c r="E2475" s="56">
        <v>20</v>
      </c>
      <c r="F2475" s="56">
        <v>5</v>
      </c>
      <c r="G2475" s="56"/>
    </row>
    <row r="2476" spans="1:7">
      <c r="A2476" s="8">
        <v>43739</v>
      </c>
      <c r="B2476" s="56">
        <v>19</v>
      </c>
      <c r="C2476" s="56">
        <v>10</v>
      </c>
      <c r="D2476" s="56">
        <v>70</v>
      </c>
      <c r="E2476" s="56">
        <v>21</v>
      </c>
      <c r="F2476" s="56">
        <v>6</v>
      </c>
      <c r="G2476" s="56"/>
    </row>
    <row r="2477" spans="1:7">
      <c r="A2477" s="8">
        <v>43770</v>
      </c>
      <c r="B2477" s="56">
        <v>18</v>
      </c>
      <c r="C2477" s="56">
        <v>13</v>
      </c>
      <c r="D2477" s="56">
        <v>65</v>
      </c>
      <c r="E2477" s="56">
        <v>20</v>
      </c>
      <c r="F2477" s="56">
        <v>6</v>
      </c>
      <c r="G2477" s="56"/>
    </row>
    <row r="2478" spans="1:7">
      <c r="A2478" s="8">
        <v>43800</v>
      </c>
      <c r="B2478" s="56">
        <v>16</v>
      </c>
      <c r="C2478" s="56">
        <v>11</v>
      </c>
      <c r="D2478" s="56">
        <v>68</v>
      </c>
      <c r="E2478" s="56">
        <v>19</v>
      </c>
      <c r="F2478" s="56">
        <v>7</v>
      </c>
      <c r="G2478" s="56"/>
    </row>
    <row r="2479" spans="1:7">
      <c r="A2479" s="8">
        <v>43831</v>
      </c>
      <c r="B2479" s="56">
        <v>15</v>
      </c>
      <c r="C2479" s="56">
        <v>12</v>
      </c>
      <c r="D2479" s="56">
        <v>76</v>
      </c>
      <c r="E2479" s="56">
        <v>22</v>
      </c>
      <c r="F2479" s="56">
        <v>6</v>
      </c>
      <c r="G2479" s="56"/>
    </row>
    <row r="2480" spans="1:7">
      <c r="A2480" s="8">
        <v>43862</v>
      </c>
      <c r="B2480" s="56">
        <v>15</v>
      </c>
      <c r="C2480" s="56">
        <v>10</v>
      </c>
      <c r="D2480" s="56">
        <v>70</v>
      </c>
      <c r="E2480" s="56">
        <v>22</v>
      </c>
      <c r="F2480" s="56">
        <v>6</v>
      </c>
      <c r="G2480" s="56"/>
    </row>
    <row r="2481" spans="1:7">
      <c r="A2481" s="8">
        <v>43891</v>
      </c>
      <c r="B2481" s="56">
        <v>17</v>
      </c>
      <c r="C2481" s="56">
        <v>10</v>
      </c>
      <c r="D2481" s="56">
        <v>55</v>
      </c>
      <c r="E2481" s="56">
        <v>23</v>
      </c>
      <c r="F2481" s="56">
        <v>7</v>
      </c>
      <c r="G2481" s="56"/>
    </row>
    <row r="2482" spans="1:7">
      <c r="A2482" s="8">
        <v>43922</v>
      </c>
      <c r="B2482" s="56">
        <v>2</v>
      </c>
      <c r="C2482" s="56">
        <v>6</v>
      </c>
      <c r="D2482" s="56">
        <v>35</v>
      </c>
      <c r="E2482" s="56">
        <v>20</v>
      </c>
      <c r="F2482" s="56">
        <v>4</v>
      </c>
      <c r="G2482" s="56"/>
    </row>
    <row r="2483" spans="1:7">
      <c r="A2483" s="8">
        <v>43952</v>
      </c>
      <c r="B2483" s="56">
        <v>0</v>
      </c>
      <c r="C2483" s="56">
        <v>12</v>
      </c>
      <c r="D2483" s="56">
        <v>25</v>
      </c>
      <c r="E2483" s="56">
        <v>8</v>
      </c>
      <c r="F2483" s="56">
        <v>3</v>
      </c>
      <c r="G2483" s="56"/>
    </row>
    <row r="2484" spans="1:7">
      <c r="A2484" s="8">
        <v>43983</v>
      </c>
      <c r="B2484" s="56">
        <v>5</v>
      </c>
      <c r="C2484" s="56">
        <v>10</v>
      </c>
      <c r="D2484" s="56">
        <v>20</v>
      </c>
      <c r="E2484" s="56">
        <v>16</v>
      </c>
      <c r="F2484" s="56">
        <v>2</v>
      </c>
      <c r="G2484" s="56"/>
    </row>
    <row r="2485" spans="1:7">
      <c r="A2485" s="8">
        <v>44013</v>
      </c>
      <c r="B2485" s="56">
        <v>2</v>
      </c>
      <c r="C2485" s="56">
        <v>10</v>
      </c>
      <c r="D2485" s="56">
        <v>15</v>
      </c>
      <c r="E2485" s="56">
        <v>12</v>
      </c>
      <c r="F2485" s="56">
        <v>2</v>
      </c>
      <c r="G2485" s="56"/>
    </row>
    <row r="2486" spans="1:7">
      <c r="A2486" s="8">
        <v>44044</v>
      </c>
      <c r="B2486" s="56">
        <v>2</v>
      </c>
      <c r="C2486" s="56">
        <v>10</v>
      </c>
      <c r="D2486" s="56">
        <v>10</v>
      </c>
      <c r="E2486" s="56">
        <v>8</v>
      </c>
      <c r="F2486" s="56">
        <v>2</v>
      </c>
      <c r="G2486" s="56"/>
    </row>
    <row r="2487" spans="1:7">
      <c r="A2487" s="25" t="s">
        <v>10</v>
      </c>
      <c r="B2487" s="25">
        <f>SUM(B2475:B2486)</f>
        <v>126</v>
      </c>
      <c r="C2487" s="25">
        <f>SUM(C2475:C2486)</f>
        <v>124</v>
      </c>
      <c r="D2487" s="25">
        <f>SUM(D2475:D2486)</f>
        <v>574</v>
      </c>
      <c r="E2487" s="25">
        <f>SUM(E2475:E2486)</f>
        <v>211</v>
      </c>
      <c r="F2487" s="25">
        <f>SUM(F2475:F2486)</f>
        <v>56</v>
      </c>
      <c r="G2487" s="31"/>
    </row>
    <row r="2488" spans="1:7">
      <c r="A2488" s="25" t="s">
        <v>12</v>
      </c>
      <c r="B2488" s="25">
        <f>B2487/12</f>
        <v>10.5</v>
      </c>
      <c r="C2488" s="25">
        <f>C2487/12</f>
        <v>10.333333333333334</v>
      </c>
      <c r="D2488" s="25">
        <f>D2487/12</f>
        <v>47.833333333333336</v>
      </c>
      <c r="E2488" s="25">
        <f>E2487/12</f>
        <v>17.583333333333332</v>
      </c>
      <c r="F2488" s="25">
        <f>F2487/12</f>
        <v>4.666666666666667</v>
      </c>
      <c r="G2488" s="31"/>
    </row>
    <row r="2489" spans="1:7">
      <c r="A2489" s="8">
        <v>44075</v>
      </c>
      <c r="B2489" s="56">
        <v>4</v>
      </c>
      <c r="C2489" s="56">
        <v>10</v>
      </c>
      <c r="D2489" s="56">
        <v>20</v>
      </c>
      <c r="E2489" s="56">
        <v>16</v>
      </c>
      <c r="F2489" s="56">
        <v>5</v>
      </c>
      <c r="G2489" s="56"/>
    </row>
    <row r="2490" spans="1:7">
      <c r="A2490" s="8">
        <v>44105</v>
      </c>
      <c r="B2490" s="56">
        <v>6</v>
      </c>
      <c r="C2490" s="56">
        <v>8</v>
      </c>
      <c r="D2490" s="56">
        <v>21</v>
      </c>
      <c r="E2490" s="56">
        <v>19</v>
      </c>
      <c r="F2490" s="56">
        <v>5</v>
      </c>
      <c r="G2490" s="56"/>
    </row>
    <row r="2491" spans="1:7">
      <c r="A2491" s="8">
        <v>44136</v>
      </c>
      <c r="B2491" s="56">
        <v>5</v>
      </c>
      <c r="C2491" s="56">
        <v>6</v>
      </c>
      <c r="D2491" s="56">
        <v>26</v>
      </c>
      <c r="E2491" s="56">
        <v>16</v>
      </c>
      <c r="F2491" s="56">
        <v>5</v>
      </c>
      <c r="G2491" s="56"/>
    </row>
    <row r="2492" spans="1:7">
      <c r="A2492" s="8">
        <v>44166</v>
      </c>
      <c r="B2492" s="56">
        <v>0</v>
      </c>
      <c r="C2492" s="56">
        <v>5</v>
      </c>
      <c r="D2492" s="56">
        <v>20</v>
      </c>
      <c r="E2492" s="56">
        <v>21</v>
      </c>
      <c r="F2492" s="56">
        <v>4</v>
      </c>
      <c r="G2492" s="56"/>
    </row>
    <row r="2493" spans="1:7">
      <c r="A2493" s="8">
        <v>44197</v>
      </c>
      <c r="B2493" s="56">
        <v>4</v>
      </c>
      <c r="C2493" s="56">
        <v>5</v>
      </c>
      <c r="D2493" s="56">
        <v>20</v>
      </c>
      <c r="E2493" s="56">
        <v>16</v>
      </c>
      <c r="F2493" s="56">
        <v>4</v>
      </c>
      <c r="G2493" s="56"/>
    </row>
    <row r="2494" spans="1:7">
      <c r="A2494" s="8">
        <v>44228</v>
      </c>
      <c r="B2494" s="56">
        <v>2</v>
      </c>
      <c r="C2494" s="56">
        <v>6</v>
      </c>
      <c r="D2494" s="56">
        <v>19</v>
      </c>
      <c r="E2494" s="56">
        <v>12</v>
      </c>
      <c r="F2494" s="56">
        <v>3</v>
      </c>
      <c r="G2494" s="56"/>
    </row>
    <row r="2495" spans="1:7">
      <c r="A2495" s="8">
        <v>44256</v>
      </c>
      <c r="B2495" s="56">
        <v>5</v>
      </c>
      <c r="C2495" s="56">
        <v>10</v>
      </c>
      <c r="D2495" s="56">
        <v>30</v>
      </c>
      <c r="E2495" s="56">
        <v>16</v>
      </c>
      <c r="F2495" s="56">
        <v>3</v>
      </c>
      <c r="G2495" s="56"/>
    </row>
    <row r="2496" spans="1:7">
      <c r="A2496" s="8">
        <v>44287</v>
      </c>
      <c r="B2496" s="56">
        <v>2</v>
      </c>
      <c r="C2496" s="56">
        <v>2</v>
      </c>
      <c r="D2496" s="56">
        <v>30</v>
      </c>
      <c r="E2496" s="56">
        <v>20</v>
      </c>
      <c r="F2496" s="56">
        <v>4</v>
      </c>
      <c r="G2496" s="56"/>
    </row>
    <row r="2497" spans="1:7">
      <c r="A2497" s="8">
        <v>44317</v>
      </c>
      <c r="B2497" s="56">
        <v>2</v>
      </c>
      <c r="C2497" s="56">
        <v>6</v>
      </c>
      <c r="D2497" s="56">
        <v>25</v>
      </c>
      <c r="E2497" s="56">
        <v>19</v>
      </c>
      <c r="F2497" s="56">
        <v>3</v>
      </c>
      <c r="G2497" s="56"/>
    </row>
    <row r="2498" spans="1:7">
      <c r="A2498" s="8">
        <v>44348</v>
      </c>
      <c r="B2498" s="56">
        <v>2</v>
      </c>
      <c r="C2498" s="56">
        <v>2</v>
      </c>
      <c r="D2498" s="56">
        <v>25</v>
      </c>
      <c r="E2498" s="56">
        <v>18</v>
      </c>
      <c r="F2498" s="56">
        <v>3</v>
      </c>
      <c r="G2498" s="56"/>
    </row>
    <row r="2499" spans="1:7">
      <c r="A2499" s="8">
        <v>44378</v>
      </c>
      <c r="B2499" s="56">
        <v>5</v>
      </c>
      <c r="C2499" s="56">
        <v>3</v>
      </c>
      <c r="D2499" s="56">
        <v>26</v>
      </c>
      <c r="E2499" s="56">
        <v>19</v>
      </c>
      <c r="F2499" s="56">
        <v>3</v>
      </c>
      <c r="G2499" s="56"/>
    </row>
    <row r="2500" spans="1:7">
      <c r="A2500" s="8">
        <v>44409</v>
      </c>
      <c r="B2500" s="56">
        <v>6</v>
      </c>
      <c r="C2500" s="56">
        <v>10</v>
      </c>
      <c r="D2500" s="56">
        <v>37</v>
      </c>
      <c r="E2500" s="56">
        <v>20</v>
      </c>
      <c r="F2500" s="56">
        <v>5</v>
      </c>
      <c r="G2500" s="56"/>
    </row>
    <row r="2501" spans="1:7">
      <c r="A2501" s="25" t="s">
        <v>10</v>
      </c>
      <c r="B2501" s="25">
        <f>SUM(B2489:B2500)</f>
        <v>43</v>
      </c>
      <c r="C2501" s="25">
        <f>SUM(C2489:C2500)</f>
        <v>73</v>
      </c>
      <c r="D2501" s="25">
        <f>SUM(D2489:D2500)</f>
        <v>299</v>
      </c>
      <c r="E2501" s="25">
        <f>SUM(E2489:E2500)</f>
        <v>212</v>
      </c>
      <c r="F2501" s="25">
        <f>SUM(F2489:F2500)</f>
        <v>47</v>
      </c>
      <c r="G2501" s="31"/>
    </row>
    <row r="2502" spans="1:7">
      <c r="A2502" s="27" t="s">
        <v>12</v>
      </c>
      <c r="B2502" s="27">
        <f>B2501/12</f>
        <v>3.5833333333333335</v>
      </c>
      <c r="C2502" s="27">
        <f>C2501/12</f>
        <v>6.083333333333333</v>
      </c>
      <c r="D2502" s="27">
        <f>D2501/12</f>
        <v>24.916666666666668</v>
      </c>
      <c r="E2502" s="27">
        <f>E2501/12</f>
        <v>17.666666666666668</v>
      </c>
      <c r="F2502" s="27">
        <f>F2501/12</f>
        <v>3.9166666666666665</v>
      </c>
      <c r="G2502" s="31"/>
    </row>
    <row r="2503" spans="1:7">
      <c r="A2503" s="8">
        <v>44440</v>
      </c>
      <c r="B2503" s="56">
        <v>4</v>
      </c>
      <c r="C2503" s="56">
        <v>10</v>
      </c>
      <c r="D2503" s="56">
        <v>37</v>
      </c>
      <c r="E2503" s="56">
        <v>21</v>
      </c>
      <c r="F2503" s="56">
        <v>5</v>
      </c>
      <c r="G2503" s="56"/>
    </row>
    <row r="2504" spans="1:7">
      <c r="A2504" s="8">
        <v>44470</v>
      </c>
      <c r="B2504" s="56">
        <v>5</v>
      </c>
      <c r="C2504" s="56">
        <v>8</v>
      </c>
      <c r="D2504" s="56">
        <v>37</v>
      </c>
      <c r="E2504" s="56">
        <v>21</v>
      </c>
      <c r="F2504" s="56">
        <v>5</v>
      </c>
      <c r="G2504" s="56"/>
    </row>
    <row r="2505" spans="1:7">
      <c r="A2505" s="66">
        <v>44501</v>
      </c>
      <c r="B2505" s="56"/>
      <c r="C2505" s="56"/>
      <c r="D2505" s="56"/>
      <c r="E2505" s="56"/>
      <c r="F2505" s="56"/>
      <c r="G2505" s="56"/>
    </row>
    <row r="2506" spans="1:7">
      <c r="A2506" s="66">
        <v>44531</v>
      </c>
      <c r="B2506" s="56"/>
      <c r="C2506" s="56"/>
      <c r="D2506" s="56"/>
      <c r="E2506" s="56"/>
      <c r="F2506" s="56"/>
      <c r="G2506" s="56"/>
    </row>
    <row r="2507" spans="1:7">
      <c r="A2507" s="67"/>
      <c r="B2507" s="62"/>
      <c r="C2507" s="62"/>
      <c r="D2507" s="62"/>
      <c r="E2507" s="62"/>
      <c r="F2507" s="62"/>
      <c r="G2507" s="57"/>
    </row>
    <row r="2508" spans="1:7">
      <c r="A2508" s="64"/>
      <c r="B2508" s="64"/>
      <c r="C2508" s="64"/>
      <c r="D2508" s="64"/>
      <c r="E2508" s="64"/>
      <c r="F2508" s="64"/>
      <c r="G2508" s="57"/>
    </row>
    <row r="2510" spans="1:7">
      <c r="B2510" s="18"/>
      <c r="C2510" s="7"/>
      <c r="D2510" s="7"/>
      <c r="E2510" s="7"/>
      <c r="F2510" s="7"/>
      <c r="G2510" s="7"/>
    </row>
    <row r="2511" spans="1:7">
      <c r="B2511" s="18"/>
      <c r="C2511" s="7"/>
      <c r="D2511" s="7"/>
      <c r="E2511" s="7"/>
      <c r="F2511" s="7"/>
      <c r="G2511" s="7"/>
    </row>
    <row r="2513" spans="1:7">
      <c r="A2513" s="1" t="s">
        <v>0</v>
      </c>
      <c r="B2513" s="2" t="s">
        <v>1</v>
      </c>
      <c r="C2513" s="2" t="s">
        <v>2</v>
      </c>
      <c r="D2513" s="2" t="s">
        <v>3</v>
      </c>
      <c r="E2513" s="2"/>
    </row>
    <row r="2514" spans="1:7">
      <c r="A2514" s="8" t="s">
        <v>93</v>
      </c>
      <c r="B2514" s="9">
        <v>36637</v>
      </c>
      <c r="C2514" s="9">
        <v>42329</v>
      </c>
      <c r="D2514" s="3" t="s">
        <v>88</v>
      </c>
    </row>
    <row r="2516" spans="1:7">
      <c r="A2516" s="19" t="s">
        <v>4</v>
      </c>
      <c r="B2516" s="20" t="s">
        <v>5</v>
      </c>
      <c r="C2516" s="20" t="s">
        <v>6</v>
      </c>
      <c r="D2516" s="20" t="s">
        <v>7</v>
      </c>
      <c r="E2516" s="20" t="s">
        <v>8</v>
      </c>
      <c r="F2516" s="20" t="s">
        <v>9</v>
      </c>
      <c r="G2516" s="20" t="s">
        <v>11</v>
      </c>
    </row>
    <row r="2517" spans="1:7">
      <c r="A2517" s="8">
        <v>43709</v>
      </c>
      <c r="B2517" s="56">
        <v>25</v>
      </c>
      <c r="C2517" s="56">
        <v>3</v>
      </c>
      <c r="D2517" s="56">
        <v>50</v>
      </c>
      <c r="E2517" s="56">
        <v>55</v>
      </c>
      <c r="F2517" s="56">
        <v>10</v>
      </c>
      <c r="G2517" s="56"/>
    </row>
    <row r="2518" spans="1:7">
      <c r="A2518" s="8">
        <v>43739</v>
      </c>
      <c r="B2518" s="56">
        <v>14</v>
      </c>
      <c r="C2518" s="56">
        <v>3</v>
      </c>
      <c r="D2518" s="56">
        <v>30</v>
      </c>
      <c r="E2518" s="56">
        <v>34</v>
      </c>
      <c r="F2518" s="56">
        <v>6</v>
      </c>
      <c r="G2518" s="56"/>
    </row>
    <row r="2519" spans="1:7">
      <c r="A2519" s="8">
        <v>43770</v>
      </c>
      <c r="B2519" s="56">
        <v>15</v>
      </c>
      <c r="C2519" s="56">
        <v>0</v>
      </c>
      <c r="D2519" s="56">
        <v>65</v>
      </c>
      <c r="E2519" s="56">
        <v>36</v>
      </c>
      <c r="F2519" s="56">
        <v>18</v>
      </c>
      <c r="G2519" s="56"/>
    </row>
    <row r="2520" spans="1:7">
      <c r="A2520" s="8">
        <v>43800</v>
      </c>
      <c r="B2520" s="56">
        <v>67</v>
      </c>
      <c r="C2520" s="56">
        <v>54</v>
      </c>
      <c r="D2520" s="56">
        <v>84</v>
      </c>
      <c r="E2520" s="56">
        <v>66</v>
      </c>
      <c r="F2520" s="56">
        <v>30</v>
      </c>
      <c r="G2520" s="56"/>
    </row>
    <row r="2521" spans="1:7">
      <c r="A2521" s="8">
        <v>43831</v>
      </c>
      <c r="B2521" s="56">
        <v>23</v>
      </c>
      <c r="C2521" s="56">
        <v>16</v>
      </c>
      <c r="D2521" s="56">
        <v>50</v>
      </c>
      <c r="E2521" s="56">
        <v>39</v>
      </c>
      <c r="F2521" s="56">
        <v>13</v>
      </c>
      <c r="G2521" s="56"/>
    </row>
    <row r="2522" spans="1:7">
      <c r="A2522" s="8">
        <v>43862</v>
      </c>
      <c r="B2522" s="56">
        <v>21</v>
      </c>
      <c r="C2522" s="56">
        <v>18</v>
      </c>
      <c r="D2522" s="56">
        <v>62</v>
      </c>
      <c r="E2522" s="56">
        <v>54</v>
      </c>
      <c r="F2522" s="56">
        <v>25</v>
      </c>
      <c r="G2522" s="56"/>
    </row>
    <row r="2523" spans="1:7">
      <c r="A2523" s="8">
        <v>43891</v>
      </c>
      <c r="B2523" s="56">
        <v>8</v>
      </c>
      <c r="C2523" s="56">
        <v>7</v>
      </c>
      <c r="D2523" s="56">
        <v>13</v>
      </c>
      <c r="E2523" s="56">
        <v>17</v>
      </c>
      <c r="F2523" s="56">
        <v>11</v>
      </c>
      <c r="G2523" s="56"/>
    </row>
    <row r="2524" spans="1:7">
      <c r="A2524" s="8">
        <v>43922</v>
      </c>
      <c r="B2524" s="56">
        <v>5</v>
      </c>
      <c r="C2524" s="56">
        <v>0</v>
      </c>
      <c r="D2524" s="56">
        <v>12</v>
      </c>
      <c r="E2524" s="56">
        <v>47</v>
      </c>
      <c r="F2524" s="56">
        <v>10</v>
      </c>
      <c r="G2524" s="56"/>
    </row>
    <row r="2525" spans="1:7">
      <c r="A2525" s="8">
        <v>43952</v>
      </c>
      <c r="B2525" s="56">
        <v>1</v>
      </c>
      <c r="C2525" s="56">
        <v>0</v>
      </c>
      <c r="D2525" s="56">
        <v>2</v>
      </c>
      <c r="E2525" s="56">
        <v>14</v>
      </c>
      <c r="F2525" s="56">
        <v>0</v>
      </c>
      <c r="G2525" s="56"/>
    </row>
    <row r="2526" spans="1:7">
      <c r="A2526" s="8">
        <v>43983</v>
      </c>
      <c r="B2526" s="56">
        <v>1</v>
      </c>
      <c r="C2526" s="56">
        <v>1</v>
      </c>
      <c r="D2526" s="56">
        <v>5</v>
      </c>
      <c r="E2526" s="56">
        <v>21</v>
      </c>
      <c r="F2526" s="56">
        <v>2</v>
      </c>
      <c r="G2526" s="56"/>
    </row>
    <row r="2527" spans="1:7">
      <c r="A2527" s="8">
        <v>44013</v>
      </c>
      <c r="B2527" s="56">
        <v>4</v>
      </c>
      <c r="C2527" s="56">
        <v>0</v>
      </c>
      <c r="D2527" s="56">
        <v>23</v>
      </c>
      <c r="E2527" s="56">
        <v>10</v>
      </c>
      <c r="F2527" s="56">
        <v>2</v>
      </c>
      <c r="G2527" s="56"/>
    </row>
    <row r="2528" spans="1:7">
      <c r="A2528" s="8">
        <v>44044</v>
      </c>
      <c r="B2528" s="56">
        <v>4</v>
      </c>
      <c r="C2528" s="56">
        <v>0</v>
      </c>
      <c r="D2528" s="56">
        <v>22</v>
      </c>
      <c r="E2528" s="56">
        <v>24</v>
      </c>
      <c r="F2528" s="56">
        <v>10</v>
      </c>
      <c r="G2528" s="56"/>
    </row>
    <row r="2529" spans="1:7">
      <c r="A2529" s="25" t="s">
        <v>10</v>
      </c>
      <c r="B2529" s="25">
        <f>SUM(B2517:B2528)</f>
        <v>188</v>
      </c>
      <c r="C2529" s="25">
        <f>SUM(C2517:C2528)</f>
        <v>102</v>
      </c>
      <c r="D2529" s="25">
        <f>SUM(D2517:D2528)</f>
        <v>418</v>
      </c>
      <c r="E2529" s="25">
        <f>SUM(E2517:E2528)</f>
        <v>417</v>
      </c>
      <c r="F2529" s="25">
        <f>SUM(F2517:F2528)</f>
        <v>137</v>
      </c>
      <c r="G2529" s="31"/>
    </row>
    <row r="2530" spans="1:7">
      <c r="A2530" s="25" t="s">
        <v>12</v>
      </c>
      <c r="B2530" s="25">
        <f>B2529/12</f>
        <v>15.666666666666666</v>
      </c>
      <c r="C2530" s="25">
        <f>C2529/12</f>
        <v>8.5</v>
      </c>
      <c r="D2530" s="25">
        <f>D2529/12</f>
        <v>34.833333333333336</v>
      </c>
      <c r="E2530" s="25">
        <f>E2529/12</f>
        <v>34.75</v>
      </c>
      <c r="F2530" s="25">
        <f>F2529/12</f>
        <v>11.416666666666666</v>
      </c>
      <c r="G2530" s="31"/>
    </row>
    <row r="2531" spans="1:7">
      <c r="A2531" s="8">
        <v>44075</v>
      </c>
      <c r="B2531" s="56">
        <v>8</v>
      </c>
      <c r="C2531" s="56">
        <v>3</v>
      </c>
      <c r="D2531" s="56">
        <v>25</v>
      </c>
      <c r="E2531" s="56">
        <v>26</v>
      </c>
      <c r="F2531" s="56">
        <v>6</v>
      </c>
      <c r="G2531" s="56"/>
    </row>
    <row r="2532" spans="1:7">
      <c r="A2532" s="8">
        <v>44105</v>
      </c>
      <c r="B2532" s="56">
        <v>9</v>
      </c>
      <c r="C2532" s="56">
        <v>2</v>
      </c>
      <c r="D2532" s="56">
        <v>25</v>
      </c>
      <c r="E2532" s="56">
        <v>23</v>
      </c>
      <c r="F2532" s="56">
        <v>4</v>
      </c>
      <c r="G2532" s="56"/>
    </row>
    <row r="2533" spans="1:7">
      <c r="A2533" s="8">
        <v>44136</v>
      </c>
      <c r="B2533" s="56">
        <v>9</v>
      </c>
      <c r="C2533" s="56">
        <v>1</v>
      </c>
      <c r="D2533" s="56">
        <v>20</v>
      </c>
      <c r="E2533" s="56">
        <v>21</v>
      </c>
      <c r="F2533" s="56">
        <v>5</v>
      </c>
      <c r="G2533" s="56"/>
    </row>
    <row r="2534" spans="1:7">
      <c r="A2534" s="8">
        <v>44166</v>
      </c>
      <c r="B2534" s="56">
        <v>17</v>
      </c>
      <c r="C2534" s="56">
        <v>4</v>
      </c>
      <c r="D2534" s="56">
        <v>25</v>
      </c>
      <c r="E2534" s="56">
        <v>32</v>
      </c>
      <c r="F2534" s="56">
        <v>11</v>
      </c>
      <c r="G2534" s="56"/>
    </row>
    <row r="2535" spans="1:7">
      <c r="A2535" s="8">
        <v>44197</v>
      </c>
      <c r="B2535" s="56">
        <v>10</v>
      </c>
      <c r="C2535" s="56">
        <v>3</v>
      </c>
      <c r="D2535" s="56">
        <v>14</v>
      </c>
      <c r="E2535" s="56">
        <v>19</v>
      </c>
      <c r="F2535" s="56">
        <v>5</v>
      </c>
      <c r="G2535" s="56"/>
    </row>
    <row r="2536" spans="1:7">
      <c r="A2536" s="8">
        <v>44228</v>
      </c>
      <c r="B2536" s="56">
        <v>12</v>
      </c>
      <c r="C2536" s="56">
        <v>1</v>
      </c>
      <c r="D2536" s="56">
        <v>5</v>
      </c>
      <c r="E2536" s="56">
        <v>15</v>
      </c>
      <c r="F2536" s="56">
        <v>8</v>
      </c>
      <c r="G2536" s="56"/>
    </row>
    <row r="2537" spans="1:7">
      <c r="A2537" s="8">
        <v>44256</v>
      </c>
      <c r="B2537" s="56">
        <v>30</v>
      </c>
      <c r="C2537" s="56">
        <v>2</v>
      </c>
      <c r="D2537" s="56">
        <v>15</v>
      </c>
      <c r="E2537" s="56">
        <v>18</v>
      </c>
      <c r="F2537" s="56">
        <v>6</v>
      </c>
      <c r="G2537" s="56"/>
    </row>
    <row r="2538" spans="1:7">
      <c r="A2538" s="8">
        <v>44287</v>
      </c>
      <c r="B2538" s="56">
        <v>15</v>
      </c>
      <c r="C2538" s="56">
        <v>0</v>
      </c>
      <c r="D2538" s="56">
        <v>20</v>
      </c>
      <c r="E2538" s="56">
        <v>15</v>
      </c>
      <c r="F2538" s="56">
        <v>5</v>
      </c>
      <c r="G2538" s="56"/>
    </row>
    <row r="2539" spans="1:7">
      <c r="A2539" s="8">
        <v>44317</v>
      </c>
      <c r="B2539" s="56">
        <v>2</v>
      </c>
      <c r="C2539" s="56">
        <v>9</v>
      </c>
      <c r="D2539" s="56">
        <v>7</v>
      </c>
      <c r="E2539" s="56">
        <v>13</v>
      </c>
      <c r="F2539" s="56">
        <v>4</v>
      </c>
      <c r="G2539" s="56"/>
    </row>
    <row r="2540" spans="1:7">
      <c r="A2540" s="8">
        <v>44348</v>
      </c>
      <c r="B2540" s="56">
        <v>25</v>
      </c>
      <c r="C2540" s="56">
        <v>0</v>
      </c>
      <c r="D2540" s="56">
        <v>24</v>
      </c>
      <c r="E2540" s="56">
        <v>7</v>
      </c>
      <c r="F2540" s="56">
        <v>1</v>
      </c>
      <c r="G2540" s="56"/>
    </row>
    <row r="2541" spans="1:7">
      <c r="A2541" s="8">
        <v>44378</v>
      </c>
      <c r="B2541" s="56">
        <v>2</v>
      </c>
      <c r="C2541" s="56">
        <v>1</v>
      </c>
      <c r="D2541" s="56">
        <v>6</v>
      </c>
      <c r="E2541" s="56">
        <v>23</v>
      </c>
      <c r="F2541" s="56">
        <v>4</v>
      </c>
      <c r="G2541" s="56"/>
    </row>
    <row r="2542" spans="1:7">
      <c r="A2542" s="8">
        <v>44409</v>
      </c>
      <c r="B2542" s="56">
        <v>72</v>
      </c>
      <c r="C2542" s="56">
        <v>0</v>
      </c>
      <c r="D2542" s="56">
        <v>8</v>
      </c>
      <c r="E2542" s="56">
        <v>10</v>
      </c>
      <c r="F2542" s="56">
        <v>4</v>
      </c>
      <c r="G2542" s="56"/>
    </row>
    <row r="2543" spans="1:7">
      <c r="A2543" s="25" t="s">
        <v>10</v>
      </c>
      <c r="B2543" s="25">
        <f>SUM(B2531:B2542)</f>
        <v>211</v>
      </c>
      <c r="C2543" s="25">
        <f>SUM(C2531:C2542)</f>
        <v>26</v>
      </c>
      <c r="D2543" s="25">
        <f>SUM(D2531:D2542)</f>
        <v>194</v>
      </c>
      <c r="E2543" s="25">
        <f>SUM(E2531:E2542)</f>
        <v>222</v>
      </c>
      <c r="F2543" s="25">
        <f>SUM(F2531:F2542)</f>
        <v>63</v>
      </c>
      <c r="G2543" s="31"/>
    </row>
    <row r="2544" spans="1:7">
      <c r="A2544" s="27" t="s">
        <v>12</v>
      </c>
      <c r="B2544" s="27">
        <f>B2543/12</f>
        <v>17.583333333333332</v>
      </c>
      <c r="C2544" s="27">
        <f>C2543/12</f>
        <v>2.1666666666666665</v>
      </c>
      <c r="D2544" s="27">
        <f>D2543/12</f>
        <v>16.166666666666668</v>
      </c>
      <c r="E2544" s="27">
        <f>E2543/12</f>
        <v>18.5</v>
      </c>
      <c r="F2544" s="27">
        <f>F2543/12</f>
        <v>5.25</v>
      </c>
      <c r="G2544" s="31"/>
    </row>
    <row r="2545" spans="1:7">
      <c r="A2545" s="8">
        <v>44440</v>
      </c>
      <c r="B2545" s="56">
        <v>31</v>
      </c>
      <c r="C2545" s="56">
        <v>2</v>
      </c>
      <c r="D2545" s="56">
        <v>20</v>
      </c>
      <c r="E2545" s="56">
        <v>13</v>
      </c>
      <c r="F2545" s="56">
        <v>7</v>
      </c>
      <c r="G2545" s="56"/>
    </row>
    <row r="2546" spans="1:7">
      <c r="A2546" s="8">
        <v>44470</v>
      </c>
      <c r="B2546" s="56">
        <v>76</v>
      </c>
      <c r="C2546" s="56">
        <v>0</v>
      </c>
      <c r="D2546" s="56">
        <v>20</v>
      </c>
      <c r="E2546" s="56">
        <v>30</v>
      </c>
      <c r="F2546" s="56">
        <v>7</v>
      </c>
      <c r="G2546" s="56"/>
    </row>
    <row r="2547" spans="1:7">
      <c r="A2547" s="66">
        <v>44501</v>
      </c>
      <c r="B2547" s="56"/>
      <c r="C2547" s="56"/>
      <c r="D2547" s="56"/>
      <c r="E2547" s="56"/>
      <c r="F2547" s="56"/>
      <c r="G2547" s="56"/>
    </row>
    <row r="2548" spans="1:7">
      <c r="A2548" s="66">
        <v>44531</v>
      </c>
      <c r="B2548" s="56"/>
      <c r="C2548" s="56"/>
      <c r="D2548" s="56"/>
      <c r="E2548" s="56"/>
      <c r="F2548" s="56"/>
      <c r="G2548" s="56"/>
    </row>
    <row r="2549" spans="1:7">
      <c r="A2549" s="67"/>
      <c r="B2549" s="62"/>
      <c r="C2549" s="62"/>
      <c r="D2549" s="62"/>
      <c r="E2549" s="62"/>
      <c r="F2549" s="62"/>
      <c r="G2549" s="57"/>
    </row>
    <row r="2550" spans="1:7">
      <c r="A2550" s="64"/>
      <c r="B2550" s="64"/>
      <c r="C2550" s="64"/>
      <c r="D2550" s="64"/>
      <c r="E2550" s="64"/>
      <c r="F2550" s="64"/>
      <c r="G2550" s="57"/>
    </row>
    <row r="2552" spans="1:7">
      <c r="B2552" s="18"/>
      <c r="C2552" s="7"/>
      <c r="D2552" s="7"/>
      <c r="E2552" s="7"/>
      <c r="F2552" s="7"/>
      <c r="G2552" s="7"/>
    </row>
    <row r="2553" spans="1:7">
      <c r="B2553" s="18"/>
      <c r="C2553" s="7"/>
      <c r="D2553" s="7"/>
      <c r="E2553" s="7"/>
      <c r="F2553" s="7"/>
      <c r="G2553" s="7"/>
    </row>
    <row r="2555" spans="1:7">
      <c r="A2555" s="71" t="s">
        <v>0</v>
      </c>
      <c r="B2555" s="93" t="s">
        <v>1</v>
      </c>
      <c r="C2555" s="93" t="s">
        <v>2</v>
      </c>
      <c r="D2555" s="93" t="s">
        <v>3</v>
      </c>
      <c r="E2555" s="93"/>
      <c r="F2555" s="59"/>
      <c r="G2555" s="59"/>
    </row>
    <row r="2556" spans="1:7">
      <c r="A2556" s="69" t="s">
        <v>94</v>
      </c>
      <c r="B2556" s="94">
        <v>28654</v>
      </c>
      <c r="C2556" s="94">
        <v>35063</v>
      </c>
      <c r="D2556" s="59" t="s">
        <v>88</v>
      </c>
      <c r="E2556" s="59"/>
      <c r="F2556" s="59"/>
      <c r="G2556" s="59"/>
    </row>
    <row r="2557" spans="1:7">
      <c r="A2557" s="69"/>
      <c r="B2557" s="59"/>
      <c r="C2557" s="59"/>
      <c r="D2557" s="59"/>
      <c r="E2557" s="59"/>
      <c r="F2557" s="59"/>
      <c r="G2557" s="59"/>
    </row>
    <row r="2558" spans="1:7">
      <c r="A2558" s="74" t="s">
        <v>4</v>
      </c>
      <c r="B2558" s="58" t="s">
        <v>5</v>
      </c>
      <c r="C2558" s="58" t="s">
        <v>6</v>
      </c>
      <c r="D2558" s="58" t="s">
        <v>7</v>
      </c>
      <c r="E2558" s="58" t="s">
        <v>8</v>
      </c>
      <c r="F2558" s="58" t="s">
        <v>9</v>
      </c>
      <c r="G2558" s="58" t="s">
        <v>11</v>
      </c>
    </row>
    <row r="2559" spans="1:7">
      <c r="A2559" s="69">
        <v>43709</v>
      </c>
      <c r="B2559" s="59">
        <v>25</v>
      </c>
      <c r="C2559" s="59">
        <v>1</v>
      </c>
      <c r="D2559" s="59">
        <v>74</v>
      </c>
      <c r="E2559" s="59">
        <v>40</v>
      </c>
      <c r="F2559" s="59">
        <v>4</v>
      </c>
      <c r="G2559" s="59"/>
    </row>
    <row r="2560" spans="1:7">
      <c r="A2560" s="69">
        <v>43739</v>
      </c>
      <c r="B2560" s="59">
        <v>22</v>
      </c>
      <c r="C2560" s="59">
        <v>0</v>
      </c>
      <c r="D2560" s="59">
        <v>70</v>
      </c>
      <c r="E2560" s="59">
        <v>24</v>
      </c>
      <c r="F2560" s="59">
        <v>3</v>
      </c>
      <c r="G2560" s="59"/>
    </row>
    <row r="2561" spans="1:7">
      <c r="A2561" s="69">
        <v>43770</v>
      </c>
      <c r="B2561" s="59">
        <v>19</v>
      </c>
      <c r="C2561" s="59">
        <v>0</v>
      </c>
      <c r="D2561" s="59">
        <v>69</v>
      </c>
      <c r="E2561" s="59">
        <v>19</v>
      </c>
      <c r="F2561" s="59">
        <v>3</v>
      </c>
      <c r="G2561" s="59"/>
    </row>
    <row r="2562" spans="1:7">
      <c r="A2562" s="69">
        <v>43800</v>
      </c>
      <c r="B2562" s="59">
        <v>26</v>
      </c>
      <c r="C2562" s="59">
        <v>0</v>
      </c>
      <c r="D2562" s="59">
        <v>72</v>
      </c>
      <c r="E2562" s="59">
        <v>23</v>
      </c>
      <c r="F2562" s="59">
        <v>3</v>
      </c>
      <c r="G2562" s="59"/>
    </row>
    <row r="2563" spans="1:7">
      <c r="A2563" s="69">
        <v>43831</v>
      </c>
      <c r="B2563" s="59">
        <v>17</v>
      </c>
      <c r="C2563" s="59">
        <v>1</v>
      </c>
      <c r="D2563" s="59">
        <v>71</v>
      </c>
      <c r="E2563" s="59">
        <v>30</v>
      </c>
      <c r="F2563" s="59">
        <v>4</v>
      </c>
      <c r="G2563" s="59"/>
    </row>
    <row r="2564" spans="1:7">
      <c r="A2564" s="69">
        <v>43862</v>
      </c>
      <c r="B2564" s="59">
        <v>17</v>
      </c>
      <c r="C2564" s="59">
        <v>1</v>
      </c>
      <c r="D2564" s="59">
        <v>72</v>
      </c>
      <c r="E2564" s="59">
        <v>23</v>
      </c>
      <c r="F2564" s="59">
        <v>3</v>
      </c>
      <c r="G2564" s="59"/>
    </row>
    <row r="2565" spans="1:7">
      <c r="A2565" s="69">
        <v>43891</v>
      </c>
      <c r="B2565" s="59">
        <v>5</v>
      </c>
      <c r="C2565" s="59">
        <v>0</v>
      </c>
      <c r="D2565" s="59">
        <v>52</v>
      </c>
      <c r="E2565" s="59">
        <v>20</v>
      </c>
      <c r="F2565" s="59">
        <v>3</v>
      </c>
      <c r="G2565" s="59"/>
    </row>
    <row r="2566" spans="1:7">
      <c r="A2566" s="69">
        <v>43922</v>
      </c>
      <c r="B2566" s="59">
        <v>4</v>
      </c>
      <c r="C2566" s="59">
        <v>0</v>
      </c>
      <c r="D2566" s="59">
        <v>41</v>
      </c>
      <c r="E2566" s="59">
        <v>12</v>
      </c>
      <c r="F2566" s="59">
        <v>4</v>
      </c>
      <c r="G2566" s="59"/>
    </row>
    <row r="2567" spans="1:7">
      <c r="A2567" s="69">
        <v>43952</v>
      </c>
      <c r="B2567" s="59">
        <v>0</v>
      </c>
      <c r="C2567" s="59">
        <v>0</v>
      </c>
      <c r="D2567" s="59">
        <v>38</v>
      </c>
      <c r="E2567" s="59">
        <v>20</v>
      </c>
      <c r="F2567" s="59">
        <v>3</v>
      </c>
      <c r="G2567" s="59"/>
    </row>
    <row r="2568" spans="1:7">
      <c r="A2568" s="69">
        <v>43983</v>
      </c>
      <c r="B2568" s="59">
        <v>0</v>
      </c>
      <c r="C2568" s="59">
        <v>0</v>
      </c>
      <c r="D2568" s="59">
        <v>30</v>
      </c>
      <c r="E2568" s="59">
        <v>22</v>
      </c>
      <c r="F2568" s="59">
        <v>3</v>
      </c>
      <c r="G2568" s="59"/>
    </row>
    <row r="2569" spans="1:7">
      <c r="A2569" s="69">
        <v>44013</v>
      </c>
      <c r="B2569" s="59">
        <v>0</v>
      </c>
      <c r="C2569" s="59">
        <v>0</v>
      </c>
      <c r="D2569" s="59">
        <v>23</v>
      </c>
      <c r="E2569" s="59">
        <v>15</v>
      </c>
      <c r="F2569" s="59">
        <v>0</v>
      </c>
      <c r="G2569" s="59"/>
    </row>
    <row r="2570" spans="1:7">
      <c r="A2570" s="69">
        <v>44044</v>
      </c>
      <c r="B2570" s="59">
        <v>0</v>
      </c>
      <c r="C2570" s="59">
        <v>3</v>
      </c>
      <c r="D2570" s="59">
        <v>10</v>
      </c>
      <c r="E2570" s="59">
        <v>6</v>
      </c>
      <c r="F2570" s="59">
        <v>3</v>
      </c>
      <c r="G2570" s="59"/>
    </row>
    <row r="2571" spans="1:7">
      <c r="A2571" s="90" t="s">
        <v>10</v>
      </c>
      <c r="B2571" s="90">
        <f>SUM(B2559:B2570)</f>
        <v>135</v>
      </c>
      <c r="C2571" s="90">
        <f>SUM(C2559:C2570)</f>
        <v>6</v>
      </c>
      <c r="D2571" s="90">
        <f>SUM(D2559:D2570)</f>
        <v>622</v>
      </c>
      <c r="E2571" s="90">
        <f>SUM(E2559:E2570)</f>
        <v>254</v>
      </c>
      <c r="F2571" s="90">
        <f>SUM(F2559:F2570)</f>
        <v>36</v>
      </c>
      <c r="G2571" s="91"/>
    </row>
    <row r="2572" spans="1:7">
      <c r="A2572" s="90" t="s">
        <v>12</v>
      </c>
      <c r="B2572" s="90">
        <f>B2571/12</f>
        <v>11.25</v>
      </c>
      <c r="C2572" s="90">
        <f>C2571/12</f>
        <v>0.5</v>
      </c>
      <c r="D2572" s="90">
        <f>D2571/12</f>
        <v>51.833333333333336</v>
      </c>
      <c r="E2572" s="90">
        <f>E2571/12</f>
        <v>21.166666666666668</v>
      </c>
      <c r="F2572" s="90">
        <f>F2571/12</f>
        <v>3</v>
      </c>
      <c r="G2572" s="91"/>
    </row>
    <row r="2573" spans="1:7">
      <c r="A2573" s="69">
        <v>44075</v>
      </c>
      <c r="B2573" s="59">
        <v>0</v>
      </c>
      <c r="C2573" s="59">
        <v>0</v>
      </c>
      <c r="D2573" s="59">
        <v>9</v>
      </c>
      <c r="E2573" s="59">
        <v>12</v>
      </c>
      <c r="F2573" s="59">
        <v>3</v>
      </c>
      <c r="G2573" s="59"/>
    </row>
    <row r="2574" spans="1:7">
      <c r="A2574" s="69">
        <v>44105</v>
      </c>
      <c r="B2574" s="59">
        <v>0</v>
      </c>
      <c r="C2574" s="59">
        <v>0</v>
      </c>
      <c r="D2574" s="59">
        <v>18</v>
      </c>
      <c r="E2574" s="59">
        <v>8</v>
      </c>
      <c r="F2574" s="59">
        <v>2</v>
      </c>
      <c r="G2574" s="59"/>
    </row>
    <row r="2575" spans="1:7">
      <c r="A2575" s="69">
        <v>44136</v>
      </c>
      <c r="B2575" s="59">
        <v>8</v>
      </c>
      <c r="C2575" s="59">
        <v>0</v>
      </c>
      <c r="D2575" s="59">
        <v>16</v>
      </c>
      <c r="E2575" s="59">
        <v>8</v>
      </c>
      <c r="F2575" s="59">
        <v>2</v>
      </c>
      <c r="G2575" s="59"/>
    </row>
    <row r="2576" spans="1:7">
      <c r="A2576" s="69">
        <v>44166</v>
      </c>
      <c r="B2576" s="59">
        <v>0</v>
      </c>
      <c r="C2576" s="59">
        <v>0</v>
      </c>
      <c r="D2576" s="59">
        <v>17</v>
      </c>
      <c r="E2576" s="59">
        <v>10</v>
      </c>
      <c r="F2576" s="59">
        <v>3</v>
      </c>
      <c r="G2576" s="59"/>
    </row>
    <row r="2577" spans="1:7">
      <c r="A2577" s="69">
        <v>44197</v>
      </c>
      <c r="B2577" s="59">
        <v>5</v>
      </c>
      <c r="C2577" s="59">
        <v>4</v>
      </c>
      <c r="D2577" s="59">
        <v>18</v>
      </c>
      <c r="E2577" s="59">
        <v>10</v>
      </c>
      <c r="F2577" s="59">
        <v>2</v>
      </c>
      <c r="G2577" s="59"/>
    </row>
    <row r="2578" spans="1:7">
      <c r="A2578" s="69">
        <v>44228</v>
      </c>
      <c r="B2578" s="59">
        <v>4</v>
      </c>
      <c r="C2578" s="59">
        <v>2</v>
      </c>
      <c r="D2578" s="59">
        <v>18</v>
      </c>
      <c r="E2578" s="59">
        <v>11</v>
      </c>
      <c r="F2578" s="59">
        <v>2</v>
      </c>
      <c r="G2578" s="59"/>
    </row>
    <row r="2579" spans="1:7">
      <c r="A2579" s="69">
        <v>44256</v>
      </c>
      <c r="B2579" s="59">
        <v>10</v>
      </c>
      <c r="C2579" s="59">
        <v>7</v>
      </c>
      <c r="D2579" s="59">
        <v>20</v>
      </c>
      <c r="E2579" s="59">
        <v>9</v>
      </c>
      <c r="F2579" s="59">
        <v>2</v>
      </c>
      <c r="G2579" s="59"/>
    </row>
    <row r="2580" spans="1:7">
      <c r="A2580" s="69">
        <v>44287</v>
      </c>
      <c r="B2580" s="59">
        <v>5</v>
      </c>
      <c r="C2580" s="59">
        <v>7</v>
      </c>
      <c r="D2580" s="59">
        <v>17</v>
      </c>
      <c r="E2580" s="59">
        <v>19</v>
      </c>
      <c r="F2580" s="59">
        <v>2</v>
      </c>
      <c r="G2580" s="59"/>
    </row>
    <row r="2581" spans="1:7">
      <c r="A2581" s="69">
        <v>44317</v>
      </c>
      <c r="B2581" s="59">
        <v>0</v>
      </c>
      <c r="C2581" s="59">
        <v>0</v>
      </c>
      <c r="D2581" s="59">
        <v>22</v>
      </c>
      <c r="E2581" s="59">
        <v>10</v>
      </c>
      <c r="F2581" s="59">
        <v>2</v>
      </c>
      <c r="G2581" s="59"/>
    </row>
    <row r="2582" spans="1:7">
      <c r="A2582" s="69">
        <v>44348</v>
      </c>
      <c r="B2582" s="59">
        <v>1</v>
      </c>
      <c r="C2582" s="59">
        <v>0</v>
      </c>
      <c r="D2582" s="59">
        <v>17</v>
      </c>
      <c r="E2582" s="59">
        <v>12</v>
      </c>
      <c r="F2582" s="59">
        <v>2</v>
      </c>
      <c r="G2582" s="59"/>
    </row>
    <row r="2583" spans="1:7">
      <c r="A2583" s="69">
        <v>44378</v>
      </c>
      <c r="B2583" s="59">
        <v>0</v>
      </c>
      <c r="C2583" s="59">
        <v>0</v>
      </c>
      <c r="D2583" s="59">
        <v>15</v>
      </c>
      <c r="E2583" s="59">
        <v>10</v>
      </c>
      <c r="F2583" s="59">
        <v>2</v>
      </c>
      <c r="G2583" s="59"/>
    </row>
    <row r="2584" spans="1:7">
      <c r="A2584" s="69">
        <v>44409</v>
      </c>
      <c r="B2584" s="59">
        <v>2</v>
      </c>
      <c r="C2584" s="59">
        <v>0</v>
      </c>
      <c r="D2584" s="59">
        <v>20</v>
      </c>
      <c r="E2584" s="59">
        <v>16</v>
      </c>
      <c r="F2584" s="59">
        <v>4</v>
      </c>
      <c r="G2584" s="59"/>
    </row>
    <row r="2585" spans="1:7">
      <c r="A2585" s="90" t="s">
        <v>10</v>
      </c>
      <c r="B2585" s="90">
        <f>SUM(B2573:B2584)</f>
        <v>35</v>
      </c>
      <c r="C2585" s="90">
        <f>SUM(C2573:C2584)</f>
        <v>20</v>
      </c>
      <c r="D2585" s="90">
        <f>SUM(D2573:D2584)</f>
        <v>207</v>
      </c>
      <c r="E2585" s="90">
        <f>SUM(E2573:E2584)</f>
        <v>135</v>
      </c>
      <c r="F2585" s="90">
        <f>SUM(F2573:F2584)</f>
        <v>28</v>
      </c>
      <c r="G2585" s="91"/>
    </row>
    <row r="2586" spans="1:7">
      <c r="A2586" s="92" t="s">
        <v>12</v>
      </c>
      <c r="B2586" s="92">
        <f>B2585/12</f>
        <v>2.9166666666666665</v>
      </c>
      <c r="C2586" s="92">
        <f>C2585/12</f>
        <v>1.6666666666666667</v>
      </c>
      <c r="D2586" s="92">
        <f>D2585/12</f>
        <v>17.25</v>
      </c>
      <c r="E2586" s="92">
        <f>E2585/12</f>
        <v>11.25</v>
      </c>
      <c r="F2586" s="92">
        <f>F2585/12</f>
        <v>2.3333333333333335</v>
      </c>
      <c r="G2586" s="91"/>
    </row>
    <row r="2587" spans="1:7">
      <c r="A2587" s="69">
        <v>44440</v>
      </c>
      <c r="B2587" s="59">
        <v>2</v>
      </c>
      <c r="C2587" s="59">
        <v>2</v>
      </c>
      <c r="D2587" s="59">
        <v>20</v>
      </c>
      <c r="E2587" s="59">
        <v>13</v>
      </c>
      <c r="F2587" s="59">
        <v>2</v>
      </c>
      <c r="G2587" s="59"/>
    </row>
    <row r="2588" spans="1:7">
      <c r="A2588" s="69">
        <v>44470</v>
      </c>
      <c r="B2588" s="59">
        <v>3</v>
      </c>
      <c r="C2588" s="59">
        <v>7</v>
      </c>
      <c r="D2588" s="59">
        <v>23</v>
      </c>
      <c r="E2588" s="59">
        <v>12</v>
      </c>
      <c r="F2588" s="59">
        <v>3</v>
      </c>
      <c r="G2588" s="59"/>
    </row>
    <row r="2589" spans="1:7">
      <c r="A2589" s="66">
        <v>44501</v>
      </c>
      <c r="B2589" s="56"/>
      <c r="C2589" s="56"/>
      <c r="D2589" s="56"/>
      <c r="E2589" s="56"/>
      <c r="F2589" s="56"/>
      <c r="G2589" s="56"/>
    </row>
    <row r="2590" spans="1:7">
      <c r="A2590" s="66">
        <v>44531</v>
      </c>
      <c r="B2590" s="56"/>
      <c r="C2590" s="56"/>
      <c r="D2590" s="56"/>
      <c r="E2590" s="56"/>
      <c r="F2590" s="56"/>
      <c r="G2590" s="56"/>
    </row>
    <row r="2591" spans="1:7">
      <c r="A2591" s="67"/>
      <c r="B2591" s="62"/>
      <c r="C2591" s="62"/>
      <c r="D2591" s="62"/>
      <c r="E2591" s="62"/>
      <c r="F2591" s="62"/>
      <c r="G2591" s="57"/>
    </row>
    <row r="2592" spans="1:7">
      <c r="A2592" s="64"/>
      <c r="B2592" s="64"/>
      <c r="C2592" s="64"/>
      <c r="D2592" s="64"/>
      <c r="E2592" s="64"/>
      <c r="F2592" s="64"/>
      <c r="G2592" s="57"/>
    </row>
    <row r="2594" spans="1:7">
      <c r="B2594" s="18"/>
      <c r="C2594" s="7"/>
      <c r="D2594" s="7"/>
      <c r="E2594" s="7"/>
      <c r="F2594" s="7"/>
      <c r="G2594" s="7"/>
    </row>
    <row r="2595" spans="1:7">
      <c r="B2595" s="18"/>
      <c r="C2595" s="7"/>
      <c r="D2595" s="7"/>
      <c r="E2595" s="7"/>
      <c r="F2595" s="7"/>
      <c r="G2595" s="7"/>
    </row>
    <row r="2597" spans="1:7">
      <c r="A2597" s="71" t="s">
        <v>0</v>
      </c>
      <c r="B2597" s="93" t="s">
        <v>1</v>
      </c>
      <c r="C2597" s="93" t="s">
        <v>2</v>
      </c>
      <c r="D2597" s="93" t="s">
        <v>3</v>
      </c>
      <c r="E2597" s="93"/>
      <c r="F2597" s="59"/>
      <c r="G2597" s="59"/>
    </row>
    <row r="2598" spans="1:7">
      <c r="A2598" s="69" t="s">
        <v>95</v>
      </c>
      <c r="B2598" s="94">
        <v>29018</v>
      </c>
      <c r="C2598" s="94">
        <v>34692</v>
      </c>
      <c r="D2598" s="59" t="s">
        <v>96</v>
      </c>
      <c r="E2598" s="59"/>
      <c r="F2598" s="59"/>
      <c r="G2598" s="59"/>
    </row>
    <row r="2599" spans="1:7">
      <c r="A2599" s="69"/>
      <c r="B2599" s="59"/>
      <c r="C2599" s="59"/>
      <c r="D2599" s="59"/>
      <c r="E2599" s="59"/>
      <c r="F2599" s="59"/>
      <c r="G2599" s="59"/>
    </row>
    <row r="2600" spans="1:7">
      <c r="A2600" s="74" t="s">
        <v>4</v>
      </c>
      <c r="B2600" s="58" t="s">
        <v>5</v>
      </c>
      <c r="C2600" s="58" t="s">
        <v>6</v>
      </c>
      <c r="D2600" s="58" t="s">
        <v>7</v>
      </c>
      <c r="E2600" s="58" t="s">
        <v>8</v>
      </c>
      <c r="F2600" s="58" t="s">
        <v>9</v>
      </c>
      <c r="G2600" s="58" t="s">
        <v>11</v>
      </c>
    </row>
    <row r="2601" spans="1:7">
      <c r="A2601" s="69">
        <v>43709</v>
      </c>
      <c r="B2601" s="59">
        <v>35</v>
      </c>
      <c r="C2601" s="59">
        <v>1</v>
      </c>
      <c r="D2601" s="59">
        <v>72</v>
      </c>
      <c r="E2601" s="59">
        <v>23</v>
      </c>
      <c r="F2601" s="59">
        <v>4</v>
      </c>
      <c r="G2601" s="59"/>
    </row>
    <row r="2602" spans="1:7">
      <c r="A2602" s="69">
        <v>43739</v>
      </c>
      <c r="B2602" s="59">
        <v>31</v>
      </c>
      <c r="C2602" s="59">
        <v>0</v>
      </c>
      <c r="D2602" s="59">
        <v>77</v>
      </c>
      <c r="E2602" s="59">
        <v>20</v>
      </c>
      <c r="F2602" s="59">
        <v>4</v>
      </c>
      <c r="G2602" s="59"/>
    </row>
    <row r="2603" spans="1:7">
      <c r="A2603" s="69">
        <v>43770</v>
      </c>
      <c r="B2603" s="59">
        <v>16</v>
      </c>
      <c r="C2603" s="59">
        <v>0</v>
      </c>
      <c r="D2603" s="59">
        <v>70</v>
      </c>
      <c r="E2603" s="59">
        <v>24</v>
      </c>
      <c r="F2603" s="59">
        <v>4</v>
      </c>
      <c r="G2603" s="59"/>
    </row>
    <row r="2604" spans="1:7">
      <c r="A2604" s="69">
        <v>43800</v>
      </c>
      <c r="B2604" s="59">
        <v>24</v>
      </c>
      <c r="C2604" s="59">
        <v>0</v>
      </c>
      <c r="D2604" s="59">
        <v>74</v>
      </c>
      <c r="E2604" s="59">
        <v>19</v>
      </c>
      <c r="F2604" s="59">
        <v>5</v>
      </c>
      <c r="G2604" s="59"/>
    </row>
    <row r="2605" spans="1:7">
      <c r="A2605" s="69">
        <v>43831</v>
      </c>
      <c r="B2605" s="59">
        <v>46</v>
      </c>
      <c r="C2605" s="59">
        <v>0</v>
      </c>
      <c r="D2605" s="59">
        <v>70</v>
      </c>
      <c r="E2605" s="59">
        <v>21</v>
      </c>
      <c r="F2605" s="59">
        <v>4</v>
      </c>
      <c r="G2605" s="59"/>
    </row>
    <row r="2606" spans="1:7">
      <c r="A2606" s="69">
        <v>43862</v>
      </c>
      <c r="B2606" s="59">
        <v>26</v>
      </c>
      <c r="C2606" s="59">
        <v>0</v>
      </c>
      <c r="D2606" s="59">
        <v>68</v>
      </c>
      <c r="E2606" s="59">
        <v>20</v>
      </c>
      <c r="F2606" s="59">
        <v>4</v>
      </c>
      <c r="G2606" s="59"/>
    </row>
    <row r="2607" spans="1:7">
      <c r="A2607" s="69">
        <v>43891</v>
      </c>
      <c r="B2607" s="59">
        <v>4</v>
      </c>
      <c r="C2607" s="59">
        <v>0</v>
      </c>
      <c r="D2607" s="59">
        <v>41</v>
      </c>
      <c r="E2607" s="59">
        <v>12</v>
      </c>
      <c r="F2607" s="59">
        <v>4</v>
      </c>
      <c r="G2607" s="59"/>
    </row>
    <row r="2608" spans="1:7">
      <c r="A2608" s="69">
        <v>43922</v>
      </c>
      <c r="B2608" s="59">
        <v>0</v>
      </c>
      <c r="C2608" s="59">
        <v>0</v>
      </c>
      <c r="D2608" s="59">
        <v>19</v>
      </c>
      <c r="E2608" s="59">
        <v>10</v>
      </c>
      <c r="F2608" s="59">
        <v>3</v>
      </c>
      <c r="G2608" s="59"/>
    </row>
    <row r="2609" spans="1:7">
      <c r="A2609" s="69">
        <v>43952</v>
      </c>
      <c r="B2609" s="59">
        <v>0</v>
      </c>
      <c r="C2609" s="59">
        <v>0</v>
      </c>
      <c r="D2609" s="59">
        <v>20</v>
      </c>
      <c r="E2609" s="59">
        <v>10</v>
      </c>
      <c r="F2609" s="59">
        <v>2</v>
      </c>
      <c r="G2609" s="59"/>
    </row>
    <row r="2610" spans="1:7">
      <c r="A2610" s="69">
        <v>43983</v>
      </c>
      <c r="B2610" s="59">
        <v>0</v>
      </c>
      <c r="C2610" s="59">
        <v>0</v>
      </c>
      <c r="D2610" s="59">
        <v>12</v>
      </c>
      <c r="E2610" s="59">
        <v>7</v>
      </c>
      <c r="F2610" s="59">
        <v>3</v>
      </c>
      <c r="G2610" s="59"/>
    </row>
    <row r="2611" spans="1:7">
      <c r="A2611" s="69">
        <v>44013</v>
      </c>
      <c r="B2611" s="59">
        <v>0</v>
      </c>
      <c r="C2611" s="59">
        <v>0</v>
      </c>
      <c r="D2611" s="59">
        <v>10</v>
      </c>
      <c r="E2611" s="59">
        <v>3</v>
      </c>
      <c r="F2611" s="59">
        <v>0</v>
      </c>
      <c r="G2611" s="59"/>
    </row>
    <row r="2612" spans="1:7">
      <c r="A2612" s="69">
        <v>44044</v>
      </c>
      <c r="B2612" s="59">
        <v>0</v>
      </c>
      <c r="C2612" s="59">
        <v>0</v>
      </c>
      <c r="D2612" s="59">
        <v>7</v>
      </c>
      <c r="E2612" s="59">
        <v>4</v>
      </c>
      <c r="F2612" s="59">
        <v>2</v>
      </c>
      <c r="G2612" s="59"/>
    </row>
    <row r="2613" spans="1:7">
      <c r="A2613" s="90" t="s">
        <v>10</v>
      </c>
      <c r="B2613" s="90">
        <f>SUM(B2601:B2612)</f>
        <v>182</v>
      </c>
      <c r="C2613" s="90">
        <f>SUM(C2601:C2612)</f>
        <v>1</v>
      </c>
      <c r="D2613" s="90">
        <f>SUM(D2601:D2612)</f>
        <v>540</v>
      </c>
      <c r="E2613" s="90">
        <f>SUM(E2601:E2612)</f>
        <v>173</v>
      </c>
      <c r="F2613" s="90">
        <f>SUM(F2601:F2612)</f>
        <v>39</v>
      </c>
      <c r="G2613" s="91"/>
    </row>
    <row r="2614" spans="1:7">
      <c r="A2614" s="90" t="s">
        <v>12</v>
      </c>
      <c r="B2614" s="90">
        <f>B2613/12</f>
        <v>15.166666666666666</v>
      </c>
      <c r="C2614" s="90">
        <f>C2613/12</f>
        <v>8.3333333333333329E-2</v>
      </c>
      <c r="D2614" s="90">
        <f>D2613/12</f>
        <v>45</v>
      </c>
      <c r="E2614" s="90">
        <f>E2613/12</f>
        <v>14.416666666666666</v>
      </c>
      <c r="F2614" s="90">
        <f>F2613/12</f>
        <v>3.25</v>
      </c>
      <c r="G2614" s="91"/>
    </row>
    <row r="2615" spans="1:7">
      <c r="A2615" s="69">
        <v>44075</v>
      </c>
      <c r="B2615" s="59">
        <v>0</v>
      </c>
      <c r="C2615" s="59">
        <v>0</v>
      </c>
      <c r="D2615" s="59">
        <v>7</v>
      </c>
      <c r="E2615" s="59">
        <v>4</v>
      </c>
      <c r="F2615" s="59">
        <v>2</v>
      </c>
      <c r="G2615" s="59"/>
    </row>
    <row r="2616" spans="1:7">
      <c r="A2616" s="69">
        <v>44105</v>
      </c>
      <c r="B2616" s="59">
        <v>0</v>
      </c>
      <c r="C2616" s="59">
        <v>0</v>
      </c>
      <c r="D2616" s="59">
        <v>11</v>
      </c>
      <c r="E2616" s="59">
        <v>4</v>
      </c>
      <c r="F2616" s="59">
        <v>1</v>
      </c>
      <c r="G2616" s="59"/>
    </row>
    <row r="2617" spans="1:7">
      <c r="A2617" s="69">
        <v>44136</v>
      </c>
      <c r="B2617" s="59">
        <v>6</v>
      </c>
      <c r="C2617" s="59">
        <v>0</v>
      </c>
      <c r="D2617" s="59">
        <v>20</v>
      </c>
      <c r="E2617" s="59">
        <v>12</v>
      </c>
      <c r="F2617" s="59">
        <v>2</v>
      </c>
      <c r="G2617" s="59"/>
    </row>
    <row r="2618" spans="1:7">
      <c r="A2618" s="69">
        <v>44166</v>
      </c>
      <c r="B2618" s="59">
        <v>0</v>
      </c>
      <c r="C2618" s="59">
        <v>0</v>
      </c>
      <c r="D2618" s="59">
        <v>12</v>
      </c>
      <c r="E2618" s="59">
        <v>3</v>
      </c>
      <c r="F2618" s="59">
        <v>1</v>
      </c>
      <c r="G2618" s="59"/>
    </row>
    <row r="2619" spans="1:7">
      <c r="A2619" s="69">
        <v>44197</v>
      </c>
      <c r="B2619" s="59">
        <v>0</v>
      </c>
      <c r="C2619" s="59">
        <v>0</v>
      </c>
      <c r="D2619" s="59">
        <v>14</v>
      </c>
      <c r="E2619" s="59">
        <v>5</v>
      </c>
      <c r="F2619" s="59">
        <v>0</v>
      </c>
      <c r="G2619" s="59"/>
    </row>
    <row r="2620" spans="1:7">
      <c r="A2620" s="69">
        <v>44228</v>
      </c>
      <c r="B2620" s="59">
        <v>1</v>
      </c>
      <c r="C2620" s="59">
        <v>1</v>
      </c>
      <c r="D2620" s="59">
        <v>13</v>
      </c>
      <c r="E2620" s="59">
        <v>3</v>
      </c>
      <c r="F2620" s="59">
        <v>1</v>
      </c>
      <c r="G2620" s="59"/>
    </row>
    <row r="2621" spans="1:7">
      <c r="A2621" s="69">
        <v>44256</v>
      </c>
      <c r="B2621" s="59">
        <v>4</v>
      </c>
      <c r="C2621" s="59">
        <v>4</v>
      </c>
      <c r="D2621" s="59">
        <v>12</v>
      </c>
      <c r="E2621" s="59">
        <v>6</v>
      </c>
      <c r="F2621" s="59">
        <v>1</v>
      </c>
      <c r="G2621" s="59"/>
    </row>
    <row r="2622" spans="1:7">
      <c r="A2622" s="69">
        <v>44287</v>
      </c>
      <c r="B2622" s="59">
        <v>0</v>
      </c>
      <c r="C2622" s="59">
        <v>5</v>
      </c>
      <c r="D2622" s="59">
        <v>13</v>
      </c>
      <c r="E2622" s="59">
        <v>8</v>
      </c>
      <c r="F2622" s="59">
        <v>2</v>
      </c>
      <c r="G2622" s="59"/>
    </row>
    <row r="2623" spans="1:7">
      <c r="A2623" s="69">
        <v>44317</v>
      </c>
      <c r="B2623" s="59">
        <v>0</v>
      </c>
      <c r="C2623" s="59">
        <v>0</v>
      </c>
      <c r="D2623" s="59">
        <v>11</v>
      </c>
      <c r="E2623" s="59">
        <v>5</v>
      </c>
      <c r="F2623" s="59">
        <v>1</v>
      </c>
      <c r="G2623" s="59"/>
    </row>
    <row r="2624" spans="1:7">
      <c r="A2624" s="69">
        <v>44348</v>
      </c>
      <c r="B2624" s="59">
        <v>0</v>
      </c>
      <c r="C2624" s="59">
        <v>0</v>
      </c>
      <c r="D2624" s="59">
        <v>10</v>
      </c>
      <c r="E2624" s="59">
        <v>5</v>
      </c>
      <c r="F2624" s="59">
        <v>1</v>
      </c>
      <c r="G2624" s="59"/>
    </row>
    <row r="2625" spans="1:8">
      <c r="A2625" s="69">
        <v>44378</v>
      </c>
      <c r="B2625" s="59">
        <v>0</v>
      </c>
      <c r="C2625" s="59">
        <v>0</v>
      </c>
      <c r="D2625" s="59">
        <v>10</v>
      </c>
      <c r="E2625" s="59">
        <v>6</v>
      </c>
      <c r="F2625" s="59">
        <v>1</v>
      </c>
      <c r="G2625" s="59"/>
    </row>
    <row r="2626" spans="1:8">
      <c r="A2626" s="69">
        <v>44409</v>
      </c>
      <c r="B2626" s="59">
        <v>0</v>
      </c>
      <c r="C2626" s="59">
        <v>0</v>
      </c>
      <c r="D2626" s="59">
        <v>15</v>
      </c>
      <c r="E2626" s="59">
        <v>7</v>
      </c>
      <c r="F2626" s="59">
        <v>2</v>
      </c>
      <c r="G2626" s="59"/>
    </row>
    <row r="2627" spans="1:8">
      <c r="A2627" s="90" t="s">
        <v>10</v>
      </c>
      <c r="B2627" s="90">
        <f>SUM(B2615:B2626)</f>
        <v>11</v>
      </c>
      <c r="C2627" s="90">
        <f>SUM(C2615:C2626)</f>
        <v>10</v>
      </c>
      <c r="D2627" s="90">
        <f>SUM(D2615:D2626)</f>
        <v>148</v>
      </c>
      <c r="E2627" s="90">
        <f>SUM(E2615:E2626)</f>
        <v>68</v>
      </c>
      <c r="F2627" s="90">
        <f>SUM(F2615:F2626)</f>
        <v>15</v>
      </c>
      <c r="G2627" s="91"/>
    </row>
    <row r="2628" spans="1:8">
      <c r="A2628" s="92" t="s">
        <v>12</v>
      </c>
      <c r="B2628" s="92">
        <f>B2627/12</f>
        <v>0.91666666666666663</v>
      </c>
      <c r="C2628" s="92">
        <f>C2627/12</f>
        <v>0.83333333333333337</v>
      </c>
      <c r="D2628" s="92">
        <f>D2627/12</f>
        <v>12.333333333333334</v>
      </c>
      <c r="E2628" s="92">
        <f>E2627/12</f>
        <v>5.666666666666667</v>
      </c>
      <c r="F2628" s="92">
        <f>F2627/12</f>
        <v>1.25</v>
      </c>
      <c r="G2628" s="91"/>
    </row>
    <row r="2629" spans="1:8">
      <c r="A2629" s="69">
        <v>44440</v>
      </c>
      <c r="B2629" s="59">
        <v>0</v>
      </c>
      <c r="C2629" s="59">
        <v>0</v>
      </c>
      <c r="D2629" s="59">
        <v>16</v>
      </c>
      <c r="E2629" s="59">
        <v>6</v>
      </c>
      <c r="F2629" s="59">
        <v>1</v>
      </c>
      <c r="G2629" s="59"/>
    </row>
    <row r="2630" spans="1:8">
      <c r="A2630" s="69">
        <v>44470</v>
      </c>
      <c r="B2630" s="59">
        <v>0</v>
      </c>
      <c r="C2630" s="59">
        <v>0</v>
      </c>
      <c r="D2630" s="59">
        <v>13</v>
      </c>
      <c r="E2630" s="59">
        <v>7</v>
      </c>
      <c r="F2630" s="59">
        <v>2</v>
      </c>
      <c r="G2630" s="59"/>
    </row>
    <row r="2631" spans="1:8">
      <c r="A2631" s="66">
        <v>44501</v>
      </c>
      <c r="B2631" s="56"/>
      <c r="C2631" s="56"/>
      <c r="D2631" s="56"/>
      <c r="E2631" s="56"/>
      <c r="F2631" s="56"/>
      <c r="G2631" s="56"/>
    </row>
    <row r="2632" spans="1:8">
      <c r="A2632" s="66">
        <v>44531</v>
      </c>
      <c r="B2632" s="62"/>
      <c r="C2632" s="56"/>
      <c r="D2632" s="56"/>
      <c r="E2632" s="56"/>
      <c r="F2632" s="56"/>
      <c r="G2632" s="56"/>
    </row>
    <row r="2633" spans="1:8">
      <c r="A2633" s="67"/>
      <c r="B2633" s="56"/>
      <c r="C2633" s="62"/>
      <c r="D2633" s="62"/>
      <c r="E2633" s="62"/>
      <c r="F2633" s="62"/>
      <c r="G2633" s="57"/>
    </row>
    <row r="2634" spans="1:8">
      <c r="A2634" s="64"/>
      <c r="B2634" s="64"/>
      <c r="C2634" s="64"/>
      <c r="D2634" s="64"/>
      <c r="E2634" s="64"/>
      <c r="F2634" s="64"/>
      <c r="G2634" s="57"/>
    </row>
    <row r="2636" spans="1:8">
      <c r="B2636" s="18"/>
      <c r="C2636" s="7"/>
      <c r="D2636" s="7"/>
      <c r="E2636" s="7"/>
      <c r="F2636" s="7"/>
      <c r="G2636" s="7"/>
    </row>
    <row r="2637" spans="1:8">
      <c r="B2637" s="18"/>
      <c r="C2637" s="7"/>
      <c r="D2637" s="7"/>
      <c r="E2637" s="7"/>
      <c r="F2637" s="7"/>
      <c r="G2637" s="7"/>
    </row>
    <row r="2638" spans="1:8">
      <c r="B2638" s="18"/>
      <c r="C2638" s="7"/>
      <c r="D2638" s="7"/>
      <c r="E2638" s="7"/>
      <c r="F2638" s="7"/>
      <c r="G2638" s="7"/>
    </row>
    <row r="2639" spans="1:8" ht="22">
      <c r="A2639" s="104" t="s">
        <v>121</v>
      </c>
      <c r="B2639" s="107" t="s">
        <v>122</v>
      </c>
      <c r="C2639" s="107" t="s">
        <v>123</v>
      </c>
      <c r="D2639" s="107" t="s">
        <v>124</v>
      </c>
      <c r="E2639" s="107" t="s">
        <v>125</v>
      </c>
      <c r="F2639" s="107" t="s">
        <v>128</v>
      </c>
      <c r="G2639" s="106"/>
      <c r="H2639" s="7"/>
    </row>
    <row r="2640" spans="1:8" ht="34">
      <c r="A2640" s="105" t="s">
        <v>126</v>
      </c>
      <c r="B2640" s="107" t="s">
        <v>127</v>
      </c>
      <c r="C2640" s="107" t="s">
        <v>128</v>
      </c>
      <c r="D2640" s="107" t="s">
        <v>129</v>
      </c>
      <c r="E2640" s="107" t="s">
        <v>130</v>
      </c>
      <c r="F2640" s="107" t="s">
        <v>131</v>
      </c>
      <c r="G2640" s="7"/>
    </row>
    <row r="2641" spans="2:7">
      <c r="B2641" s="18"/>
      <c r="C2641" s="7"/>
      <c r="D2641" s="7"/>
      <c r="E2641" s="7"/>
      <c r="F2641" s="7"/>
      <c r="G2641" s="7"/>
    </row>
    <row r="2642" spans="2:7">
      <c r="B2642" s="18"/>
      <c r="C2642" s="7"/>
      <c r="D2642" s="7"/>
      <c r="E2642" s="7"/>
      <c r="F2642" s="7"/>
      <c r="G2642" s="7"/>
    </row>
    <row r="2643" spans="2:7">
      <c r="B2643" s="18"/>
      <c r="C2643" s="7"/>
      <c r="D2643" s="7"/>
      <c r="E2643" s="7"/>
      <c r="F2643" s="7"/>
      <c r="G2643" s="7"/>
    </row>
    <row r="2644" spans="2:7">
      <c r="B2644" s="18"/>
      <c r="C2644" s="7"/>
      <c r="D2644" s="7"/>
      <c r="E2644" s="7"/>
      <c r="F2644" s="7"/>
      <c r="G2644" s="12"/>
    </row>
    <row r="2645" spans="2:7">
      <c r="B2645" s="18"/>
      <c r="C2645" s="7"/>
      <c r="D2645" s="7"/>
      <c r="E2645" s="7"/>
      <c r="F2645" s="7"/>
      <c r="G2645" s="15"/>
    </row>
    <row r="2646" spans="2:7">
      <c r="B2646" s="26"/>
      <c r="C2646" s="12"/>
      <c r="D2646" s="12"/>
      <c r="E2646" s="12"/>
      <c r="F2646" s="12"/>
      <c r="G2646" s="7"/>
    </row>
    <row r="2647" spans="2:7">
      <c r="B2647" s="15"/>
      <c r="C2647" s="15"/>
      <c r="D2647" s="15"/>
      <c r="E2647" s="15"/>
      <c r="F2647" s="15"/>
      <c r="G2647" s="7"/>
    </row>
    <row r="2648" spans="2:7">
      <c r="B2648" s="18"/>
      <c r="C2648" s="7"/>
      <c r="D2648" s="7"/>
      <c r="E2648" s="7"/>
      <c r="F2648" s="7"/>
      <c r="G2648" s="7"/>
    </row>
    <row r="2649" spans="2:7">
      <c r="B2649" s="18"/>
      <c r="C2649" s="7"/>
      <c r="D2649" s="7"/>
      <c r="E2649" s="7"/>
      <c r="F2649" s="7"/>
      <c r="G2649" s="7"/>
    </row>
    <row r="2650" spans="2:7">
      <c r="B2650" s="18"/>
      <c r="C2650" s="7"/>
      <c r="D2650" s="7"/>
      <c r="E2650" s="7"/>
      <c r="F2650" s="7"/>
      <c r="G2650" s="7"/>
    </row>
    <row r="2651" spans="2:7">
      <c r="B2651" s="18"/>
      <c r="C2651" s="7"/>
      <c r="D2651" s="7"/>
      <c r="E2651" s="7"/>
      <c r="F2651" s="7"/>
      <c r="G2651" s="7"/>
    </row>
    <row r="2652" spans="2:7">
      <c r="B2652" s="18"/>
      <c r="C2652" s="7"/>
      <c r="D2652" s="7"/>
      <c r="E2652" s="7"/>
      <c r="F2652" s="7"/>
      <c r="G2652" s="7"/>
    </row>
    <row r="2653" spans="2:7">
      <c r="B2653" s="18"/>
      <c r="C2653" s="7"/>
      <c r="D2653" s="7"/>
      <c r="E2653" s="7"/>
      <c r="F2653" s="7"/>
      <c r="G2653" s="7"/>
    </row>
    <row r="2654" spans="2:7">
      <c r="B2654" s="18"/>
      <c r="C2654" s="7"/>
      <c r="D2654" s="7"/>
      <c r="E2654" s="7"/>
      <c r="F2654" s="7"/>
      <c r="G2654" s="7"/>
    </row>
    <row r="2655" spans="2:7">
      <c r="B2655" s="18"/>
      <c r="C2655" s="7"/>
      <c r="D2655" s="7"/>
      <c r="E2655" s="7"/>
      <c r="F2655" s="7"/>
      <c r="G2655" s="7"/>
    </row>
    <row r="2656" spans="2:7">
      <c r="B2656" s="18"/>
      <c r="C2656" s="7"/>
      <c r="D2656" s="7"/>
      <c r="E2656" s="7"/>
      <c r="F2656" s="7"/>
      <c r="G2656" s="7"/>
    </row>
    <row r="2657" spans="2:7">
      <c r="B2657" s="18"/>
      <c r="C2657" s="7"/>
      <c r="D2657" s="7"/>
      <c r="E2657" s="7"/>
      <c r="F2657" s="7"/>
      <c r="G2657" s="7"/>
    </row>
    <row r="2658" spans="2:7">
      <c r="B2658" s="18"/>
      <c r="C2658" s="7"/>
      <c r="D2658" s="7"/>
      <c r="E2658" s="7"/>
      <c r="F2658" s="7"/>
      <c r="G2658" s="12"/>
    </row>
    <row r="2659" spans="2:7">
      <c r="B2659" s="18"/>
      <c r="C2659" s="7"/>
      <c r="D2659" s="7"/>
      <c r="E2659" s="7"/>
      <c r="F2659" s="7"/>
      <c r="G2659" s="15"/>
    </row>
    <row r="2660" spans="2:7">
      <c r="B2660" s="26"/>
      <c r="C2660" s="12"/>
      <c r="D2660" s="12"/>
      <c r="E2660" s="12"/>
      <c r="F2660" s="12"/>
      <c r="G2660" s="7"/>
    </row>
    <row r="2661" spans="2:7">
      <c r="B2661" s="15"/>
      <c r="C2661" s="15"/>
      <c r="D2661" s="15"/>
      <c r="E2661" s="15"/>
      <c r="F2661" s="15"/>
    </row>
    <row r="2662" spans="2:7">
      <c r="B2662" s="7"/>
      <c r="C2662" s="7"/>
      <c r="D2662" s="7"/>
      <c r="E2662" s="7"/>
      <c r="F2662" s="7"/>
    </row>
  </sheetData>
  <sheetProtection sheet="1" objects="1" scenarios="1"/>
  <mergeCells count="14">
    <mergeCell ref="A2257:G2258"/>
    <mergeCell ref="B2158:F2158"/>
    <mergeCell ref="B2198:F2198"/>
    <mergeCell ref="A2072:H2072"/>
    <mergeCell ref="B2075:F2075"/>
    <mergeCell ref="B2116:F2116"/>
    <mergeCell ref="C2200:E2200"/>
    <mergeCell ref="C2225:E2225"/>
    <mergeCell ref="A2:H2"/>
    <mergeCell ref="J56:N56"/>
    <mergeCell ref="C1510:D1510"/>
    <mergeCell ref="C859:D859"/>
    <mergeCell ref="C455:D455"/>
    <mergeCell ref="C8:D8"/>
  </mergeCells>
  <hyperlinks>
    <hyperlink ref="B4" location="'Congregation''s Report Card'!A8" display="GROUP 1" xr:uid="{FE8C3AC9-3684-9B4D-A7C0-CD343FAC135B}"/>
    <hyperlink ref="F5" location="'Congregation''s Report Card'!A2227" display="WEEKEND ATTENDANCE" xr:uid="{FE9B7B48-80AD-F94B-8ABF-DFABB6AE9119}"/>
    <hyperlink ref="E5" location="'Congregation''s Report Card'!A2200" display="MIDWEEK ATTENDANCE" xr:uid="{EA0F1E3E-CBF7-BF40-AA93-0393EEE72ABC}"/>
    <hyperlink ref="D5" location="'Congregation''s Report Card'!A2161" display="AUX. PIONEERS" xr:uid="{B6ACD5B1-BDC9-AC4A-AF2E-0490A38FCA46}"/>
    <hyperlink ref="C5" location="'Congregation''s Report Card'!A2119" display="REG. PIONEERS" xr:uid="{20D553CA-054D-324B-8DA0-4F9F82260029}"/>
    <hyperlink ref="B5" location="'Congregation''s Report Card'!A2078" display="PUBLISHERS" xr:uid="{FD63D1D0-FDBA-EA4F-9212-D3D02AF2B768}"/>
    <hyperlink ref="E4" location="'Congregation''s Report Card'!A1510" display="GROUP 4" xr:uid="{1A4AECC9-FEE3-1046-9CBC-D880E52A209B}"/>
    <hyperlink ref="D4" location="'Congregation''s Report Card'!A859" display="GROUP 3" xr:uid="{D39461EA-C920-354F-83C8-7A7733D3675F}"/>
    <hyperlink ref="C4" location="'Congregation''s Report Card'!A455" display="GROUP 2" xr:uid="{443BCD40-4311-B947-8BDE-1675517E5B93}"/>
    <hyperlink ref="B2639" location="'Congregation''s Report Card'!A8" display="GROUP 1" xr:uid="{9BCECB79-059C-CE47-97EB-B4408EF19D6A}"/>
    <hyperlink ref="F2640" location="'Congregation''s Report Card'!A2227" display="WEEKEND ATTENDANCE" xr:uid="{09323141-1058-6C4B-A3ED-F62BA0A9EBF7}"/>
    <hyperlink ref="E2640" location="'Congregation''s Report Card'!A2200" display="MIDWEEK ATTENDANCE" xr:uid="{131F71F6-C28C-9147-8528-942309680A56}"/>
    <hyperlink ref="D2640" location="'Congregation''s Report Card'!A2161" display="AUX. PIONEERS" xr:uid="{5B540923-4211-754F-A893-529CDDA2ACF6}"/>
    <hyperlink ref="C2640" location="'Congregation''s Report Card'!A2119" display="REG. PIONEERS" xr:uid="{8EE1EADF-9359-C140-A7BE-ACFFDE8DDF46}"/>
    <hyperlink ref="B2640" location="'Congregation''s Report Card'!A2078" display="PUBLISHERS" xr:uid="{DAE248E2-E2F9-C746-ABDF-A0D5A2EDA4DB}"/>
    <hyperlink ref="E2639" location="'Congregation''s Report Card'!A1510" display="GROUP 4" xr:uid="{0B18DBC7-5EAF-B348-B480-D6209297C150}"/>
    <hyperlink ref="D2639" location="'Congregation''s Report Card'!A859" display="GROUP 3" xr:uid="{58DD589B-BAD2-FE47-8D5F-A4831D1A5BC8}"/>
    <hyperlink ref="C2639" location="'Congregation''s Report Card'!A455" display="GROUP 2" xr:uid="{5E8D90C2-325A-784B-99E5-81901EA874C9}"/>
    <hyperlink ref="F4" location="'Congregation''s Report Card'!A2257" display="REG. PIONEERS" xr:uid="{AE5ECE0A-A3F3-EE48-A1FB-A2377801951B}"/>
    <hyperlink ref="F2639" location="'Congregation''s Report Card'!A2257" display="REG. PIONEERS" xr:uid="{6275EDFD-872B-174D-B7D3-C41FDAD191C6}"/>
  </hyperlinks>
  <pageMargins left="0.7" right="0.7" top="0.75" bottom="0.75" header="0.3" footer="0.3"/>
  <pageSetup paperSize="9" orientation="portrait" horizontalDpi="0" verticalDpi="0"/>
  <ignoredErrors>
    <ignoredError sqref="J2203:J2213" evalError="1"/>
  </ignoredErrors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2021-11-22T18:11:54Z</dcterms:modified>
</cp:coreProperties>
</file>