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EE 199 Documentation\"/>
    </mc:Choice>
  </mc:AlternateContent>
  <bookViews>
    <workbookView xWindow="0" yWindow="0" windowWidth="23040" windowHeight="9072"/>
  </bookViews>
  <sheets>
    <sheet name="app prio" sheetId="1" r:id="rId1"/>
    <sheet name="ev" sheetId="2" r:id="rId2"/>
    <sheet name="combined_PV" sheetId="3" r:id="rId3"/>
    <sheet name="combined_ESS" sheetId="4" r:id="rId4"/>
    <sheet name="combined_EV" sheetId="5" r:id="rId5"/>
    <sheet name="sens_app_prio" sheetId="6" r:id="rId6"/>
    <sheet name="sens_ev" sheetId="7" r:id="rId7"/>
    <sheet name="sens_combined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2" i="8" l="1"/>
  <c r="H102" i="8" s="1"/>
  <c r="H101" i="8"/>
  <c r="F101" i="8"/>
  <c r="G101" i="8" s="1"/>
  <c r="F100" i="8"/>
  <c r="H100" i="8" s="1"/>
  <c r="F99" i="8"/>
  <c r="H99" i="8" s="1"/>
  <c r="F98" i="8"/>
  <c r="H98" i="8" s="1"/>
  <c r="F97" i="8"/>
  <c r="G97" i="8" s="1"/>
  <c r="F96" i="8"/>
  <c r="H96" i="8" s="1"/>
  <c r="F95" i="8"/>
  <c r="H95" i="8" s="1"/>
  <c r="H94" i="8"/>
  <c r="F94" i="8"/>
  <c r="F93" i="8"/>
  <c r="H93" i="8" s="1"/>
  <c r="F92" i="8"/>
  <c r="H92" i="8" s="1"/>
  <c r="H91" i="8"/>
  <c r="F91" i="8"/>
  <c r="H97" i="8" s="1"/>
  <c r="F90" i="8"/>
  <c r="H90" i="8" s="1"/>
  <c r="F89" i="8"/>
  <c r="H89" i="8" s="1"/>
  <c r="F88" i="8"/>
  <c r="H88" i="8" s="1"/>
  <c r="F87" i="8"/>
  <c r="H87" i="8" s="1"/>
  <c r="F86" i="8"/>
  <c r="H86" i="8" s="1"/>
  <c r="H85" i="8"/>
  <c r="F85" i="8"/>
  <c r="G85" i="8" s="1"/>
  <c r="F84" i="8"/>
  <c r="H84" i="8" s="1"/>
  <c r="F83" i="8"/>
  <c r="H83" i="8" s="1"/>
  <c r="F82" i="8"/>
  <c r="H82" i="8" s="1"/>
  <c r="F81" i="8"/>
  <c r="G81" i="8" s="1"/>
  <c r="F80" i="8"/>
  <c r="H81" i="8" s="1"/>
  <c r="F79" i="8"/>
  <c r="H79" i="8" s="1"/>
  <c r="F78" i="8"/>
  <c r="F77" i="8"/>
  <c r="H77" i="8" s="1"/>
  <c r="F76" i="8"/>
  <c r="H76" i="8" s="1"/>
  <c r="F75" i="8"/>
  <c r="G75" i="8" s="1"/>
  <c r="F74" i="8"/>
  <c r="F73" i="8"/>
  <c r="H73" i="8" s="1"/>
  <c r="F72" i="8"/>
  <c r="H72" i="8" s="1"/>
  <c r="F71" i="8"/>
  <c r="H71" i="8" s="1"/>
  <c r="F70" i="8"/>
  <c r="H70" i="8" s="1"/>
  <c r="H69" i="8"/>
  <c r="F69" i="8"/>
  <c r="G69" i="8" s="1"/>
  <c r="F68" i="8"/>
  <c r="H68" i="8" s="1"/>
  <c r="F67" i="8"/>
  <c r="H67" i="8" s="1"/>
  <c r="F66" i="8"/>
  <c r="H66" i="8" s="1"/>
  <c r="F65" i="8"/>
  <c r="F64" i="8"/>
  <c r="H59" i="8" s="1"/>
  <c r="F63" i="8"/>
  <c r="H63" i="8" s="1"/>
  <c r="F62" i="8"/>
  <c r="F61" i="8"/>
  <c r="H65" i="8" s="1"/>
  <c r="F60" i="8"/>
  <c r="H60" i="8" s="1"/>
  <c r="F59" i="8"/>
  <c r="H74" i="8" s="1"/>
  <c r="F58" i="8"/>
  <c r="F57" i="8"/>
  <c r="H57" i="8" s="1"/>
  <c r="F56" i="8"/>
  <c r="G56" i="8" s="1"/>
  <c r="F55" i="8"/>
  <c r="H55" i="8" s="1"/>
  <c r="F54" i="8"/>
  <c r="H54" i="8" s="1"/>
  <c r="F53" i="8"/>
  <c r="G53" i="8" s="1"/>
  <c r="F52" i="8"/>
  <c r="H52" i="8" s="1"/>
  <c r="F51" i="8"/>
  <c r="H51" i="8" s="1"/>
  <c r="F50" i="8"/>
  <c r="H50" i="8" s="1"/>
  <c r="F49" i="8"/>
  <c r="F48" i="8"/>
  <c r="H48" i="8" s="1"/>
  <c r="F47" i="8"/>
  <c r="H47" i="8" s="1"/>
  <c r="F46" i="8"/>
  <c r="F45" i="8"/>
  <c r="H45" i="8" s="1"/>
  <c r="F44" i="8"/>
  <c r="H44" i="8" s="1"/>
  <c r="F43" i="8"/>
  <c r="G43" i="8" s="1"/>
  <c r="F42" i="8"/>
  <c r="F41" i="8"/>
  <c r="G41" i="8" s="1"/>
  <c r="F40" i="8"/>
  <c r="G40" i="8" s="1"/>
  <c r="F39" i="8"/>
  <c r="H53" i="8" s="1"/>
  <c r="F38" i="8"/>
  <c r="H38" i="8" s="1"/>
  <c r="F37" i="8"/>
  <c r="G37" i="8" s="1"/>
  <c r="F36" i="8"/>
  <c r="H36" i="8" s="1"/>
  <c r="F35" i="8"/>
  <c r="H35" i="8" s="1"/>
  <c r="F34" i="8"/>
  <c r="H34" i="8" s="1"/>
  <c r="F33" i="8"/>
  <c r="F32" i="8"/>
  <c r="H32" i="8" s="1"/>
  <c r="F31" i="8"/>
  <c r="H31" i="8" s="1"/>
  <c r="F30" i="8"/>
  <c r="F29" i="8"/>
  <c r="H29" i="8" s="1"/>
  <c r="F28" i="8"/>
  <c r="H28" i="8" s="1"/>
  <c r="F27" i="8"/>
  <c r="G27" i="8" s="1"/>
  <c r="F26" i="8"/>
  <c r="F25" i="8"/>
  <c r="H25" i="8" s="1"/>
  <c r="F24" i="8"/>
  <c r="G24" i="8" s="1"/>
  <c r="F23" i="8"/>
  <c r="H23" i="8" s="1"/>
  <c r="F22" i="8"/>
  <c r="H22" i="8" s="1"/>
  <c r="H21" i="8"/>
  <c r="F21" i="8"/>
  <c r="G21" i="8" s="1"/>
  <c r="F20" i="8"/>
  <c r="H20" i="8" s="1"/>
  <c r="F19" i="8"/>
  <c r="H19" i="8" s="1"/>
  <c r="F18" i="8"/>
  <c r="H18" i="8" s="1"/>
  <c r="F17" i="8"/>
  <c r="F16" i="8"/>
  <c r="G16" i="8" s="1"/>
  <c r="F15" i="8"/>
  <c r="G15" i="8" s="1"/>
  <c r="F14" i="8"/>
  <c r="F13" i="8"/>
  <c r="H13" i="8" s="1"/>
  <c r="F12" i="8"/>
  <c r="H12" i="8" s="1"/>
  <c r="F11" i="8"/>
  <c r="G11" i="8" s="1"/>
  <c r="F10" i="8"/>
  <c r="F9" i="8"/>
  <c r="G9" i="8" s="1"/>
  <c r="F8" i="8"/>
  <c r="F7" i="8"/>
  <c r="G2" i="8" s="1"/>
  <c r="G6" i="8"/>
  <c r="J6" i="8" s="1"/>
  <c r="F6" i="8"/>
  <c r="H5" i="8"/>
  <c r="F5" i="8"/>
  <c r="G5" i="8" s="1"/>
  <c r="F4" i="8"/>
  <c r="H4" i="8" s="1"/>
  <c r="F3" i="8"/>
  <c r="H3" i="8" s="1"/>
  <c r="F2" i="8"/>
  <c r="G90" i="8" s="1"/>
  <c r="G101" i="7"/>
  <c r="G21" i="7"/>
  <c r="O75" i="8" l="1"/>
  <c r="N75" i="8"/>
  <c r="M75" i="8"/>
  <c r="L75" i="8"/>
  <c r="K75" i="8"/>
  <c r="J75" i="8"/>
  <c r="L16" i="8"/>
  <c r="O16" i="8"/>
  <c r="N16" i="8"/>
  <c r="M16" i="8"/>
  <c r="K16" i="8"/>
  <c r="J16" i="8"/>
  <c r="L81" i="8"/>
  <c r="K81" i="8"/>
  <c r="J81" i="8"/>
  <c r="O81" i="8"/>
  <c r="M81" i="8"/>
  <c r="N81" i="8"/>
  <c r="N15" i="8"/>
  <c r="M15" i="8"/>
  <c r="K15" i="8"/>
  <c r="L15" i="8"/>
  <c r="J15" i="8"/>
  <c r="O15" i="8"/>
  <c r="K90" i="8"/>
  <c r="J90" i="8"/>
  <c r="N90" i="8"/>
  <c r="L90" i="8"/>
  <c r="O90" i="8"/>
  <c r="M90" i="8"/>
  <c r="O53" i="8"/>
  <c r="K53" i="8"/>
  <c r="N53" i="8"/>
  <c r="M53" i="8"/>
  <c r="L53" i="8"/>
  <c r="J53" i="8"/>
  <c r="K69" i="8"/>
  <c r="O69" i="8"/>
  <c r="N69" i="8"/>
  <c r="M69" i="8"/>
  <c r="L69" i="8"/>
  <c r="J69" i="8"/>
  <c r="L97" i="8"/>
  <c r="K97" i="8"/>
  <c r="J97" i="8"/>
  <c r="M97" i="8"/>
  <c r="O97" i="8"/>
  <c r="N97" i="8"/>
  <c r="O37" i="8"/>
  <c r="K37" i="8"/>
  <c r="N37" i="8"/>
  <c r="L37" i="8"/>
  <c r="M37" i="8"/>
  <c r="J37" i="8"/>
  <c r="K85" i="8"/>
  <c r="O85" i="8"/>
  <c r="N85" i="8"/>
  <c r="M85" i="8"/>
  <c r="L85" i="8"/>
  <c r="J85" i="8"/>
  <c r="K21" i="8"/>
  <c r="O21" i="8"/>
  <c r="N21" i="8"/>
  <c r="M21" i="8"/>
  <c r="L21" i="8"/>
  <c r="J21" i="8"/>
  <c r="K2" i="8"/>
  <c r="J2" i="8"/>
  <c r="O2" i="8"/>
  <c r="M2" i="8"/>
  <c r="N2" i="8"/>
  <c r="L2" i="8"/>
  <c r="K5" i="8"/>
  <c r="J5" i="8"/>
  <c r="O5" i="8"/>
  <c r="N5" i="8"/>
  <c r="L5" i="8"/>
  <c r="M5" i="8"/>
  <c r="K9" i="8"/>
  <c r="O9" i="8"/>
  <c r="N9" i="8"/>
  <c r="M9" i="8"/>
  <c r="L9" i="8"/>
  <c r="J9" i="8"/>
  <c r="M24" i="8"/>
  <c r="L24" i="8"/>
  <c r="N24" i="8"/>
  <c r="K24" i="8"/>
  <c r="J24" i="8"/>
  <c r="O24" i="8"/>
  <c r="M40" i="8"/>
  <c r="L40" i="8"/>
  <c r="J40" i="8"/>
  <c r="K40" i="8"/>
  <c r="N40" i="8"/>
  <c r="O40" i="8"/>
  <c r="M56" i="8"/>
  <c r="L56" i="8"/>
  <c r="K56" i="8"/>
  <c r="J56" i="8"/>
  <c r="N56" i="8"/>
  <c r="O56" i="8"/>
  <c r="O41" i="8"/>
  <c r="K41" i="8"/>
  <c r="N41" i="8"/>
  <c r="M41" i="8"/>
  <c r="L41" i="8"/>
  <c r="J41" i="8"/>
  <c r="K101" i="8"/>
  <c r="O101" i="8"/>
  <c r="N101" i="8"/>
  <c r="M101" i="8"/>
  <c r="L101" i="8"/>
  <c r="J101" i="8"/>
  <c r="O11" i="8"/>
  <c r="N11" i="8"/>
  <c r="M11" i="8"/>
  <c r="L11" i="8"/>
  <c r="K11" i="8"/>
  <c r="J11" i="8"/>
  <c r="O27" i="8"/>
  <c r="N27" i="8"/>
  <c r="M27" i="8"/>
  <c r="L27" i="8"/>
  <c r="K27" i="8"/>
  <c r="J27" i="8"/>
  <c r="O43" i="8"/>
  <c r="N43" i="8"/>
  <c r="M43" i="8"/>
  <c r="L43" i="8"/>
  <c r="K43" i="8"/>
  <c r="J43" i="8"/>
  <c r="H14" i="8"/>
  <c r="G23" i="8"/>
  <c r="H30" i="8"/>
  <c r="G39" i="8"/>
  <c r="H46" i="8"/>
  <c r="G55" i="8"/>
  <c r="H62" i="8"/>
  <c r="G71" i="8"/>
  <c r="H78" i="8"/>
  <c r="G87" i="8"/>
  <c r="K6" i="8"/>
  <c r="G25" i="8"/>
  <c r="G57" i="8"/>
  <c r="H64" i="8"/>
  <c r="G73" i="8"/>
  <c r="H80" i="8"/>
  <c r="G89" i="8"/>
  <c r="G78" i="8"/>
  <c r="G48" i="8"/>
  <c r="H16" i="8"/>
  <c r="H9" i="8"/>
  <c r="G34" i="8"/>
  <c r="H41" i="8"/>
  <c r="G50" i="8"/>
  <c r="G66" i="8"/>
  <c r="G82" i="8"/>
  <c r="G98" i="8"/>
  <c r="H37" i="8"/>
  <c r="L6" i="8"/>
  <c r="G18" i="8"/>
  <c r="M6" i="8"/>
  <c r="G59" i="8"/>
  <c r="G91" i="8"/>
  <c r="G46" i="8"/>
  <c r="H11" i="8"/>
  <c r="H75" i="8"/>
  <c r="G100" i="8"/>
  <c r="G7" i="8"/>
  <c r="H43" i="8"/>
  <c r="O6" i="8"/>
  <c r="G13" i="8"/>
  <c r="G29" i="8"/>
  <c r="G45" i="8"/>
  <c r="G61" i="8"/>
  <c r="G77" i="8"/>
  <c r="G93" i="8"/>
  <c r="H6" i="8"/>
  <c r="H39" i="8"/>
  <c r="G96" i="8"/>
  <c r="G36" i="8"/>
  <c r="G68" i="8"/>
  <c r="G22" i="8"/>
  <c r="G38" i="8"/>
  <c r="G54" i="8"/>
  <c r="H61" i="8"/>
  <c r="G70" i="8"/>
  <c r="G86" i="8"/>
  <c r="G102" i="8"/>
  <c r="G30" i="8"/>
  <c r="G62" i="8"/>
  <c r="G52" i="8"/>
  <c r="G31" i="8"/>
  <c r="G47" i="8"/>
  <c r="G63" i="8"/>
  <c r="G79" i="8"/>
  <c r="G95" i="8"/>
  <c r="N6" i="8"/>
  <c r="H27" i="8"/>
  <c r="G84" i="8"/>
  <c r="G8" i="8"/>
  <c r="H15" i="8"/>
  <c r="G72" i="8"/>
  <c r="G88" i="8"/>
  <c r="G14" i="8"/>
  <c r="G94" i="8"/>
  <c r="G20" i="8"/>
  <c r="H8" i="8"/>
  <c r="G17" i="8"/>
  <c r="H24" i="8"/>
  <c r="G33" i="8"/>
  <c r="H40" i="8"/>
  <c r="G49" i="8"/>
  <c r="H56" i="8"/>
  <c r="G65" i="8"/>
  <c r="H17" i="8"/>
  <c r="G42" i="8"/>
  <c r="G58" i="8"/>
  <c r="G74" i="8"/>
  <c r="G64" i="8"/>
  <c r="G10" i="8"/>
  <c r="H49" i="8"/>
  <c r="H2" i="8"/>
  <c r="G3" i="8"/>
  <c r="G19" i="8"/>
  <c r="H26" i="8"/>
  <c r="G35" i="8"/>
  <c r="H42" i="8"/>
  <c r="G51" i="8"/>
  <c r="H58" i="8"/>
  <c r="G67" i="8"/>
  <c r="G83" i="8"/>
  <c r="G99" i="8"/>
  <c r="G32" i="8"/>
  <c r="G26" i="8"/>
  <c r="H33" i="8"/>
  <c r="H10" i="8"/>
  <c r="G4" i="8"/>
  <c r="G12" i="8"/>
  <c r="G28" i="8"/>
  <c r="G44" i="8"/>
  <c r="G60" i="8"/>
  <c r="G76" i="8"/>
  <c r="G92" i="8"/>
  <c r="H7" i="8"/>
  <c r="G80" i="8"/>
  <c r="N62" i="8" l="1"/>
  <c r="O62" i="8"/>
  <c r="J62" i="8"/>
  <c r="M62" i="8"/>
  <c r="L62" i="8"/>
  <c r="K62" i="8"/>
  <c r="O94" i="8"/>
  <c r="N94" i="8"/>
  <c r="J94" i="8"/>
  <c r="M94" i="8"/>
  <c r="L94" i="8"/>
  <c r="K94" i="8"/>
  <c r="J14" i="8"/>
  <c r="N14" i="8"/>
  <c r="O14" i="8"/>
  <c r="M14" i="8"/>
  <c r="K14" i="8"/>
  <c r="L14" i="8"/>
  <c r="O102" i="8"/>
  <c r="N102" i="8"/>
  <c r="M102" i="8"/>
  <c r="L102" i="8"/>
  <c r="K102" i="8"/>
  <c r="J102" i="8"/>
  <c r="O29" i="8"/>
  <c r="N29" i="8"/>
  <c r="M29" i="8"/>
  <c r="L29" i="8"/>
  <c r="K29" i="8"/>
  <c r="J29" i="8"/>
  <c r="O82" i="8"/>
  <c r="N82" i="8"/>
  <c r="M82" i="8"/>
  <c r="L82" i="8"/>
  <c r="K82" i="8"/>
  <c r="J82" i="8"/>
  <c r="O87" i="8"/>
  <c r="M87" i="8"/>
  <c r="N87" i="8"/>
  <c r="L87" i="8"/>
  <c r="K87" i="8"/>
  <c r="J87" i="8"/>
  <c r="O20" i="8"/>
  <c r="N20" i="8"/>
  <c r="M20" i="8"/>
  <c r="L20" i="8"/>
  <c r="K20" i="8"/>
  <c r="J20" i="8"/>
  <c r="M13" i="8"/>
  <c r="O13" i="8"/>
  <c r="N13" i="8"/>
  <c r="L13" i="8"/>
  <c r="K13" i="8"/>
  <c r="J13" i="8"/>
  <c r="O66" i="8"/>
  <c r="N66" i="8"/>
  <c r="M66" i="8"/>
  <c r="L66" i="8"/>
  <c r="K66" i="8"/>
  <c r="J66" i="8"/>
  <c r="O70" i="8"/>
  <c r="N70" i="8"/>
  <c r="M70" i="8"/>
  <c r="L70" i="8"/>
  <c r="K70" i="8"/>
  <c r="J70" i="8"/>
  <c r="O50" i="8"/>
  <c r="N50" i="8"/>
  <c r="M50" i="8"/>
  <c r="L50" i="8"/>
  <c r="K50" i="8"/>
  <c r="J50" i="8"/>
  <c r="O71" i="8"/>
  <c r="N71" i="8"/>
  <c r="M71" i="8"/>
  <c r="L71" i="8"/>
  <c r="K71" i="8"/>
  <c r="J71" i="8"/>
  <c r="O64" i="8"/>
  <c r="N64" i="8"/>
  <c r="M64" i="8"/>
  <c r="L64" i="8"/>
  <c r="K64" i="8"/>
  <c r="J64" i="8"/>
  <c r="L32" i="8"/>
  <c r="O32" i="8"/>
  <c r="N32" i="8"/>
  <c r="M32" i="8"/>
  <c r="K32" i="8"/>
  <c r="J32" i="8"/>
  <c r="K58" i="8"/>
  <c r="J58" i="8"/>
  <c r="N58" i="8"/>
  <c r="L58" i="8"/>
  <c r="O58" i="8"/>
  <c r="M58" i="8"/>
  <c r="L28" i="8"/>
  <c r="J28" i="8"/>
  <c r="O28" i="8"/>
  <c r="M28" i="8"/>
  <c r="N28" i="8"/>
  <c r="K28" i="8"/>
  <c r="M4" i="8"/>
  <c r="J4" i="8"/>
  <c r="O4" i="8"/>
  <c r="L4" i="8"/>
  <c r="K4" i="8"/>
  <c r="N4" i="8"/>
  <c r="K42" i="8"/>
  <c r="J42" i="8"/>
  <c r="N42" i="8"/>
  <c r="O42" i="8"/>
  <c r="L42" i="8"/>
  <c r="M42" i="8"/>
  <c r="M8" i="8"/>
  <c r="J8" i="8"/>
  <c r="L8" i="8"/>
  <c r="K8" i="8"/>
  <c r="N8" i="8"/>
  <c r="O8" i="8"/>
  <c r="O54" i="8"/>
  <c r="N54" i="8"/>
  <c r="M54" i="8"/>
  <c r="L54" i="8"/>
  <c r="K54" i="8"/>
  <c r="J54" i="8"/>
  <c r="M7" i="8"/>
  <c r="O7" i="8"/>
  <c r="J7" i="8"/>
  <c r="N7" i="8"/>
  <c r="L7" i="8"/>
  <c r="K7" i="8"/>
  <c r="O34" i="8"/>
  <c r="J34" i="8"/>
  <c r="N34" i="8"/>
  <c r="M34" i="8"/>
  <c r="L34" i="8"/>
  <c r="K34" i="8"/>
  <c r="O55" i="8"/>
  <c r="N55" i="8"/>
  <c r="M55" i="8"/>
  <c r="L55" i="8"/>
  <c r="K55" i="8"/>
  <c r="J55" i="8"/>
  <c r="O98" i="8"/>
  <c r="N98" i="8"/>
  <c r="M98" i="8"/>
  <c r="L98" i="8"/>
  <c r="K98" i="8"/>
  <c r="J98" i="8"/>
  <c r="M88" i="8"/>
  <c r="N88" i="8"/>
  <c r="L88" i="8"/>
  <c r="K88" i="8"/>
  <c r="J88" i="8"/>
  <c r="O88" i="8"/>
  <c r="O38" i="8"/>
  <c r="N38" i="8"/>
  <c r="M38" i="8"/>
  <c r="L38" i="8"/>
  <c r="K38" i="8"/>
  <c r="J38" i="8"/>
  <c r="O100" i="8"/>
  <c r="N100" i="8"/>
  <c r="M100" i="8"/>
  <c r="L100" i="8"/>
  <c r="K100" i="8"/>
  <c r="J100" i="8"/>
  <c r="J30" i="8"/>
  <c r="O30" i="8"/>
  <c r="N30" i="8"/>
  <c r="M30" i="8"/>
  <c r="K30" i="8"/>
  <c r="L30" i="8"/>
  <c r="K26" i="8"/>
  <c r="J26" i="8"/>
  <c r="O26" i="8"/>
  <c r="N26" i="8"/>
  <c r="M26" i="8"/>
  <c r="L26" i="8"/>
  <c r="J67" i="8"/>
  <c r="M67" i="8"/>
  <c r="K67" i="8"/>
  <c r="O67" i="8"/>
  <c r="N67" i="8"/>
  <c r="L67" i="8"/>
  <c r="AC3" i="8"/>
  <c r="O39" i="8"/>
  <c r="N39" i="8"/>
  <c r="M39" i="8"/>
  <c r="L39" i="8"/>
  <c r="J39" i="8"/>
  <c r="Q3" i="8" s="1"/>
  <c r="K39" i="8"/>
  <c r="L44" i="8"/>
  <c r="O44" i="8"/>
  <c r="M44" i="8"/>
  <c r="N44" i="8"/>
  <c r="J44" i="8"/>
  <c r="K44" i="8"/>
  <c r="O45" i="8"/>
  <c r="M45" i="8"/>
  <c r="N45" i="8"/>
  <c r="L45" i="8"/>
  <c r="K45" i="8"/>
  <c r="J45" i="8"/>
  <c r="K10" i="8"/>
  <c r="J10" i="8"/>
  <c r="L10" i="8"/>
  <c r="N10" i="8"/>
  <c r="M10" i="8"/>
  <c r="O10" i="8"/>
  <c r="J99" i="8"/>
  <c r="K99" i="8"/>
  <c r="M99" i="8"/>
  <c r="O99" i="8"/>
  <c r="N99" i="8"/>
  <c r="L99" i="8"/>
  <c r="L65" i="8"/>
  <c r="K65" i="8"/>
  <c r="M65" i="8"/>
  <c r="J65" i="8"/>
  <c r="O65" i="8"/>
  <c r="N65" i="8"/>
  <c r="O22" i="8"/>
  <c r="N22" i="8"/>
  <c r="M22" i="8"/>
  <c r="L22" i="8"/>
  <c r="K22" i="8"/>
  <c r="J22" i="8"/>
  <c r="O80" i="8"/>
  <c r="N80" i="8"/>
  <c r="M80" i="8"/>
  <c r="L80" i="8"/>
  <c r="K80" i="8"/>
  <c r="J80" i="8"/>
  <c r="O68" i="8"/>
  <c r="N68" i="8"/>
  <c r="M68" i="8"/>
  <c r="L68" i="8"/>
  <c r="K68" i="8"/>
  <c r="J68" i="8"/>
  <c r="O48" i="8"/>
  <c r="N48" i="8"/>
  <c r="M48" i="8"/>
  <c r="L48" i="8"/>
  <c r="K48" i="8"/>
  <c r="J48" i="8"/>
  <c r="K12" i="8"/>
  <c r="L12" i="8"/>
  <c r="J12" i="8"/>
  <c r="O12" i="8"/>
  <c r="N12" i="8"/>
  <c r="M12" i="8"/>
  <c r="J83" i="8"/>
  <c r="K83" i="8"/>
  <c r="O83" i="8"/>
  <c r="M83" i="8"/>
  <c r="N83" i="8"/>
  <c r="L83" i="8"/>
  <c r="L49" i="8"/>
  <c r="K49" i="8"/>
  <c r="O49" i="8"/>
  <c r="J49" i="8"/>
  <c r="M49" i="8"/>
  <c r="N49" i="8"/>
  <c r="N95" i="8"/>
  <c r="M95" i="8"/>
  <c r="L95" i="8"/>
  <c r="K95" i="8"/>
  <c r="J95" i="8"/>
  <c r="O95" i="8"/>
  <c r="N36" i="8"/>
  <c r="O36" i="8"/>
  <c r="M36" i="8"/>
  <c r="L36" i="8"/>
  <c r="K36" i="8"/>
  <c r="J36" i="8"/>
  <c r="J46" i="8"/>
  <c r="O46" i="8"/>
  <c r="N46" i="8"/>
  <c r="M46" i="8"/>
  <c r="K46" i="8"/>
  <c r="L46" i="8"/>
  <c r="AC5" i="8"/>
  <c r="O78" i="8"/>
  <c r="J78" i="8"/>
  <c r="N78" i="8"/>
  <c r="M78" i="8"/>
  <c r="L78" i="8"/>
  <c r="K78" i="8"/>
  <c r="R5" i="8" s="1"/>
  <c r="M23" i="8"/>
  <c r="O23" i="8"/>
  <c r="N23" i="8"/>
  <c r="L23" i="8"/>
  <c r="J23" i="8"/>
  <c r="K23" i="8"/>
  <c r="O86" i="8"/>
  <c r="N86" i="8"/>
  <c r="M86" i="8"/>
  <c r="L86" i="8"/>
  <c r="K86" i="8"/>
  <c r="J86" i="8"/>
  <c r="O84" i="8"/>
  <c r="N84" i="8"/>
  <c r="M84" i="8"/>
  <c r="L84" i="8"/>
  <c r="K84" i="8"/>
  <c r="J84" i="8"/>
  <c r="J51" i="8"/>
  <c r="K51" i="8"/>
  <c r="M51" i="8"/>
  <c r="O51" i="8"/>
  <c r="N51" i="8"/>
  <c r="L51" i="8"/>
  <c r="L92" i="8"/>
  <c r="J92" i="8"/>
  <c r="O92" i="8"/>
  <c r="N92" i="8"/>
  <c r="M92" i="8"/>
  <c r="K92" i="8"/>
  <c r="N79" i="8"/>
  <c r="M79" i="8"/>
  <c r="O79" i="8"/>
  <c r="L79" i="8"/>
  <c r="K79" i="8"/>
  <c r="J79" i="8"/>
  <c r="O96" i="8"/>
  <c r="N96" i="8"/>
  <c r="M96" i="8"/>
  <c r="L96" i="8"/>
  <c r="K96" i="8"/>
  <c r="J96" i="8"/>
  <c r="AC6" i="8"/>
  <c r="O91" i="8"/>
  <c r="N91" i="8"/>
  <c r="M91" i="8"/>
  <c r="T6" i="8" s="1"/>
  <c r="L91" i="8"/>
  <c r="K91" i="8"/>
  <c r="R6" i="8" s="1"/>
  <c r="J91" i="8"/>
  <c r="O89" i="8"/>
  <c r="N89" i="8"/>
  <c r="M89" i="8"/>
  <c r="L89" i="8"/>
  <c r="K89" i="8"/>
  <c r="J89" i="8"/>
  <c r="O61" i="8"/>
  <c r="M61" i="8"/>
  <c r="N61" i="8"/>
  <c r="L61" i="8"/>
  <c r="K61" i="8"/>
  <c r="J61" i="8"/>
  <c r="K74" i="8"/>
  <c r="L74" i="8"/>
  <c r="J74" i="8"/>
  <c r="N74" i="8"/>
  <c r="O74" i="8"/>
  <c r="M74" i="8"/>
  <c r="L76" i="8"/>
  <c r="O76" i="8"/>
  <c r="J76" i="8"/>
  <c r="N76" i="8"/>
  <c r="M76" i="8"/>
  <c r="K76" i="8"/>
  <c r="L33" i="8"/>
  <c r="O33" i="8"/>
  <c r="K33" i="8"/>
  <c r="J33" i="8"/>
  <c r="M33" i="8"/>
  <c r="N33" i="8"/>
  <c r="N63" i="8"/>
  <c r="M63" i="8"/>
  <c r="L63" i="8"/>
  <c r="O63" i="8"/>
  <c r="K63" i="8"/>
  <c r="J63" i="8"/>
  <c r="AC4" i="8"/>
  <c r="O59" i="8"/>
  <c r="N59" i="8"/>
  <c r="M59" i="8"/>
  <c r="L59" i="8"/>
  <c r="K59" i="8"/>
  <c r="J59" i="8"/>
  <c r="O25" i="8"/>
  <c r="N25" i="8"/>
  <c r="M25" i="8"/>
  <c r="L25" i="8"/>
  <c r="K25" i="8"/>
  <c r="J25" i="8"/>
  <c r="M72" i="8"/>
  <c r="L72" i="8"/>
  <c r="K72" i="8"/>
  <c r="J72" i="8"/>
  <c r="N72" i="8"/>
  <c r="O72" i="8"/>
  <c r="J35" i="8"/>
  <c r="K35" i="8"/>
  <c r="N35" i="8"/>
  <c r="O35" i="8"/>
  <c r="M35" i="8"/>
  <c r="L35" i="8"/>
  <c r="L60" i="8"/>
  <c r="J60" i="8"/>
  <c r="O60" i="8"/>
  <c r="M60" i="8"/>
  <c r="N60" i="8"/>
  <c r="K60" i="8"/>
  <c r="N47" i="8"/>
  <c r="M47" i="8"/>
  <c r="L47" i="8"/>
  <c r="K47" i="8"/>
  <c r="J47" i="8"/>
  <c r="O47" i="8"/>
  <c r="O73" i="8"/>
  <c r="N73" i="8"/>
  <c r="M73" i="8"/>
  <c r="L73" i="8"/>
  <c r="K73" i="8"/>
  <c r="J73" i="8"/>
  <c r="J19" i="8"/>
  <c r="K19" i="8"/>
  <c r="AC2" i="8"/>
  <c r="M19" i="8"/>
  <c r="N19" i="8"/>
  <c r="O19" i="8"/>
  <c r="L19" i="8"/>
  <c r="L17" i="8"/>
  <c r="K17" i="8"/>
  <c r="J17" i="8"/>
  <c r="M17" i="8"/>
  <c r="O17" i="8"/>
  <c r="N17" i="8"/>
  <c r="N31" i="8"/>
  <c r="M31" i="8"/>
  <c r="L31" i="8"/>
  <c r="K31" i="8"/>
  <c r="J31" i="8"/>
  <c r="O31" i="8"/>
  <c r="O93" i="8"/>
  <c r="N93" i="8"/>
  <c r="M93" i="8"/>
  <c r="L93" i="8"/>
  <c r="K93" i="8"/>
  <c r="J93" i="8"/>
  <c r="O18" i="8"/>
  <c r="N18" i="8"/>
  <c r="M18" i="8"/>
  <c r="L18" i="8"/>
  <c r="K18" i="8"/>
  <c r="J18" i="8"/>
  <c r="J3" i="8"/>
  <c r="K3" i="8"/>
  <c r="M3" i="8"/>
  <c r="L3" i="8"/>
  <c r="O3" i="8"/>
  <c r="N3" i="8"/>
  <c r="O52" i="8"/>
  <c r="N52" i="8"/>
  <c r="M52" i="8"/>
  <c r="L52" i="8"/>
  <c r="K52" i="8"/>
  <c r="J52" i="8"/>
  <c r="O77" i="8"/>
  <c r="N77" i="8"/>
  <c r="M77" i="8"/>
  <c r="L77" i="8"/>
  <c r="K77" i="8"/>
  <c r="J77" i="8"/>
  <c r="O57" i="8"/>
  <c r="N57" i="8"/>
  <c r="M57" i="8"/>
  <c r="L57" i="8"/>
  <c r="K57" i="8"/>
  <c r="J57" i="8"/>
  <c r="Q4" i="8" l="1"/>
  <c r="V6" i="8"/>
  <c r="Q5" i="8"/>
  <c r="T3" i="8"/>
  <c r="V5" i="8"/>
  <c r="U3" i="8"/>
  <c r="S4" i="8"/>
  <c r="V3" i="8"/>
  <c r="U6" i="8"/>
  <c r="T4" i="8"/>
  <c r="U4" i="8"/>
  <c r="S2" i="8"/>
  <c r="V4" i="8"/>
  <c r="U5" i="8"/>
  <c r="V2" i="8"/>
  <c r="R4" i="8"/>
  <c r="T5" i="8"/>
  <c r="S3" i="8"/>
  <c r="U2" i="8"/>
  <c r="T2" i="8"/>
  <c r="R2" i="8"/>
  <c r="Q2" i="8"/>
  <c r="Q6" i="8"/>
  <c r="S6" i="8"/>
  <c r="S5" i="8"/>
  <c r="R3" i="8"/>
  <c r="W3" i="8" s="1"/>
  <c r="W2" i="8" l="1"/>
  <c r="W6" i="8"/>
  <c r="W5" i="8"/>
  <c r="W4" i="8"/>
</calcChain>
</file>

<file path=xl/sharedStrings.xml><?xml version="1.0" encoding="utf-8"?>
<sst xmlns="http://schemas.openxmlformats.org/spreadsheetml/2006/main" count="113" uniqueCount="50">
  <si>
    <t>htype</t>
  </si>
  <si>
    <t xml:space="preserve">cost </t>
  </si>
  <si>
    <t>peak</t>
  </si>
  <si>
    <t>PAR</t>
  </si>
  <si>
    <t>cost</t>
  </si>
  <si>
    <t>w/o app prio</t>
  </si>
  <si>
    <t>w/ app prio</t>
  </si>
  <si>
    <t>2-3</t>
  </si>
  <si>
    <t>4-5</t>
  </si>
  <si>
    <t>6+</t>
  </si>
  <si>
    <t>satisfaction</t>
  </si>
  <si>
    <t>w/ EV optimization</t>
  </si>
  <si>
    <t>100% satisfaction schedule</t>
  </si>
  <si>
    <t>100% satisfaction</t>
  </si>
  <si>
    <t>EV init charge</t>
  </si>
  <si>
    <t>PV own</t>
  </si>
  <si>
    <t>w/ BPSO</t>
  </si>
  <si>
    <t>ESS initial charge</t>
  </si>
  <si>
    <t>EV initial charge</t>
  </si>
  <si>
    <t>w/ app prio and EV op</t>
  </si>
  <si>
    <t>v_max</t>
  </si>
  <si>
    <t>c1,c2</t>
  </si>
  <si>
    <t>valid scheds</t>
  </si>
  <si>
    <t>best fittness</t>
  </si>
  <si>
    <t>F/V</t>
  </si>
  <si>
    <t>Rank per v_max</t>
  </si>
  <si>
    <t>Vmax</t>
  </si>
  <si>
    <t>Rank 1 c1</t>
  </si>
  <si>
    <t>Rank 2 c1</t>
  </si>
  <si>
    <t>Rank 3 c1</t>
  </si>
  <si>
    <t>c1</t>
  </si>
  <si>
    <t>c2</t>
  </si>
  <si>
    <t>Cost (Orig 57.8147)</t>
  </si>
  <si>
    <t>Fitness</t>
  </si>
  <si>
    <t>Valid  Schedules (/30)</t>
  </si>
  <si>
    <t>Cost</t>
  </si>
  <si>
    <t xml:space="preserve">Valid </t>
  </si>
  <si>
    <t>Overall Rank</t>
  </si>
  <si>
    <t>Rank/V</t>
  </si>
  <si>
    <t>&lt;20</t>
  </si>
  <si>
    <t>&lt;40</t>
  </si>
  <si>
    <t>&lt;60</t>
  </si>
  <si>
    <t>&lt;80</t>
  </si>
  <si>
    <t>&lt;100</t>
  </si>
  <si>
    <t>&gt;100</t>
  </si>
  <si>
    <t>Score</t>
  </si>
  <si>
    <t>Rank 1</t>
  </si>
  <si>
    <t>Rank 2</t>
  </si>
  <si>
    <t>Rank 3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</si>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</sst>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598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0" fillId="0" borderId="0" xfId="0" applyNumberFormat="1"/>
    <xf numFmtId="0" fontId="1" fillId="0" borderId="0" xfId="0" applyFont="1"/>
    <xf numFmtId="2" fontId="0" fillId="0" borderId="0" xfId="0" applyNumberFormat="1"/>
    <xf numFmtId="10" fontId="1" fillId="0" borderId="0" xfId="0" applyNumberFormat="1" applyFont="1"/>
    <xf numFmtId="10" fontId="0" fillId="0" borderId="0" xfId="0" applyNumberFormat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0" fontId="0" fillId="0" borderId="0" xfId="0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0" fillId="2" borderId="1" xfId="0" applyFill="1" applyBorder="1" applyAlignment="1">
      <alignment horizontal="right" wrapText="1"/>
    </xf>
    <xf numFmtId="0" fontId="0" fillId="2" borderId="5" xfId="0" applyFill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6" xfId="0" applyBorder="1" applyAlignment="1">
      <alignment horizontal="center"/>
    </xf>
    <xf numFmtId="0" fontId="0" fillId="0" borderId="4" xfId="0" applyBorder="1"/>
    <xf numFmtId="0" fontId="0" fillId="2" borderId="7" xfId="0" applyFill="1" applyBorder="1" applyAlignment="1">
      <alignment horizontal="right" wrapText="1"/>
    </xf>
    <xf numFmtId="0" fontId="0" fillId="2" borderId="8" xfId="0" applyFill="1" applyBorder="1" applyAlignment="1">
      <alignment horizontal="right" wrapText="1"/>
    </xf>
    <xf numFmtId="0" fontId="0" fillId="3" borderId="7" xfId="0" applyFill="1" applyBorder="1" applyAlignment="1">
      <alignment horizontal="right" wrapText="1"/>
    </xf>
    <xf numFmtId="0" fontId="0" fillId="3" borderId="8" xfId="0" applyFill="1" applyBorder="1" applyAlignment="1">
      <alignment horizontal="right" wrapText="1"/>
    </xf>
    <xf numFmtId="0" fontId="0" fillId="4" borderId="7" xfId="0" applyFill="1" applyBorder="1" applyAlignment="1">
      <alignment horizontal="right" wrapText="1"/>
    </xf>
    <xf numFmtId="0" fontId="0" fillId="4" borderId="8" xfId="0" applyFill="1" applyBorder="1" applyAlignment="1">
      <alignment horizontal="right" wrapText="1"/>
    </xf>
    <xf numFmtId="0" fontId="0" fillId="5" borderId="7" xfId="0" applyFill="1" applyBorder="1" applyAlignment="1">
      <alignment horizontal="right" wrapText="1"/>
    </xf>
    <xf numFmtId="0" fontId="0" fillId="5" borderId="8" xfId="0" applyFill="1" applyBorder="1" applyAlignment="1">
      <alignment horizontal="right" wrapText="1"/>
    </xf>
    <xf numFmtId="0" fontId="0" fillId="6" borderId="7" xfId="0" applyFill="1" applyBorder="1" applyAlignment="1">
      <alignment horizontal="right" wrapText="1"/>
    </xf>
    <xf numFmtId="0" fontId="0" fillId="6" borderId="8" xfId="0" applyFill="1" applyBorder="1" applyAlignment="1">
      <alignment horizontal="right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4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0" xfId="0" applyFill="1"/>
    <xf numFmtId="0" fontId="0" fillId="7" borderId="4" xfId="0" applyNumberForma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11" fontId="0" fillId="8" borderId="4" xfId="0" applyNumberFormat="1" applyFill="1" applyBorder="1" applyAlignment="1">
      <alignment horizontal="center"/>
    </xf>
    <xf numFmtId="0" fontId="0" fillId="8" borderId="4" xfId="0" applyFill="1" applyBorder="1"/>
    <xf numFmtId="0" fontId="0" fillId="8" borderId="13" xfId="0" applyFill="1" applyBorder="1"/>
    <xf numFmtId="0" fontId="0" fillId="8" borderId="14" xfId="0" applyFill="1" applyBorder="1"/>
    <xf numFmtId="11" fontId="0" fillId="7" borderId="4" xfId="0" applyNumberFormat="1" applyFill="1" applyBorder="1" applyAlignment="1">
      <alignment horizontal="center"/>
    </xf>
    <xf numFmtId="0" fontId="0" fillId="7" borderId="4" xfId="0" applyFill="1" applyBorder="1"/>
    <xf numFmtId="0" fontId="0" fillId="8" borderId="15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J23" sqref="J23"/>
    </sheetView>
  </sheetViews>
  <sheetFormatPr defaultRowHeight="14.4" x14ac:dyDescent="0.3"/>
  <cols>
    <col min="8" max="8" width="13" style="5" customWidth="1"/>
    <col min="12" max="12" width="11.88671875" style="5" customWidth="1"/>
    <col min="13" max="13" width="24.109375" customWidth="1"/>
  </cols>
  <sheetData>
    <row r="1" spans="1:13" x14ac:dyDescent="0.3">
      <c r="A1" s="2" t="s">
        <v>0</v>
      </c>
      <c r="B1" s="19" t="s">
        <v>12</v>
      </c>
      <c r="C1" s="19"/>
      <c r="D1" s="19"/>
      <c r="E1" s="19" t="s">
        <v>5</v>
      </c>
      <c r="F1" s="19"/>
      <c r="G1" s="19"/>
      <c r="H1" s="19"/>
      <c r="I1" s="19" t="s">
        <v>6</v>
      </c>
      <c r="J1" s="19"/>
      <c r="K1" s="19"/>
      <c r="L1" s="19"/>
      <c r="M1" s="2" t="s">
        <v>19</v>
      </c>
    </row>
    <row r="2" spans="1:13" x14ac:dyDescent="0.3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2</v>
      </c>
      <c r="G2" s="2" t="s">
        <v>3</v>
      </c>
      <c r="H2" s="4" t="s">
        <v>10</v>
      </c>
      <c r="I2" s="2" t="s">
        <v>4</v>
      </c>
      <c r="J2" s="2" t="s">
        <v>2</v>
      </c>
      <c r="K2" s="2" t="s">
        <v>3</v>
      </c>
      <c r="L2" s="4" t="s">
        <v>10</v>
      </c>
      <c r="M2" s="2" t="s">
        <v>10</v>
      </c>
    </row>
    <row r="3" spans="1:13" x14ac:dyDescent="0.3">
      <c r="A3" s="1">
        <v>1</v>
      </c>
      <c r="B3" s="3">
        <v>31.095400000000001</v>
      </c>
      <c r="C3" s="3">
        <v>515.5</v>
      </c>
      <c r="D3" s="3">
        <v>2.1677390000000001</v>
      </c>
      <c r="E3" s="3">
        <v>31.095400000000001</v>
      </c>
      <c r="F3" s="3">
        <v>515.5</v>
      </c>
      <c r="G3" s="3">
        <v>2.1677390000000001</v>
      </c>
      <c r="H3" s="5">
        <v>0.97533999999999998</v>
      </c>
      <c r="I3" s="3">
        <v>30.280909999999999</v>
      </c>
      <c r="J3" s="3">
        <v>476.84</v>
      </c>
      <c r="K3" s="3">
        <v>2.005169</v>
      </c>
      <c r="L3" s="5">
        <v>0.98790849999999997</v>
      </c>
      <c r="M3" s="5">
        <v>0.98790849999999997</v>
      </c>
    </row>
    <row r="4" spans="1:13" x14ac:dyDescent="0.3">
      <c r="A4" s="1" t="s">
        <v>7</v>
      </c>
      <c r="B4" s="3">
        <v>24.235130000000002</v>
      </c>
      <c r="C4" s="3">
        <v>610.34</v>
      </c>
      <c r="D4" s="3">
        <v>2.7174939999999999</v>
      </c>
      <c r="E4" s="3">
        <v>23.906970000000001</v>
      </c>
      <c r="F4" s="3">
        <v>610.34</v>
      </c>
      <c r="G4" s="3">
        <v>2.7174939999999999</v>
      </c>
      <c r="H4" s="5">
        <v>0.90909090000000004</v>
      </c>
      <c r="I4" s="3">
        <v>23.906970000000001</v>
      </c>
      <c r="J4" s="3">
        <v>610.34</v>
      </c>
      <c r="K4" s="3">
        <v>2.7174939999999999</v>
      </c>
      <c r="L4" s="5">
        <v>0.95075759999999998</v>
      </c>
      <c r="M4" s="5">
        <v>0.95075759999999998</v>
      </c>
    </row>
    <row r="5" spans="1:13" x14ac:dyDescent="0.3">
      <c r="A5" s="1" t="s">
        <v>8</v>
      </c>
      <c r="B5" s="3">
        <v>32.230429999999998</v>
      </c>
      <c r="C5" s="3">
        <v>565.48</v>
      </c>
      <c r="D5" s="3">
        <v>1.9601059999999999</v>
      </c>
      <c r="E5" s="3">
        <v>31.902270000000001</v>
      </c>
      <c r="F5" s="3">
        <v>603.33000000000004</v>
      </c>
      <c r="G5" s="3">
        <v>2.0913040000000001</v>
      </c>
      <c r="H5" s="5">
        <v>0.77272730000000001</v>
      </c>
      <c r="I5" s="3">
        <v>31.902270000000001</v>
      </c>
      <c r="J5" s="3">
        <v>565.48</v>
      </c>
      <c r="K5" s="3">
        <v>1.9601059999999999</v>
      </c>
      <c r="L5" s="5">
        <v>0.94204549999999998</v>
      </c>
      <c r="M5" s="5">
        <v>0.95360549999999999</v>
      </c>
    </row>
    <row r="6" spans="1:13" x14ac:dyDescent="0.3">
      <c r="A6" s="1" t="s">
        <v>9</v>
      </c>
      <c r="B6" s="3">
        <v>45.028060000000004</v>
      </c>
      <c r="C6" s="3">
        <v>801.46</v>
      </c>
      <c r="D6" s="3">
        <v>1.9844200000000001</v>
      </c>
      <c r="E6" s="3">
        <v>45.028060000000004</v>
      </c>
      <c r="F6" s="3">
        <v>801.46</v>
      </c>
      <c r="G6" s="3">
        <v>1.9844200000000001</v>
      </c>
      <c r="H6" s="5">
        <v>0.92424240000000002</v>
      </c>
      <c r="I6" s="3">
        <v>45.028060000000004</v>
      </c>
      <c r="J6" s="3">
        <v>801.46</v>
      </c>
      <c r="K6" s="3">
        <v>1.9844200000000001</v>
      </c>
      <c r="L6" s="5">
        <v>0.98761759999999998</v>
      </c>
      <c r="M6" s="5">
        <v>0.96978850000000005</v>
      </c>
    </row>
  </sheetData>
  <mergeCells count="3">
    <mergeCell ref="B1:D1"/>
    <mergeCell ref="E1:H1"/>
    <mergeCell ref="I1:L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3" sqref="A3:B18"/>
    </sheetView>
  </sheetViews>
  <sheetFormatPr defaultRowHeight="14.4" x14ac:dyDescent="0.3"/>
  <sheetData>
    <row r="1" spans="1:11" x14ac:dyDescent="0.3">
      <c r="A1" s="19" t="s">
        <v>0</v>
      </c>
      <c r="B1" s="21" t="s">
        <v>14</v>
      </c>
      <c r="C1" s="19" t="s">
        <v>13</v>
      </c>
      <c r="D1" s="19"/>
      <c r="E1" s="19"/>
      <c r="F1" s="19" t="s">
        <v>11</v>
      </c>
      <c r="G1" s="19"/>
      <c r="H1" s="19"/>
    </row>
    <row r="2" spans="1:11" x14ac:dyDescent="0.3">
      <c r="A2" s="19"/>
      <c r="B2" s="21"/>
      <c r="C2" s="2" t="s">
        <v>1</v>
      </c>
      <c r="D2" s="2" t="s">
        <v>2</v>
      </c>
      <c r="E2" s="2" t="s">
        <v>3</v>
      </c>
      <c r="F2" s="2" t="s">
        <v>4</v>
      </c>
      <c r="G2" s="2" t="s">
        <v>2</v>
      </c>
      <c r="H2" s="2" t="s">
        <v>3</v>
      </c>
    </row>
    <row r="3" spans="1:11" x14ac:dyDescent="0.3">
      <c r="A3" s="20">
        <v>1</v>
      </c>
      <c r="B3">
        <v>0</v>
      </c>
      <c r="C3" s="7">
        <v>50.84</v>
      </c>
      <c r="D3" s="7">
        <v>1568.25</v>
      </c>
      <c r="E3" s="7">
        <v>4.51</v>
      </c>
      <c r="F3" s="7">
        <v>41.754779999999997</v>
      </c>
      <c r="G3" s="7">
        <v>526.5258</v>
      </c>
      <c r="H3" s="7">
        <v>1.513852</v>
      </c>
      <c r="K3" s="6"/>
    </row>
    <row r="4" spans="1:11" x14ac:dyDescent="0.3">
      <c r="A4" s="20"/>
      <c r="B4">
        <v>20</v>
      </c>
      <c r="C4" s="7">
        <v>45.9</v>
      </c>
      <c r="D4" s="7">
        <v>1568.25</v>
      </c>
      <c r="E4" s="7">
        <v>4.9000000000000004</v>
      </c>
      <c r="F4" s="7">
        <v>38.904730000000001</v>
      </c>
      <c r="G4" s="7">
        <v>515.5</v>
      </c>
      <c r="H4" s="7">
        <v>1.6094010000000001</v>
      </c>
      <c r="K4" s="6"/>
    </row>
    <row r="5" spans="1:11" x14ac:dyDescent="0.3">
      <c r="A5" s="20"/>
      <c r="B5">
        <v>40</v>
      </c>
      <c r="C5" s="7">
        <v>40.97</v>
      </c>
      <c r="D5" s="7">
        <v>1568.25</v>
      </c>
      <c r="E5" s="7">
        <v>5.36</v>
      </c>
      <c r="F5" s="7">
        <v>36.090130000000002</v>
      </c>
      <c r="G5" s="7">
        <v>515.5</v>
      </c>
      <c r="H5" s="7">
        <v>1.7605550000000001</v>
      </c>
      <c r="K5" s="6"/>
    </row>
    <row r="6" spans="1:11" x14ac:dyDescent="0.3">
      <c r="A6" s="20"/>
      <c r="B6">
        <v>60</v>
      </c>
      <c r="C6" s="7">
        <v>36.03</v>
      </c>
      <c r="D6" s="7">
        <v>1028.25</v>
      </c>
      <c r="E6" s="7">
        <v>3.88</v>
      </c>
      <c r="F6" s="7">
        <v>33.316009999999999</v>
      </c>
      <c r="G6" s="7">
        <v>515.5</v>
      </c>
      <c r="H6" s="7">
        <v>1.943044</v>
      </c>
      <c r="K6" s="6"/>
    </row>
    <row r="7" spans="1:11" x14ac:dyDescent="0.3">
      <c r="A7" s="20" t="s">
        <v>7</v>
      </c>
      <c r="B7">
        <v>0</v>
      </c>
      <c r="C7" s="7">
        <v>43.98</v>
      </c>
      <c r="D7" s="7">
        <v>1530.39</v>
      </c>
      <c r="E7" s="7">
        <v>4.57</v>
      </c>
      <c r="F7" s="7">
        <v>34.82573</v>
      </c>
      <c r="G7" s="7">
        <v>646.10910000000001</v>
      </c>
      <c r="H7" s="7">
        <v>1.931009</v>
      </c>
      <c r="K7" s="6"/>
    </row>
    <row r="8" spans="1:11" x14ac:dyDescent="0.3">
      <c r="A8" s="20"/>
      <c r="B8">
        <v>20</v>
      </c>
      <c r="C8" s="7">
        <v>39.049999999999997</v>
      </c>
      <c r="D8" s="7">
        <v>1530.39</v>
      </c>
      <c r="E8" s="7">
        <v>4.9800000000000004</v>
      </c>
      <c r="F8" s="7">
        <v>32.51153</v>
      </c>
      <c r="G8" s="7">
        <v>610.34</v>
      </c>
      <c r="H8" s="7">
        <v>1.987452</v>
      </c>
      <c r="K8" s="6"/>
    </row>
    <row r="9" spans="1:11" x14ac:dyDescent="0.3">
      <c r="A9" s="20"/>
      <c r="B9">
        <v>40</v>
      </c>
      <c r="C9" s="7">
        <v>34.11</v>
      </c>
      <c r="D9" s="7">
        <v>1530.39</v>
      </c>
      <c r="E9" s="7">
        <v>5.47</v>
      </c>
      <c r="F9" s="7">
        <v>29.32535</v>
      </c>
      <c r="G9" s="7">
        <v>610.34</v>
      </c>
      <c r="H9" s="7">
        <v>2.1829299999999998</v>
      </c>
      <c r="K9" s="6"/>
    </row>
    <row r="10" spans="1:11" x14ac:dyDescent="0.3">
      <c r="A10" s="20"/>
      <c r="B10">
        <v>60</v>
      </c>
      <c r="C10" s="7">
        <v>29.18</v>
      </c>
      <c r="D10" s="7">
        <v>990.39</v>
      </c>
      <c r="E10" s="7">
        <v>3.93</v>
      </c>
      <c r="F10" s="7">
        <v>27.20917</v>
      </c>
      <c r="G10" s="7">
        <v>610.34</v>
      </c>
      <c r="H10" s="7">
        <v>2.421055</v>
      </c>
      <c r="K10" s="6"/>
    </row>
    <row r="11" spans="1:11" x14ac:dyDescent="0.3">
      <c r="A11" s="20" t="s">
        <v>8</v>
      </c>
      <c r="B11">
        <v>0</v>
      </c>
      <c r="C11" s="7">
        <v>51.97</v>
      </c>
      <c r="D11" s="7">
        <v>1576.1</v>
      </c>
      <c r="E11" s="7">
        <v>3.95</v>
      </c>
      <c r="F11" s="7">
        <v>42.782699999999998</v>
      </c>
      <c r="G11" s="7">
        <v>718.82180000000005</v>
      </c>
      <c r="H11" s="7">
        <v>1.8038430000000001</v>
      </c>
      <c r="K11" s="6"/>
    </row>
    <row r="12" spans="1:11" x14ac:dyDescent="0.3">
      <c r="A12" s="20"/>
      <c r="B12">
        <v>20</v>
      </c>
      <c r="C12" s="7">
        <v>47.04</v>
      </c>
      <c r="D12" s="7">
        <v>1576.1</v>
      </c>
      <c r="E12" s="7">
        <v>4.25</v>
      </c>
      <c r="F12" s="7">
        <v>40.389139999999998</v>
      </c>
      <c r="G12" s="7">
        <v>672.08</v>
      </c>
      <c r="H12" s="7">
        <v>1.811563</v>
      </c>
      <c r="K12" s="6"/>
    </row>
    <row r="13" spans="1:11" x14ac:dyDescent="0.3">
      <c r="A13" s="20"/>
      <c r="B13">
        <v>40</v>
      </c>
      <c r="C13" s="7">
        <v>42.1</v>
      </c>
      <c r="D13" s="7">
        <v>1576.1</v>
      </c>
      <c r="E13" s="7">
        <v>4.58</v>
      </c>
      <c r="F13" s="7">
        <v>38.338320000000003</v>
      </c>
      <c r="G13" s="7">
        <v>717.48</v>
      </c>
      <c r="H13" s="7">
        <v>2.0887669999999998</v>
      </c>
      <c r="K13" s="6"/>
    </row>
    <row r="14" spans="1:11" x14ac:dyDescent="0.3">
      <c r="A14" s="20"/>
      <c r="B14">
        <v>60</v>
      </c>
      <c r="C14" s="7">
        <v>37.17</v>
      </c>
      <c r="D14" s="7">
        <v>1036.18</v>
      </c>
      <c r="E14" s="7">
        <v>3.28</v>
      </c>
      <c r="F14" s="7">
        <v>35.281149999999997</v>
      </c>
      <c r="G14" s="7">
        <v>603.33000000000004</v>
      </c>
      <c r="H14" s="7">
        <v>1.909305</v>
      </c>
      <c r="K14" s="6"/>
    </row>
    <row r="15" spans="1:11" x14ac:dyDescent="0.3">
      <c r="A15" s="20" t="s">
        <v>9</v>
      </c>
      <c r="B15">
        <v>0</v>
      </c>
      <c r="C15" s="7">
        <v>64.77</v>
      </c>
      <c r="D15" s="7">
        <v>1682.22</v>
      </c>
      <c r="E15" s="7">
        <v>3.27</v>
      </c>
      <c r="F15" s="7">
        <v>57.890180000000001</v>
      </c>
      <c r="G15" s="7">
        <v>873.2</v>
      </c>
      <c r="H15" s="7">
        <v>1.6992419999999999</v>
      </c>
      <c r="K15" s="6"/>
    </row>
    <row r="16" spans="1:11" x14ac:dyDescent="0.3">
      <c r="A16" s="20"/>
      <c r="B16">
        <v>20</v>
      </c>
      <c r="C16" s="7">
        <v>59.84</v>
      </c>
      <c r="D16" s="7">
        <v>1373.03</v>
      </c>
      <c r="E16" s="7">
        <v>2.82</v>
      </c>
      <c r="F16" s="7">
        <v>54.89873</v>
      </c>
      <c r="G16" s="7">
        <v>801.46</v>
      </c>
      <c r="H16" s="7">
        <v>1.6478189999999999</v>
      </c>
      <c r="K16" s="6"/>
    </row>
    <row r="17" spans="1:11" x14ac:dyDescent="0.3">
      <c r="A17" s="20"/>
      <c r="B17">
        <v>40</v>
      </c>
      <c r="C17" s="7">
        <v>54.9</v>
      </c>
      <c r="D17" s="7">
        <v>1373.03</v>
      </c>
      <c r="E17" s="7">
        <v>2.99</v>
      </c>
      <c r="F17" s="7">
        <v>52.287750000000003</v>
      </c>
      <c r="G17" s="7">
        <v>953.46</v>
      </c>
      <c r="H17" s="7">
        <v>2.0778150000000002</v>
      </c>
      <c r="K17" s="6"/>
    </row>
    <row r="18" spans="1:11" x14ac:dyDescent="0.3">
      <c r="A18" s="20"/>
      <c r="B18">
        <v>60</v>
      </c>
      <c r="C18" s="7">
        <v>49.96</v>
      </c>
      <c r="D18" s="7">
        <v>833.03</v>
      </c>
      <c r="E18" s="7">
        <v>1.93</v>
      </c>
      <c r="F18" s="7">
        <v>48.980229999999999</v>
      </c>
      <c r="G18" s="7">
        <v>801.46</v>
      </c>
      <c r="H18" s="7">
        <v>1.8579140000000001</v>
      </c>
      <c r="K18" s="6"/>
    </row>
    <row r="19" spans="1:11" x14ac:dyDescent="0.3">
      <c r="K19" s="6"/>
    </row>
    <row r="20" spans="1:11" x14ac:dyDescent="0.3">
      <c r="K20" s="6"/>
    </row>
    <row r="21" spans="1:11" x14ac:dyDescent="0.3">
      <c r="K21" s="6"/>
    </row>
    <row r="22" spans="1:11" x14ac:dyDescent="0.3">
      <c r="K22" s="6"/>
    </row>
  </sheetData>
  <mergeCells count="8">
    <mergeCell ref="A7:A10"/>
    <mergeCell ref="A11:A14"/>
    <mergeCell ref="A15:A18"/>
    <mergeCell ref="C1:E1"/>
    <mergeCell ref="F1:H1"/>
    <mergeCell ref="A1:A2"/>
    <mergeCell ref="B1:B2"/>
    <mergeCell ref="A3:A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3" sqref="F3:H18"/>
    </sheetView>
  </sheetViews>
  <sheetFormatPr defaultRowHeight="14.4" x14ac:dyDescent="0.3"/>
  <cols>
    <col min="2" max="2" width="8.88671875" customWidth="1"/>
  </cols>
  <sheetData>
    <row r="1" spans="1:8" x14ac:dyDescent="0.3">
      <c r="A1" s="19" t="s">
        <v>0</v>
      </c>
      <c r="B1" s="21" t="s">
        <v>15</v>
      </c>
      <c r="C1" s="19" t="s">
        <v>13</v>
      </c>
      <c r="D1" s="19"/>
      <c r="E1" s="19"/>
      <c r="F1" s="19" t="s">
        <v>16</v>
      </c>
      <c r="G1" s="19"/>
      <c r="H1" s="19"/>
    </row>
    <row r="2" spans="1:8" x14ac:dyDescent="0.3">
      <c r="A2" s="19"/>
      <c r="B2" s="21"/>
      <c r="C2" s="2" t="s">
        <v>1</v>
      </c>
      <c r="D2" s="2" t="s">
        <v>2</v>
      </c>
      <c r="E2" s="2" t="s">
        <v>3</v>
      </c>
      <c r="F2" s="2" t="s">
        <v>4</v>
      </c>
      <c r="G2" s="2" t="s">
        <v>2</v>
      </c>
      <c r="H2" s="2" t="s">
        <v>3</v>
      </c>
    </row>
    <row r="3" spans="1:8" x14ac:dyDescent="0.3">
      <c r="A3" s="20">
        <v>1</v>
      </c>
      <c r="B3">
        <v>0</v>
      </c>
      <c r="C3" s="8">
        <v>50.872729999999997</v>
      </c>
      <c r="D3" s="8">
        <v>607.23</v>
      </c>
      <c r="E3" s="8">
        <v>1.569183</v>
      </c>
      <c r="F3" s="13">
        <v>50.872729999999997</v>
      </c>
      <c r="G3" s="13">
        <v>607.23</v>
      </c>
      <c r="H3" s="13">
        <v>1.569183</v>
      </c>
    </row>
    <row r="4" spans="1:8" x14ac:dyDescent="0.3">
      <c r="A4" s="20"/>
      <c r="B4">
        <v>1</v>
      </c>
      <c r="C4" s="8">
        <v>36.756250000000001</v>
      </c>
      <c r="D4" s="8">
        <v>515.5</v>
      </c>
      <c r="E4" s="8">
        <v>1.671869</v>
      </c>
      <c r="F4" s="13">
        <v>38.904730000000001</v>
      </c>
      <c r="G4" s="13">
        <v>515.5</v>
      </c>
      <c r="H4" s="13">
        <v>1.6094010000000001</v>
      </c>
    </row>
    <row r="5" spans="1:8" x14ac:dyDescent="0.3">
      <c r="A5" s="20"/>
      <c r="B5">
        <v>2</v>
      </c>
      <c r="C5" s="8">
        <v>26.936730000000001</v>
      </c>
      <c r="D5" s="8">
        <v>467.52820000000003</v>
      </c>
      <c r="E5" s="8">
        <v>1.8432839999999999</v>
      </c>
      <c r="F5" s="13">
        <v>26.789639999999999</v>
      </c>
      <c r="G5" s="13">
        <v>476.84</v>
      </c>
      <c r="H5" s="13">
        <v>1.8799969999999999</v>
      </c>
    </row>
    <row r="6" spans="1:8" x14ac:dyDescent="0.3">
      <c r="A6" s="20"/>
      <c r="B6">
        <v>3</v>
      </c>
      <c r="C6" s="8">
        <v>15.05715</v>
      </c>
      <c r="D6" s="8">
        <v>467.52820000000003</v>
      </c>
      <c r="E6" s="8">
        <v>1.964758</v>
      </c>
      <c r="F6" s="13">
        <v>14.91006</v>
      </c>
      <c r="G6" s="13">
        <v>471.04270000000002</v>
      </c>
      <c r="H6" s="13">
        <v>1.979528</v>
      </c>
    </row>
    <row r="7" spans="1:8" x14ac:dyDescent="0.3">
      <c r="A7" s="20" t="s">
        <v>7</v>
      </c>
      <c r="B7">
        <v>0</v>
      </c>
      <c r="C7" s="9">
        <v>56.203870000000002</v>
      </c>
      <c r="D7" s="9">
        <v>789.39</v>
      </c>
      <c r="E7" s="9">
        <v>1.7923169999999999</v>
      </c>
      <c r="F7" s="14">
        <v>55.850169999999999</v>
      </c>
      <c r="G7" s="14">
        <v>789.39</v>
      </c>
      <c r="H7" s="14">
        <v>1.7923169999999999</v>
      </c>
    </row>
    <row r="8" spans="1:8" x14ac:dyDescent="0.3">
      <c r="A8" s="20"/>
      <c r="B8">
        <v>1</v>
      </c>
      <c r="C8" s="9">
        <v>44.235869999999998</v>
      </c>
      <c r="D8" s="9">
        <v>789.39</v>
      </c>
      <c r="E8" s="9">
        <v>2.1120049999999999</v>
      </c>
      <c r="F8" s="14">
        <v>44.235869999999998</v>
      </c>
      <c r="G8" s="14">
        <v>789.39</v>
      </c>
      <c r="H8" s="14">
        <v>2.1120049999999999</v>
      </c>
    </row>
    <row r="9" spans="1:8" x14ac:dyDescent="0.3">
      <c r="A9" s="20"/>
      <c r="B9">
        <v>2</v>
      </c>
      <c r="C9" s="9">
        <v>32.267870000000002</v>
      </c>
      <c r="D9" s="9">
        <v>610.34</v>
      </c>
      <c r="E9" s="9">
        <v>1.987452</v>
      </c>
      <c r="F9" s="14">
        <v>33.103389999999997</v>
      </c>
      <c r="G9" s="14">
        <v>610.34</v>
      </c>
      <c r="H9" s="14">
        <v>1.987452</v>
      </c>
    </row>
    <row r="10" spans="1:8" x14ac:dyDescent="0.3">
      <c r="A10" s="20"/>
      <c r="B10">
        <v>3</v>
      </c>
      <c r="C10" s="9">
        <v>20.299869999999999</v>
      </c>
      <c r="D10" s="9">
        <v>610.34</v>
      </c>
      <c r="E10" s="9">
        <v>2.1198619999999999</v>
      </c>
      <c r="F10" s="14">
        <v>19.946169999999999</v>
      </c>
      <c r="G10" s="14">
        <v>610.34</v>
      </c>
      <c r="H10" s="14">
        <v>2.1264470000000002</v>
      </c>
    </row>
    <row r="11" spans="1:8" x14ac:dyDescent="0.3">
      <c r="A11" s="20" t="s">
        <v>8</v>
      </c>
      <c r="B11">
        <v>0</v>
      </c>
      <c r="C11" s="10">
        <v>76.719369999999998</v>
      </c>
      <c r="D11" s="10">
        <v>988.18</v>
      </c>
      <c r="E11" s="10">
        <v>1.730629</v>
      </c>
      <c r="F11" s="15">
        <v>76.320400000000006</v>
      </c>
      <c r="G11" s="15">
        <v>907.38</v>
      </c>
      <c r="H11" s="15">
        <v>1.5891219999999999</v>
      </c>
    </row>
    <row r="12" spans="1:8" x14ac:dyDescent="0.3">
      <c r="A12" s="20"/>
      <c r="B12">
        <v>1</v>
      </c>
      <c r="C12" s="10">
        <v>59.243699999999997</v>
      </c>
      <c r="D12" s="10">
        <v>988.18</v>
      </c>
      <c r="E12" s="10">
        <v>2.0863179999999999</v>
      </c>
      <c r="F12" s="15">
        <v>64.17259</v>
      </c>
      <c r="G12" s="15">
        <v>988.18</v>
      </c>
      <c r="H12" s="15">
        <v>1.9594</v>
      </c>
    </row>
    <row r="13" spans="1:8" x14ac:dyDescent="0.3">
      <c r="A13" s="20"/>
      <c r="B13">
        <v>2</v>
      </c>
      <c r="C13" s="10">
        <v>52.783369999999998</v>
      </c>
      <c r="D13" s="10">
        <v>988.18</v>
      </c>
      <c r="E13" s="10">
        <v>2.2578649999999998</v>
      </c>
      <c r="F13" s="15">
        <v>52.533459999999998</v>
      </c>
      <c r="G13" s="15">
        <v>904.68</v>
      </c>
      <c r="H13" s="15">
        <v>2.067078</v>
      </c>
    </row>
    <row r="14" spans="1:8" x14ac:dyDescent="0.3">
      <c r="A14" s="20"/>
      <c r="B14">
        <v>3</v>
      </c>
      <c r="C14" s="10">
        <v>40.815370000000001</v>
      </c>
      <c r="D14" s="10">
        <v>634.8673</v>
      </c>
      <c r="E14" s="10">
        <v>1.7112579999999999</v>
      </c>
      <c r="F14" s="15">
        <v>40.23659</v>
      </c>
      <c r="G14" s="15">
        <v>695.36</v>
      </c>
      <c r="H14" s="15">
        <v>1.8743129999999999</v>
      </c>
    </row>
    <row r="15" spans="1:8" x14ac:dyDescent="0.3">
      <c r="A15" s="20" t="s">
        <v>9</v>
      </c>
      <c r="B15">
        <v>0</v>
      </c>
      <c r="C15" s="12">
        <v>90.802729999999997</v>
      </c>
      <c r="D15" s="12">
        <v>1021.2</v>
      </c>
      <c r="E15" s="12">
        <v>1.487814</v>
      </c>
      <c r="F15" s="17">
        <v>89.847030000000004</v>
      </c>
      <c r="G15" s="17">
        <v>1102</v>
      </c>
      <c r="H15" s="17">
        <v>1.6055330000000001</v>
      </c>
    </row>
    <row r="16" spans="1:8" x14ac:dyDescent="0.3">
      <c r="A16" s="20"/>
      <c r="B16">
        <v>1</v>
      </c>
      <c r="C16" s="12">
        <v>73.148579999999995</v>
      </c>
      <c r="D16" s="12">
        <v>801.46</v>
      </c>
      <c r="E16" s="12">
        <v>1.3629450000000001</v>
      </c>
      <c r="F16" s="17">
        <v>77.87903</v>
      </c>
      <c r="G16" s="17">
        <v>873.2</v>
      </c>
      <c r="H16" s="17">
        <v>1.4090469999999999</v>
      </c>
    </row>
    <row r="17" spans="1:8" x14ac:dyDescent="0.3">
      <c r="A17" s="20"/>
      <c r="B17">
        <v>2</v>
      </c>
      <c r="C17" s="12">
        <v>63.260919999999999</v>
      </c>
      <c r="D17" s="12">
        <v>801.46</v>
      </c>
      <c r="E17" s="12">
        <v>1.503798</v>
      </c>
      <c r="F17" s="17">
        <v>67.464089999999999</v>
      </c>
      <c r="G17" s="17">
        <v>953.46</v>
      </c>
      <c r="H17" s="17">
        <v>1.7240249999999999</v>
      </c>
    </row>
    <row r="18" spans="1:8" x14ac:dyDescent="0.3">
      <c r="A18" s="20"/>
      <c r="B18">
        <v>3</v>
      </c>
      <c r="C18" s="12">
        <v>54.89873</v>
      </c>
      <c r="D18" s="12">
        <v>801.46</v>
      </c>
      <c r="E18" s="12">
        <v>1.6478189999999999</v>
      </c>
      <c r="F18" s="17">
        <v>54.609430000000003</v>
      </c>
      <c r="G18" s="17">
        <v>873.2</v>
      </c>
      <c r="H18" s="17">
        <v>1.795318</v>
      </c>
    </row>
  </sheetData>
  <mergeCells count="8">
    <mergeCell ref="F1:H1"/>
    <mergeCell ref="A3:A6"/>
    <mergeCell ref="A7:A10"/>
    <mergeCell ref="A11:A14"/>
    <mergeCell ref="A15:A18"/>
    <mergeCell ref="A1:A2"/>
    <mergeCell ref="B1:B2"/>
    <mergeCell ref="C1:E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G21" sqref="G21"/>
    </sheetView>
  </sheetViews>
  <sheetFormatPr defaultRowHeight="14.4" x14ac:dyDescent="0.3"/>
  <sheetData>
    <row r="1" spans="1:9" x14ac:dyDescent="0.3">
      <c r="A1" s="19" t="s">
        <v>0</v>
      </c>
      <c r="B1" s="21" t="s">
        <v>17</v>
      </c>
      <c r="C1" s="19" t="s">
        <v>16</v>
      </c>
      <c r="D1" s="19"/>
      <c r="E1" s="19"/>
    </row>
    <row r="2" spans="1:9" x14ac:dyDescent="0.3">
      <c r="A2" s="19"/>
      <c r="B2" s="21"/>
      <c r="C2" s="2" t="s">
        <v>4</v>
      </c>
      <c r="D2" s="2" t="s">
        <v>2</v>
      </c>
      <c r="E2" s="2" t="s">
        <v>3</v>
      </c>
    </row>
    <row r="3" spans="1:9" x14ac:dyDescent="0.3">
      <c r="A3" s="20">
        <v>1</v>
      </c>
      <c r="B3" s="11">
        <v>0</v>
      </c>
      <c r="C3" s="17">
        <v>40.96</v>
      </c>
      <c r="D3" s="17">
        <v>476.84</v>
      </c>
      <c r="E3" s="17">
        <v>1.43</v>
      </c>
    </row>
    <row r="4" spans="1:9" x14ac:dyDescent="0.3">
      <c r="A4" s="20"/>
      <c r="B4" s="11">
        <v>40</v>
      </c>
      <c r="C4" s="17">
        <v>38.76</v>
      </c>
      <c r="D4" s="17">
        <v>476.84</v>
      </c>
      <c r="E4" s="17">
        <v>1.49</v>
      </c>
    </row>
    <row r="5" spans="1:9" x14ac:dyDescent="0.3">
      <c r="A5" s="20"/>
      <c r="B5" s="11">
        <v>60</v>
      </c>
      <c r="C5" s="17">
        <v>33.090000000000003</v>
      </c>
      <c r="D5" s="17">
        <v>476.84</v>
      </c>
      <c r="E5" s="17">
        <v>1.84</v>
      </c>
    </row>
    <row r="6" spans="1:9" x14ac:dyDescent="0.3">
      <c r="A6" s="20"/>
      <c r="B6" s="11">
        <v>100</v>
      </c>
      <c r="C6" s="17">
        <v>12.47</v>
      </c>
      <c r="D6" s="17">
        <v>471.04</v>
      </c>
      <c r="E6" s="17">
        <v>3.42</v>
      </c>
    </row>
    <row r="7" spans="1:9" x14ac:dyDescent="0.3">
      <c r="A7" s="20" t="s">
        <v>7</v>
      </c>
      <c r="B7" s="11">
        <v>0</v>
      </c>
      <c r="C7" s="17">
        <v>45.98</v>
      </c>
      <c r="D7" s="17">
        <v>789.39</v>
      </c>
      <c r="E7" s="17">
        <v>2.0699999999999998</v>
      </c>
    </row>
    <row r="8" spans="1:9" x14ac:dyDescent="0.3">
      <c r="A8" s="20"/>
      <c r="B8" s="11">
        <v>40</v>
      </c>
      <c r="C8" s="17">
        <v>32.270000000000003</v>
      </c>
      <c r="D8" s="17">
        <v>610.34</v>
      </c>
      <c r="E8" s="17">
        <v>1.99</v>
      </c>
    </row>
    <row r="9" spans="1:9" x14ac:dyDescent="0.3">
      <c r="A9" s="20"/>
      <c r="B9" s="11">
        <v>60</v>
      </c>
      <c r="C9" s="17">
        <v>25.08</v>
      </c>
      <c r="D9" s="17">
        <v>610.34</v>
      </c>
      <c r="E9" s="17">
        <v>2.59</v>
      </c>
    </row>
    <row r="10" spans="1:9" x14ac:dyDescent="0.3">
      <c r="A10" s="20"/>
      <c r="B10" s="11">
        <v>100</v>
      </c>
      <c r="C10" s="17">
        <v>9.9</v>
      </c>
      <c r="D10" s="17">
        <v>581.91999999999996</v>
      </c>
      <c r="E10" s="17">
        <v>5.8</v>
      </c>
      <c r="I10" s="16"/>
    </row>
    <row r="11" spans="1:9" x14ac:dyDescent="0.3">
      <c r="A11" s="20" t="s">
        <v>8</v>
      </c>
      <c r="B11" s="11">
        <v>0</v>
      </c>
      <c r="C11" s="17">
        <v>57.05</v>
      </c>
      <c r="D11" s="17">
        <v>823.88</v>
      </c>
      <c r="E11" s="17">
        <v>1.76</v>
      </c>
      <c r="I11" s="16"/>
    </row>
    <row r="12" spans="1:9" x14ac:dyDescent="0.3">
      <c r="A12" s="20"/>
      <c r="B12" s="11">
        <v>40</v>
      </c>
      <c r="C12" s="17">
        <v>40.42</v>
      </c>
      <c r="D12" s="17">
        <v>672.08</v>
      </c>
      <c r="E12" s="17">
        <v>1.81</v>
      </c>
      <c r="I12" s="16"/>
    </row>
    <row r="13" spans="1:9" x14ac:dyDescent="0.3">
      <c r="A13" s="20"/>
      <c r="B13" s="11">
        <v>60</v>
      </c>
      <c r="C13" s="17">
        <v>31.55</v>
      </c>
      <c r="D13" s="17">
        <v>631.16</v>
      </c>
      <c r="E13" s="17">
        <v>2.31</v>
      </c>
      <c r="I13" s="16"/>
    </row>
    <row r="14" spans="1:9" x14ac:dyDescent="0.3">
      <c r="A14" s="20"/>
      <c r="B14" s="11">
        <v>100</v>
      </c>
      <c r="C14" s="17">
        <v>8.01</v>
      </c>
      <c r="D14" s="17">
        <v>638.51</v>
      </c>
      <c r="E14" s="17">
        <v>8.1999999999999993</v>
      </c>
      <c r="I14" s="16"/>
    </row>
    <row r="15" spans="1:9" x14ac:dyDescent="0.3">
      <c r="A15" s="20" t="s">
        <v>9</v>
      </c>
      <c r="B15" s="11">
        <v>0</v>
      </c>
      <c r="C15" s="17">
        <v>68.59</v>
      </c>
      <c r="D15" s="17">
        <v>873.2</v>
      </c>
      <c r="E15" s="17">
        <v>1.54</v>
      </c>
      <c r="I15" s="16"/>
    </row>
    <row r="16" spans="1:9" x14ac:dyDescent="0.3">
      <c r="A16" s="20"/>
      <c r="B16" s="11">
        <v>40</v>
      </c>
      <c r="C16" s="17">
        <v>54.54</v>
      </c>
      <c r="D16" s="17">
        <v>812.06</v>
      </c>
      <c r="E16" s="17">
        <v>1.67</v>
      </c>
      <c r="I16" s="16"/>
    </row>
    <row r="17" spans="1:9" x14ac:dyDescent="0.3">
      <c r="A17" s="20"/>
      <c r="B17" s="11">
        <v>60</v>
      </c>
      <c r="C17" s="17">
        <v>44.08</v>
      </c>
      <c r="D17" s="17">
        <v>801.46</v>
      </c>
      <c r="E17" s="17">
        <v>2.19</v>
      </c>
      <c r="I17" s="16"/>
    </row>
    <row r="18" spans="1:9" x14ac:dyDescent="0.3">
      <c r="A18" s="20"/>
      <c r="B18" s="11">
        <v>100</v>
      </c>
      <c r="C18" s="17">
        <v>9.61</v>
      </c>
      <c r="D18" s="17">
        <v>766.32</v>
      </c>
      <c r="E18" s="17">
        <v>7.25</v>
      </c>
      <c r="I18" s="16"/>
    </row>
    <row r="19" spans="1:9" x14ac:dyDescent="0.3">
      <c r="I19" s="16"/>
    </row>
    <row r="20" spans="1:9" x14ac:dyDescent="0.3">
      <c r="I20" s="16"/>
    </row>
    <row r="21" spans="1:9" x14ac:dyDescent="0.3">
      <c r="I21" s="16"/>
    </row>
    <row r="22" spans="1:9" x14ac:dyDescent="0.3">
      <c r="I22" s="16"/>
    </row>
    <row r="23" spans="1:9" x14ac:dyDescent="0.3">
      <c r="I23" s="16"/>
    </row>
    <row r="24" spans="1:9" x14ac:dyDescent="0.3">
      <c r="I24" s="16"/>
    </row>
    <row r="25" spans="1:9" x14ac:dyDescent="0.3">
      <c r="I25" s="16"/>
    </row>
    <row r="26" spans="1:9" x14ac:dyDescent="0.3">
      <c r="I26" s="16"/>
    </row>
    <row r="27" spans="1:9" x14ac:dyDescent="0.3">
      <c r="I27" s="16"/>
    </row>
    <row r="28" spans="1:9" x14ac:dyDescent="0.3">
      <c r="I28" s="16"/>
    </row>
  </sheetData>
  <mergeCells count="7">
    <mergeCell ref="C1:E1"/>
    <mergeCell ref="A3:A6"/>
    <mergeCell ref="A7:A10"/>
    <mergeCell ref="A11:A14"/>
    <mergeCell ref="A15:A18"/>
    <mergeCell ref="A1:A2"/>
    <mergeCell ref="B1:B2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25" sqref="G25"/>
    </sheetView>
  </sheetViews>
  <sheetFormatPr defaultRowHeight="14.4" x14ac:dyDescent="0.3"/>
  <sheetData>
    <row r="1" spans="1:5" x14ac:dyDescent="0.3">
      <c r="A1" s="19" t="s">
        <v>0</v>
      </c>
      <c r="B1" s="21" t="s">
        <v>18</v>
      </c>
      <c r="C1" s="19" t="s">
        <v>16</v>
      </c>
      <c r="D1" s="19"/>
      <c r="E1" s="19"/>
    </row>
    <row r="2" spans="1:5" x14ac:dyDescent="0.3">
      <c r="A2" s="19"/>
      <c r="B2" s="21"/>
      <c r="C2" s="2" t="s">
        <v>4</v>
      </c>
      <c r="D2" s="2" t="s">
        <v>2</v>
      </c>
      <c r="E2" s="2" t="s">
        <v>3</v>
      </c>
    </row>
    <row r="3" spans="1:5" x14ac:dyDescent="0.3">
      <c r="A3" s="20">
        <v>1</v>
      </c>
      <c r="B3" s="11">
        <v>0</v>
      </c>
      <c r="C3" s="18">
        <v>41.754779999999997</v>
      </c>
      <c r="D3" s="18">
        <v>526.5258</v>
      </c>
      <c r="E3" s="18">
        <v>1.513852</v>
      </c>
    </row>
    <row r="4" spans="1:5" x14ac:dyDescent="0.3">
      <c r="A4" s="20"/>
      <c r="B4" s="11">
        <v>20</v>
      </c>
      <c r="C4" s="18">
        <v>38.757640000000002</v>
      </c>
      <c r="D4" s="18">
        <v>476.84</v>
      </c>
      <c r="E4" s="18">
        <v>1.488704</v>
      </c>
    </row>
    <row r="5" spans="1:5" x14ac:dyDescent="0.3">
      <c r="A5" s="20"/>
      <c r="B5" s="11">
        <v>40</v>
      </c>
      <c r="C5" s="18">
        <v>35.707239999999999</v>
      </c>
      <c r="D5" s="18">
        <v>476.84</v>
      </c>
      <c r="E5" s="18">
        <v>1.628522</v>
      </c>
    </row>
    <row r="6" spans="1:5" x14ac:dyDescent="0.3">
      <c r="A6" s="20"/>
      <c r="B6" s="11">
        <v>60</v>
      </c>
      <c r="C6" s="18">
        <v>32.530999999999999</v>
      </c>
      <c r="D6" s="18">
        <v>476.84</v>
      </c>
      <c r="E6" s="18">
        <v>1.7973250000000001</v>
      </c>
    </row>
    <row r="7" spans="1:5" x14ac:dyDescent="0.3">
      <c r="A7" s="20" t="s">
        <v>7</v>
      </c>
      <c r="B7" s="11">
        <v>0</v>
      </c>
      <c r="C7" s="18">
        <v>34.768030000000003</v>
      </c>
      <c r="D7" s="18">
        <v>657.01819999999998</v>
      </c>
      <c r="E7" s="18">
        <v>1.9636119999999999</v>
      </c>
    </row>
    <row r="8" spans="1:5" x14ac:dyDescent="0.3">
      <c r="A8" s="20"/>
      <c r="B8" s="11">
        <v>20</v>
      </c>
      <c r="C8" s="18">
        <v>32.152329999999999</v>
      </c>
      <c r="D8" s="18">
        <v>610.34</v>
      </c>
      <c r="E8" s="18">
        <v>1.987452</v>
      </c>
    </row>
    <row r="9" spans="1:5" x14ac:dyDescent="0.3">
      <c r="A9" s="20"/>
      <c r="B9" s="11">
        <v>40</v>
      </c>
      <c r="C9" s="18">
        <v>28.922720000000002</v>
      </c>
      <c r="D9" s="18">
        <v>610.34</v>
      </c>
      <c r="E9" s="18">
        <v>2.1829299999999998</v>
      </c>
    </row>
    <row r="10" spans="1:5" x14ac:dyDescent="0.3">
      <c r="A10" s="20"/>
      <c r="B10" s="11">
        <v>60</v>
      </c>
      <c r="C10" s="18">
        <v>27.17549</v>
      </c>
      <c r="D10" s="18">
        <v>610.34</v>
      </c>
      <c r="E10" s="18">
        <v>2.421055</v>
      </c>
    </row>
    <row r="11" spans="1:5" x14ac:dyDescent="0.3">
      <c r="A11" s="20" t="s">
        <v>8</v>
      </c>
      <c r="B11" s="11">
        <v>0</v>
      </c>
      <c r="C11" s="18">
        <v>43.388739999999999</v>
      </c>
      <c r="D11" s="18">
        <v>718.57640000000004</v>
      </c>
      <c r="E11" s="18">
        <v>1.8032269999999999</v>
      </c>
    </row>
    <row r="12" spans="1:5" x14ac:dyDescent="0.3">
      <c r="A12" s="20"/>
      <c r="B12" s="11">
        <v>20</v>
      </c>
      <c r="C12" s="18">
        <v>40.23659</v>
      </c>
      <c r="D12" s="18">
        <v>651.23090000000002</v>
      </c>
      <c r="E12" s="18">
        <v>1.7553650000000001</v>
      </c>
    </row>
    <row r="13" spans="1:5" x14ac:dyDescent="0.3">
      <c r="A13" s="20"/>
      <c r="B13" s="11">
        <v>40</v>
      </c>
      <c r="C13" s="18">
        <v>37.740960000000001</v>
      </c>
      <c r="D13" s="18">
        <v>584.77269999999999</v>
      </c>
      <c r="E13" s="18">
        <v>1.7024220000000001</v>
      </c>
    </row>
    <row r="14" spans="1:5" x14ac:dyDescent="0.3">
      <c r="A14" s="20"/>
      <c r="B14" s="11">
        <v>60</v>
      </c>
      <c r="C14" s="18">
        <v>34.57752</v>
      </c>
      <c r="D14" s="18">
        <v>610.79110000000003</v>
      </c>
      <c r="E14" s="18">
        <v>1.9329160000000001</v>
      </c>
    </row>
    <row r="15" spans="1:5" x14ac:dyDescent="0.3">
      <c r="A15" s="20" t="s">
        <v>9</v>
      </c>
      <c r="B15" s="11">
        <v>0</v>
      </c>
      <c r="C15" s="18">
        <v>57.266300000000001</v>
      </c>
      <c r="D15" s="18">
        <v>873.2</v>
      </c>
      <c r="E15" s="18">
        <v>1.6992419999999999</v>
      </c>
    </row>
    <row r="16" spans="1:5" x14ac:dyDescent="0.3">
      <c r="A16" s="20"/>
      <c r="B16" s="11">
        <v>20</v>
      </c>
      <c r="C16" s="18">
        <v>54.89873</v>
      </c>
      <c r="D16" s="18">
        <v>801.46</v>
      </c>
      <c r="E16" s="18">
        <v>1.6478189999999999</v>
      </c>
    </row>
    <row r="17" spans="1:5" x14ac:dyDescent="0.3">
      <c r="A17" s="20"/>
      <c r="B17" s="11">
        <v>40</v>
      </c>
      <c r="C17" s="18">
        <v>51.90728</v>
      </c>
      <c r="D17" s="18">
        <v>801.46</v>
      </c>
      <c r="E17" s="18">
        <v>1.7465710000000001</v>
      </c>
    </row>
    <row r="18" spans="1:5" x14ac:dyDescent="0.3">
      <c r="A18" s="20"/>
      <c r="B18" s="11">
        <v>60</v>
      </c>
      <c r="C18" s="18">
        <v>49.24944</v>
      </c>
      <c r="D18" s="18">
        <v>804.7</v>
      </c>
      <c r="E18" s="18">
        <v>1.8654250000000001</v>
      </c>
    </row>
  </sheetData>
  <mergeCells count="7">
    <mergeCell ref="C1:E1"/>
    <mergeCell ref="A3:A6"/>
    <mergeCell ref="A7:A10"/>
    <mergeCell ref="A11:A14"/>
    <mergeCell ref="A15:A18"/>
    <mergeCell ref="A1:A2"/>
    <mergeCell ref="B1:B2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6"/>
  <sheetViews>
    <sheetView workbookViewId="0">
      <selection activeCell="M17" sqref="M17"/>
    </sheetView>
  </sheetViews>
  <sheetFormatPr defaultRowHeight="14.4" x14ac:dyDescent="0.3"/>
  <cols>
    <col min="1" max="4" width="8.88671875" style="16"/>
    <col min="5" max="5" width="14.21875" style="16" customWidth="1"/>
    <col min="6" max="16384" width="8.88671875" style="16"/>
  </cols>
  <sheetData>
    <row r="1" spans="1:10" ht="29.4" thickBot="1" x14ac:dyDescent="0.35">
      <c r="A1" s="22" t="s">
        <v>20</v>
      </c>
      <c r="B1" s="23" t="s">
        <v>21</v>
      </c>
      <c r="C1" s="24" t="s">
        <v>22</v>
      </c>
      <c r="D1" s="24" t="s">
        <v>23</v>
      </c>
      <c r="E1" s="24" t="s">
        <v>24</v>
      </c>
      <c r="F1" s="24" t="s">
        <v>25</v>
      </c>
      <c r="G1" s="25" t="s">
        <v>26</v>
      </c>
      <c r="H1" s="25" t="s">
        <v>27</v>
      </c>
      <c r="I1" s="25" t="s">
        <v>28</v>
      </c>
      <c r="J1" s="25" t="s">
        <v>29</v>
      </c>
    </row>
    <row r="2" spans="1:10" ht="15" thickBot="1" x14ac:dyDescent="0.35">
      <c r="A2" s="26">
        <v>5</v>
      </c>
      <c r="B2" s="27">
        <v>1</v>
      </c>
      <c r="C2" s="28">
        <v>1</v>
      </c>
      <c r="D2" s="28">
        <v>593034.5</v>
      </c>
      <c r="E2" s="28">
        <v>593034.5</v>
      </c>
      <c r="F2" s="28">
        <v>14</v>
      </c>
      <c r="G2" s="29">
        <v>6</v>
      </c>
      <c r="H2" s="30">
        <v>4</v>
      </c>
      <c r="I2" s="30">
        <v>2</v>
      </c>
      <c r="J2" s="30">
        <v>7</v>
      </c>
    </row>
    <row r="3" spans="1:10" ht="15" thickBot="1" x14ac:dyDescent="0.35">
      <c r="A3" s="31">
        <v>5</v>
      </c>
      <c r="B3" s="32">
        <v>2</v>
      </c>
      <c r="C3" s="28">
        <v>8</v>
      </c>
      <c r="D3" s="28">
        <v>562254.4</v>
      </c>
      <c r="E3" s="28">
        <v>70281.8</v>
      </c>
      <c r="F3" s="28">
        <v>2</v>
      </c>
      <c r="G3" s="29">
        <v>9</v>
      </c>
      <c r="H3" s="30">
        <v>4</v>
      </c>
      <c r="I3" s="30">
        <v>2</v>
      </c>
      <c r="J3" s="30">
        <v>11</v>
      </c>
    </row>
    <row r="4" spans="1:10" ht="15" thickBot="1" x14ac:dyDescent="0.35">
      <c r="A4" s="31">
        <v>5</v>
      </c>
      <c r="B4" s="32">
        <v>3</v>
      </c>
      <c r="C4" s="28">
        <v>6</v>
      </c>
      <c r="D4" s="28">
        <v>579735.5</v>
      </c>
      <c r="E4" s="28">
        <v>96622.583329999994</v>
      </c>
      <c r="F4" s="28">
        <v>4</v>
      </c>
      <c r="G4" s="29">
        <v>7</v>
      </c>
      <c r="H4" s="30">
        <v>3</v>
      </c>
      <c r="I4" s="30">
        <v>15</v>
      </c>
      <c r="J4" s="30">
        <v>2</v>
      </c>
    </row>
    <row r="5" spans="1:10" ht="15" thickBot="1" x14ac:dyDescent="0.35">
      <c r="A5" s="31">
        <v>5</v>
      </c>
      <c r="B5" s="32">
        <v>4</v>
      </c>
      <c r="C5" s="28">
        <v>9</v>
      </c>
      <c r="D5" s="28">
        <v>559249.6</v>
      </c>
      <c r="E5" s="28">
        <v>62138.844440000001</v>
      </c>
      <c r="F5" s="28">
        <v>1</v>
      </c>
      <c r="G5" s="29">
        <v>8</v>
      </c>
      <c r="H5" s="30">
        <v>4</v>
      </c>
      <c r="I5" s="30">
        <v>2</v>
      </c>
      <c r="J5" s="30">
        <v>11</v>
      </c>
    </row>
    <row r="6" spans="1:10" ht="15" thickBot="1" x14ac:dyDescent="0.35">
      <c r="A6" s="31">
        <v>5</v>
      </c>
      <c r="B6" s="32">
        <v>5</v>
      </c>
      <c r="C6" s="28">
        <v>5</v>
      </c>
      <c r="D6" s="28">
        <v>604805.6</v>
      </c>
      <c r="E6" s="28">
        <v>120961.12</v>
      </c>
      <c r="F6" s="28">
        <v>5</v>
      </c>
      <c r="G6" s="29">
        <v>10</v>
      </c>
      <c r="H6" s="30">
        <v>2</v>
      </c>
      <c r="I6" s="30">
        <v>3</v>
      </c>
      <c r="J6" s="30">
        <v>6</v>
      </c>
    </row>
    <row r="7" spans="1:10" ht="15" thickBot="1" x14ac:dyDescent="0.35">
      <c r="A7" s="31">
        <v>5</v>
      </c>
      <c r="B7" s="32">
        <v>6</v>
      </c>
      <c r="C7" s="28">
        <v>3</v>
      </c>
      <c r="D7" s="28">
        <v>561377.19999999995</v>
      </c>
      <c r="E7" s="28">
        <v>187125.73329999999</v>
      </c>
      <c r="F7" s="28">
        <v>8</v>
      </c>
    </row>
    <row r="8" spans="1:10" ht="15" thickBot="1" x14ac:dyDescent="0.35">
      <c r="A8" s="31">
        <v>5</v>
      </c>
      <c r="B8" s="32">
        <v>7</v>
      </c>
      <c r="C8" s="28">
        <v>8</v>
      </c>
      <c r="D8" s="28">
        <v>574569.19999999995</v>
      </c>
      <c r="E8" s="28">
        <v>71821.149999999994</v>
      </c>
      <c r="F8" s="28">
        <v>3</v>
      </c>
    </row>
    <row r="9" spans="1:10" ht="15" thickBot="1" x14ac:dyDescent="0.35">
      <c r="A9" s="31">
        <v>5</v>
      </c>
      <c r="B9" s="32">
        <v>8</v>
      </c>
      <c r="C9" s="28">
        <v>4</v>
      </c>
      <c r="D9" s="28">
        <v>584977.6</v>
      </c>
      <c r="E9" s="28">
        <v>146244.4</v>
      </c>
      <c r="F9" s="28">
        <v>7</v>
      </c>
    </row>
    <row r="10" spans="1:10" ht="15" thickBot="1" x14ac:dyDescent="0.35">
      <c r="A10" s="31">
        <v>5</v>
      </c>
      <c r="B10" s="32">
        <v>9</v>
      </c>
      <c r="C10" s="28">
        <v>1</v>
      </c>
      <c r="D10" s="28">
        <v>633553.69999999995</v>
      </c>
      <c r="E10" s="28">
        <v>633553.69999999995</v>
      </c>
      <c r="F10" s="28">
        <v>17</v>
      </c>
    </row>
    <row r="11" spans="1:10" ht="15" thickBot="1" x14ac:dyDescent="0.35">
      <c r="A11" s="31">
        <v>5</v>
      </c>
      <c r="B11" s="32">
        <v>10</v>
      </c>
      <c r="C11" s="28">
        <v>1</v>
      </c>
      <c r="D11" s="28">
        <v>593634.30000000005</v>
      </c>
      <c r="E11" s="28">
        <v>593634.30000000005</v>
      </c>
      <c r="F11" s="28">
        <v>15</v>
      </c>
    </row>
    <row r="12" spans="1:10" ht="15" thickBot="1" x14ac:dyDescent="0.35">
      <c r="A12" s="31">
        <v>5</v>
      </c>
      <c r="B12" s="32">
        <v>11</v>
      </c>
      <c r="C12" s="28">
        <v>2</v>
      </c>
      <c r="D12" s="28">
        <v>565018.80000000005</v>
      </c>
      <c r="E12" s="28">
        <v>282509.40000000002</v>
      </c>
      <c r="F12" s="28">
        <v>10</v>
      </c>
    </row>
    <row r="13" spans="1:10" ht="15" thickBot="1" x14ac:dyDescent="0.35">
      <c r="A13" s="31">
        <v>5</v>
      </c>
      <c r="B13" s="32">
        <v>12</v>
      </c>
      <c r="C13" s="28">
        <v>2</v>
      </c>
      <c r="D13" s="28">
        <v>559249.6</v>
      </c>
      <c r="E13" s="28">
        <v>279624.8</v>
      </c>
      <c r="F13" s="28">
        <v>9</v>
      </c>
    </row>
    <row r="14" spans="1:10" ht="15" thickBot="1" x14ac:dyDescent="0.35">
      <c r="A14" s="31">
        <v>5</v>
      </c>
      <c r="B14" s="32">
        <v>13</v>
      </c>
      <c r="C14" s="28">
        <v>4</v>
      </c>
      <c r="D14" s="28">
        <v>570987.69999999995</v>
      </c>
      <c r="E14" s="28">
        <v>142746.92499999999</v>
      </c>
      <c r="F14" s="28">
        <v>6</v>
      </c>
    </row>
    <row r="15" spans="1:10" ht="15" thickBot="1" x14ac:dyDescent="0.35">
      <c r="A15" s="31">
        <v>5</v>
      </c>
      <c r="B15" s="32">
        <v>14</v>
      </c>
      <c r="C15" s="28">
        <v>1</v>
      </c>
      <c r="D15" s="28">
        <v>595185.19999999995</v>
      </c>
      <c r="E15" s="28">
        <v>595185.19999999995</v>
      </c>
      <c r="F15" s="28">
        <v>16</v>
      </c>
    </row>
    <row r="16" spans="1:10" ht="15" thickBot="1" x14ac:dyDescent="0.35">
      <c r="A16" s="31">
        <v>5</v>
      </c>
      <c r="B16" s="32">
        <v>15</v>
      </c>
      <c r="C16" s="28">
        <v>2</v>
      </c>
      <c r="D16" s="28">
        <v>584260.4</v>
      </c>
      <c r="E16" s="28">
        <v>292130.2</v>
      </c>
      <c r="F16" s="28">
        <v>13</v>
      </c>
    </row>
    <row r="17" spans="1:6" ht="15" thickBot="1" x14ac:dyDescent="0.35">
      <c r="A17" s="31">
        <v>5</v>
      </c>
      <c r="B17" s="32">
        <v>16</v>
      </c>
      <c r="C17" s="28">
        <v>2</v>
      </c>
      <c r="D17" s="28">
        <v>573966.30000000005</v>
      </c>
      <c r="E17" s="28">
        <v>286983.15000000002</v>
      </c>
      <c r="F17" s="28">
        <v>11</v>
      </c>
    </row>
    <row r="18" spans="1:6" ht="15" thickBot="1" x14ac:dyDescent="0.35">
      <c r="A18" s="31">
        <v>5</v>
      </c>
      <c r="B18" s="32">
        <v>17</v>
      </c>
      <c r="C18" s="28">
        <v>2</v>
      </c>
      <c r="D18" s="28">
        <v>580960.5</v>
      </c>
      <c r="E18" s="28">
        <v>290480.25</v>
      </c>
      <c r="F18" s="28">
        <v>12</v>
      </c>
    </row>
    <row r="19" spans="1:6" ht="15" thickBot="1" x14ac:dyDescent="0.35">
      <c r="A19" s="31">
        <v>5</v>
      </c>
      <c r="B19" s="32">
        <v>18</v>
      </c>
      <c r="C19" s="28">
        <v>0</v>
      </c>
      <c r="D19" s="28">
        <v>5516313</v>
      </c>
      <c r="E19" s="28">
        <v>100000000</v>
      </c>
      <c r="F19" s="28">
        <v>20</v>
      </c>
    </row>
    <row r="20" spans="1:6" ht="15" thickBot="1" x14ac:dyDescent="0.35">
      <c r="A20" s="31">
        <v>5</v>
      </c>
      <c r="B20" s="32">
        <v>19</v>
      </c>
      <c r="C20" s="28">
        <v>0</v>
      </c>
      <c r="D20" s="28">
        <v>5421707</v>
      </c>
      <c r="E20" s="28">
        <v>5421707</v>
      </c>
      <c r="F20" s="28">
        <v>19</v>
      </c>
    </row>
    <row r="21" spans="1:6" ht="15" thickBot="1" x14ac:dyDescent="0.35">
      <c r="A21" s="31">
        <v>5</v>
      </c>
      <c r="B21" s="32">
        <v>20</v>
      </c>
      <c r="C21" s="28">
        <v>0</v>
      </c>
      <c r="D21" s="28">
        <v>5263398</v>
      </c>
      <c r="E21" s="28">
        <v>5263398</v>
      </c>
      <c r="F21" s="28">
        <v>18</v>
      </c>
    </row>
    <row r="22" spans="1:6" ht="15" thickBot="1" x14ac:dyDescent="0.35">
      <c r="A22" s="33">
        <v>6</v>
      </c>
      <c r="B22" s="34">
        <v>1</v>
      </c>
      <c r="C22" s="28">
        <v>0</v>
      </c>
      <c r="D22" s="28">
        <v>4574906</v>
      </c>
      <c r="E22" s="28">
        <v>4574906</v>
      </c>
      <c r="F22" s="28">
        <v>20</v>
      </c>
    </row>
    <row r="23" spans="1:6" ht="15" thickBot="1" x14ac:dyDescent="0.35">
      <c r="A23" s="33">
        <v>6</v>
      </c>
      <c r="B23" s="34">
        <v>2</v>
      </c>
      <c r="C23" s="28">
        <v>10</v>
      </c>
      <c r="D23" s="28">
        <v>561570.69999999995</v>
      </c>
      <c r="E23" s="28">
        <v>56157.07</v>
      </c>
      <c r="F23" s="28">
        <v>2.5</v>
      </c>
    </row>
    <row r="24" spans="1:6" ht="15" thickBot="1" x14ac:dyDescent="0.35">
      <c r="A24" s="33">
        <v>6</v>
      </c>
      <c r="B24" s="34">
        <v>3</v>
      </c>
      <c r="C24" s="28">
        <v>5</v>
      </c>
      <c r="D24" s="28">
        <v>560126.69999999995</v>
      </c>
      <c r="E24" s="28">
        <v>112025.34</v>
      </c>
      <c r="F24" s="28">
        <v>10</v>
      </c>
    </row>
    <row r="25" spans="1:6" ht="15" thickBot="1" x14ac:dyDescent="0.35">
      <c r="A25" s="33">
        <v>6</v>
      </c>
      <c r="B25" s="34">
        <v>4</v>
      </c>
      <c r="C25" s="28">
        <v>15</v>
      </c>
      <c r="D25" s="28">
        <v>559249.6</v>
      </c>
      <c r="E25" s="28">
        <v>37283.306669999998</v>
      </c>
      <c r="F25" s="28">
        <v>1</v>
      </c>
    </row>
    <row r="26" spans="1:6" ht="15" thickBot="1" x14ac:dyDescent="0.35">
      <c r="A26" s="33">
        <v>6</v>
      </c>
      <c r="B26" s="34">
        <v>5</v>
      </c>
      <c r="C26" s="28">
        <v>8</v>
      </c>
      <c r="D26" s="28">
        <v>559249.6</v>
      </c>
      <c r="E26" s="28">
        <v>69906.2</v>
      </c>
      <c r="F26" s="28">
        <v>6</v>
      </c>
    </row>
    <row r="27" spans="1:6" ht="15" thickBot="1" x14ac:dyDescent="0.35">
      <c r="A27" s="33">
        <v>6</v>
      </c>
      <c r="B27" s="34">
        <v>6</v>
      </c>
      <c r="C27" s="28">
        <v>9</v>
      </c>
      <c r="D27" s="28">
        <v>573692.1</v>
      </c>
      <c r="E27" s="28">
        <v>63743.56667</v>
      </c>
      <c r="F27" s="28">
        <v>5</v>
      </c>
    </row>
    <row r="28" spans="1:6" ht="15" thickBot="1" x14ac:dyDescent="0.35">
      <c r="A28" s="33">
        <v>6</v>
      </c>
      <c r="B28" s="34">
        <v>7</v>
      </c>
      <c r="C28" s="28">
        <v>4</v>
      </c>
      <c r="D28" s="28">
        <v>590746.80000000005</v>
      </c>
      <c r="E28" s="28">
        <v>147686.70000000001</v>
      </c>
      <c r="F28" s="28">
        <v>15</v>
      </c>
    </row>
    <row r="29" spans="1:6" ht="15" thickBot="1" x14ac:dyDescent="0.35">
      <c r="A29" s="33">
        <v>6</v>
      </c>
      <c r="B29" s="34">
        <v>8</v>
      </c>
      <c r="C29" s="28">
        <v>5</v>
      </c>
      <c r="D29" s="28">
        <v>573966.30000000005</v>
      </c>
      <c r="E29" s="28">
        <v>114793.26</v>
      </c>
      <c r="F29" s="28">
        <v>12</v>
      </c>
    </row>
    <row r="30" spans="1:6" ht="15" thickBot="1" x14ac:dyDescent="0.35">
      <c r="A30" s="33">
        <v>6</v>
      </c>
      <c r="B30" s="34">
        <v>9</v>
      </c>
      <c r="C30" s="28">
        <v>9</v>
      </c>
      <c r="D30" s="28">
        <v>559249.6</v>
      </c>
      <c r="E30" s="28">
        <v>62138.844440000001</v>
      </c>
      <c r="F30" s="28">
        <v>4</v>
      </c>
    </row>
    <row r="31" spans="1:6" ht="15" thickBot="1" x14ac:dyDescent="0.35">
      <c r="A31" s="33">
        <v>6</v>
      </c>
      <c r="B31" s="34">
        <v>10</v>
      </c>
      <c r="C31" s="28">
        <v>6</v>
      </c>
      <c r="D31" s="28">
        <v>563397.9</v>
      </c>
      <c r="E31" s="28">
        <v>93899.65</v>
      </c>
      <c r="F31" s="28">
        <v>7</v>
      </c>
    </row>
    <row r="32" spans="1:6" ht="15" thickBot="1" x14ac:dyDescent="0.35">
      <c r="A32" s="33">
        <v>6</v>
      </c>
      <c r="B32" s="34">
        <v>11</v>
      </c>
      <c r="C32" s="28">
        <v>10</v>
      </c>
      <c r="D32" s="28">
        <v>561570.69999999995</v>
      </c>
      <c r="E32" s="28">
        <v>56157.07</v>
      </c>
      <c r="F32" s="28">
        <v>2.5</v>
      </c>
    </row>
    <row r="33" spans="1:6" ht="15" thickBot="1" x14ac:dyDescent="0.35">
      <c r="A33" s="33">
        <v>6</v>
      </c>
      <c r="B33" s="34">
        <v>12</v>
      </c>
      <c r="C33" s="28">
        <v>5</v>
      </c>
      <c r="D33" s="28">
        <v>565018.80000000005</v>
      </c>
      <c r="E33" s="28">
        <v>113003.76</v>
      </c>
      <c r="F33" s="28">
        <v>11</v>
      </c>
    </row>
    <row r="34" spans="1:6" ht="15" thickBot="1" x14ac:dyDescent="0.35">
      <c r="A34" s="33">
        <v>6</v>
      </c>
      <c r="B34" s="34">
        <v>13</v>
      </c>
      <c r="C34" s="28">
        <v>5</v>
      </c>
      <c r="D34" s="28">
        <v>601452.6</v>
      </c>
      <c r="E34" s="28">
        <v>120290.52</v>
      </c>
      <c r="F34" s="28">
        <v>13</v>
      </c>
    </row>
    <row r="35" spans="1:6" ht="15" thickBot="1" x14ac:dyDescent="0.35">
      <c r="A35" s="33">
        <v>6</v>
      </c>
      <c r="B35" s="34">
        <v>14</v>
      </c>
      <c r="C35" s="28">
        <v>4</v>
      </c>
      <c r="D35" s="28">
        <v>567146.4</v>
      </c>
      <c r="E35" s="28">
        <v>141786.6</v>
      </c>
      <c r="F35" s="28">
        <v>14</v>
      </c>
    </row>
    <row r="36" spans="1:6" ht="15" thickBot="1" x14ac:dyDescent="0.35">
      <c r="A36" s="33">
        <v>6</v>
      </c>
      <c r="B36" s="34">
        <v>15</v>
      </c>
      <c r="C36" s="28">
        <v>2</v>
      </c>
      <c r="D36" s="28">
        <v>583655</v>
      </c>
      <c r="E36" s="28">
        <v>291827.5</v>
      </c>
      <c r="F36" s="28">
        <v>17</v>
      </c>
    </row>
    <row r="37" spans="1:6" ht="15" thickBot="1" x14ac:dyDescent="0.35">
      <c r="A37" s="33">
        <v>6</v>
      </c>
      <c r="B37" s="34">
        <v>16</v>
      </c>
      <c r="C37" s="28">
        <v>3</v>
      </c>
      <c r="D37" s="28">
        <v>569543.69999999995</v>
      </c>
      <c r="E37" s="28">
        <v>189847.9</v>
      </c>
      <c r="F37" s="28">
        <v>16</v>
      </c>
    </row>
    <row r="38" spans="1:6" ht="15" thickBot="1" x14ac:dyDescent="0.35">
      <c r="A38" s="33">
        <v>6</v>
      </c>
      <c r="B38" s="34">
        <v>17</v>
      </c>
      <c r="C38" s="28">
        <v>6</v>
      </c>
      <c r="D38" s="28">
        <v>578317.80000000005</v>
      </c>
      <c r="E38" s="28">
        <v>96386.3</v>
      </c>
      <c r="F38" s="28">
        <v>9</v>
      </c>
    </row>
    <row r="39" spans="1:6" ht="15" thickBot="1" x14ac:dyDescent="0.35">
      <c r="A39" s="33">
        <v>6</v>
      </c>
      <c r="B39" s="34">
        <v>18</v>
      </c>
      <c r="C39" s="28">
        <v>6</v>
      </c>
      <c r="D39" s="28">
        <v>571564.4</v>
      </c>
      <c r="E39" s="28">
        <v>95260.733330000003</v>
      </c>
      <c r="F39" s="28">
        <v>8</v>
      </c>
    </row>
    <row r="40" spans="1:6" ht="15" thickBot="1" x14ac:dyDescent="0.35">
      <c r="A40" s="33">
        <v>6</v>
      </c>
      <c r="B40" s="34">
        <v>19</v>
      </c>
      <c r="C40" s="28">
        <v>1</v>
      </c>
      <c r="D40" s="28">
        <v>591254.6</v>
      </c>
      <c r="E40" s="28">
        <v>591254.6</v>
      </c>
      <c r="F40" s="28">
        <v>18</v>
      </c>
    </row>
    <row r="41" spans="1:6" ht="15" thickBot="1" x14ac:dyDescent="0.35">
      <c r="A41" s="33">
        <v>6</v>
      </c>
      <c r="B41" s="34">
        <v>20</v>
      </c>
      <c r="C41" s="28">
        <v>1</v>
      </c>
      <c r="D41" s="28">
        <v>639512.4</v>
      </c>
      <c r="E41" s="28">
        <v>639512.4</v>
      </c>
      <c r="F41" s="28">
        <v>19</v>
      </c>
    </row>
    <row r="42" spans="1:6" ht="15" thickBot="1" x14ac:dyDescent="0.35">
      <c r="A42" s="35">
        <v>7</v>
      </c>
      <c r="B42" s="36">
        <v>1</v>
      </c>
      <c r="C42" s="28">
        <v>2</v>
      </c>
      <c r="D42" s="28">
        <v>595848.4</v>
      </c>
      <c r="E42" s="28">
        <v>297924.2</v>
      </c>
      <c r="F42" s="28">
        <v>14</v>
      </c>
    </row>
    <row r="43" spans="1:6" ht="15" thickBot="1" x14ac:dyDescent="0.35">
      <c r="A43" s="35">
        <v>7</v>
      </c>
      <c r="B43" s="36">
        <v>2</v>
      </c>
      <c r="C43" s="28">
        <v>7</v>
      </c>
      <c r="D43" s="28">
        <v>588559.1</v>
      </c>
      <c r="E43" s="28">
        <v>84079.871429999999</v>
      </c>
      <c r="F43" s="28">
        <v>3</v>
      </c>
    </row>
    <row r="44" spans="1:6" ht="15" thickBot="1" x14ac:dyDescent="0.35">
      <c r="A44" s="35">
        <v>7</v>
      </c>
      <c r="B44" s="36">
        <v>3</v>
      </c>
      <c r="C44" s="28">
        <v>8</v>
      </c>
      <c r="D44" s="28">
        <v>586388.1</v>
      </c>
      <c r="E44" s="28">
        <v>73298.512499999997</v>
      </c>
      <c r="F44" s="28">
        <v>1</v>
      </c>
    </row>
    <row r="45" spans="1:6" ht="15" thickBot="1" x14ac:dyDescent="0.35">
      <c r="A45" s="35">
        <v>7</v>
      </c>
      <c r="B45" s="36">
        <v>4</v>
      </c>
      <c r="C45" s="28">
        <v>6</v>
      </c>
      <c r="D45" s="28">
        <v>586735.80000000005</v>
      </c>
      <c r="E45" s="28">
        <v>97789.3</v>
      </c>
      <c r="F45" s="28">
        <v>4</v>
      </c>
    </row>
    <row r="46" spans="1:6" ht="15" thickBot="1" x14ac:dyDescent="0.35">
      <c r="A46" s="35">
        <v>7</v>
      </c>
      <c r="B46" s="36">
        <v>5</v>
      </c>
      <c r="C46" s="28">
        <v>5</v>
      </c>
      <c r="D46" s="28">
        <v>585554.30000000005</v>
      </c>
      <c r="E46" s="28">
        <v>117110.86</v>
      </c>
      <c r="F46" s="28">
        <v>5</v>
      </c>
    </row>
    <row r="47" spans="1:6" ht="15" thickBot="1" x14ac:dyDescent="0.35">
      <c r="A47" s="35">
        <v>7</v>
      </c>
      <c r="B47" s="36">
        <v>6</v>
      </c>
      <c r="C47" s="28">
        <v>4</v>
      </c>
      <c r="D47" s="28">
        <v>595848.4</v>
      </c>
      <c r="E47" s="28">
        <v>148962.1</v>
      </c>
      <c r="F47" s="28">
        <v>7</v>
      </c>
    </row>
    <row r="48" spans="1:6" ht="15" thickBot="1" x14ac:dyDescent="0.35">
      <c r="A48" s="35">
        <v>7</v>
      </c>
      <c r="B48" s="36">
        <v>7</v>
      </c>
      <c r="C48" s="28">
        <v>4</v>
      </c>
      <c r="D48" s="28">
        <v>584608.19999999995</v>
      </c>
      <c r="E48" s="28">
        <v>146152.04999999999</v>
      </c>
      <c r="F48" s="28">
        <v>6</v>
      </c>
    </row>
    <row r="49" spans="1:6" ht="15" thickBot="1" x14ac:dyDescent="0.35">
      <c r="A49" s="35">
        <v>7</v>
      </c>
      <c r="B49" s="36">
        <v>8</v>
      </c>
      <c r="C49" s="28">
        <v>3</v>
      </c>
      <c r="D49" s="28">
        <v>561570.69999999995</v>
      </c>
      <c r="E49" s="28">
        <v>187190.23329999999</v>
      </c>
      <c r="F49" s="28">
        <v>8</v>
      </c>
    </row>
    <row r="50" spans="1:6" ht="15" thickBot="1" x14ac:dyDescent="0.35">
      <c r="A50" s="35">
        <v>7</v>
      </c>
      <c r="B50" s="36">
        <v>9</v>
      </c>
      <c r="C50" s="28">
        <v>2</v>
      </c>
      <c r="D50" s="28">
        <v>631819.6</v>
      </c>
      <c r="E50" s="28">
        <v>315909.8</v>
      </c>
      <c r="F50" s="28">
        <v>16</v>
      </c>
    </row>
    <row r="51" spans="1:6" ht="15" thickBot="1" x14ac:dyDescent="0.35">
      <c r="A51" s="35">
        <v>7</v>
      </c>
      <c r="B51" s="36">
        <v>10</v>
      </c>
      <c r="C51" s="28">
        <v>0</v>
      </c>
      <c r="D51" s="28">
        <v>5219309</v>
      </c>
      <c r="E51" s="28">
        <v>5219309</v>
      </c>
      <c r="F51" s="28">
        <v>20</v>
      </c>
    </row>
    <row r="52" spans="1:6" ht="15" thickBot="1" x14ac:dyDescent="0.35">
      <c r="A52" s="35">
        <v>7</v>
      </c>
      <c r="B52" s="36">
        <v>11</v>
      </c>
      <c r="C52" s="28">
        <v>2</v>
      </c>
      <c r="D52" s="28">
        <v>577333.6</v>
      </c>
      <c r="E52" s="28">
        <v>288666.8</v>
      </c>
      <c r="F52" s="28">
        <v>10</v>
      </c>
    </row>
    <row r="53" spans="1:6" ht="15" thickBot="1" x14ac:dyDescent="0.35">
      <c r="A53" s="35">
        <v>7</v>
      </c>
      <c r="B53" s="36">
        <v>12</v>
      </c>
      <c r="C53" s="28">
        <v>3</v>
      </c>
      <c r="D53" s="28">
        <v>567146.4</v>
      </c>
      <c r="E53" s="28">
        <v>189048.8</v>
      </c>
      <c r="F53" s="28">
        <v>9</v>
      </c>
    </row>
    <row r="54" spans="1:6" ht="15" thickBot="1" x14ac:dyDescent="0.35">
      <c r="A54" s="35">
        <v>7</v>
      </c>
      <c r="B54" s="36">
        <v>13</v>
      </c>
      <c r="C54" s="28">
        <v>1</v>
      </c>
      <c r="D54" s="28">
        <v>580960.5</v>
      </c>
      <c r="E54" s="28">
        <v>580960.5</v>
      </c>
      <c r="F54" s="28">
        <v>17</v>
      </c>
    </row>
    <row r="55" spans="1:6" ht="15" thickBot="1" x14ac:dyDescent="0.35">
      <c r="A55" s="35">
        <v>7</v>
      </c>
      <c r="B55" s="36">
        <v>14</v>
      </c>
      <c r="C55" s="28">
        <v>2</v>
      </c>
      <c r="D55" s="28">
        <v>587982.4</v>
      </c>
      <c r="E55" s="28">
        <v>293991.2</v>
      </c>
      <c r="F55" s="28">
        <v>12</v>
      </c>
    </row>
    <row r="56" spans="1:6" ht="15" thickBot="1" x14ac:dyDescent="0.35">
      <c r="A56" s="35">
        <v>7</v>
      </c>
      <c r="B56" s="36">
        <v>15</v>
      </c>
      <c r="C56" s="28">
        <v>7</v>
      </c>
      <c r="D56" s="28">
        <v>572548.5</v>
      </c>
      <c r="E56" s="28">
        <v>81792.642860000007</v>
      </c>
      <c r="F56" s="28">
        <v>2</v>
      </c>
    </row>
    <row r="57" spans="1:6" ht="15" thickBot="1" x14ac:dyDescent="0.35">
      <c r="A57" s="35">
        <v>7</v>
      </c>
      <c r="B57" s="36">
        <v>16</v>
      </c>
      <c r="C57" s="28">
        <v>2</v>
      </c>
      <c r="D57" s="28">
        <v>602746.4</v>
      </c>
      <c r="E57" s="28">
        <v>301373.2</v>
      </c>
      <c r="F57" s="28">
        <v>15</v>
      </c>
    </row>
    <row r="58" spans="1:6" ht="15" thickBot="1" x14ac:dyDescent="0.35">
      <c r="A58" s="35">
        <v>7</v>
      </c>
      <c r="B58" s="36">
        <v>17</v>
      </c>
      <c r="C58" s="28">
        <v>1</v>
      </c>
      <c r="D58" s="28">
        <v>610336.19999999995</v>
      </c>
      <c r="E58" s="28">
        <v>610336.19999999995</v>
      </c>
      <c r="F58" s="28">
        <v>18</v>
      </c>
    </row>
    <row r="59" spans="1:6" ht="15" thickBot="1" x14ac:dyDescent="0.35">
      <c r="A59" s="35">
        <v>7</v>
      </c>
      <c r="B59" s="36">
        <v>18</v>
      </c>
      <c r="C59" s="28">
        <v>1</v>
      </c>
      <c r="D59" s="28">
        <v>624316</v>
      </c>
      <c r="E59" s="28">
        <v>624316</v>
      </c>
      <c r="F59" s="28">
        <v>19</v>
      </c>
    </row>
    <row r="60" spans="1:6" ht="15" thickBot="1" x14ac:dyDescent="0.35">
      <c r="A60" s="35">
        <v>7</v>
      </c>
      <c r="B60" s="36">
        <v>19</v>
      </c>
      <c r="C60" s="28">
        <v>2</v>
      </c>
      <c r="D60" s="28">
        <v>589908</v>
      </c>
      <c r="E60" s="28">
        <v>294954</v>
      </c>
      <c r="F60" s="28">
        <v>13</v>
      </c>
    </row>
    <row r="61" spans="1:6" ht="15" thickBot="1" x14ac:dyDescent="0.35">
      <c r="A61" s="35">
        <v>7</v>
      </c>
      <c r="B61" s="36">
        <v>20</v>
      </c>
      <c r="C61" s="28">
        <v>2</v>
      </c>
      <c r="D61" s="28">
        <v>578884.6</v>
      </c>
      <c r="E61" s="28">
        <v>289442.3</v>
      </c>
      <c r="F61" s="28">
        <v>11</v>
      </c>
    </row>
    <row r="62" spans="1:6" ht="15" thickBot="1" x14ac:dyDescent="0.35">
      <c r="A62" s="37">
        <v>8</v>
      </c>
      <c r="B62" s="38">
        <v>1</v>
      </c>
      <c r="C62" s="28">
        <v>1</v>
      </c>
      <c r="D62" s="28">
        <v>605971.30000000005</v>
      </c>
      <c r="E62" s="28">
        <v>605971.30000000005</v>
      </c>
      <c r="F62" s="28">
        <v>16</v>
      </c>
    </row>
    <row r="63" spans="1:6" ht="15" thickBot="1" x14ac:dyDescent="0.35">
      <c r="A63" s="37">
        <v>8</v>
      </c>
      <c r="B63" s="38">
        <v>2</v>
      </c>
      <c r="C63" s="28">
        <v>4</v>
      </c>
      <c r="D63" s="28">
        <v>580083.30000000005</v>
      </c>
      <c r="E63" s="28">
        <v>145020.82500000001</v>
      </c>
      <c r="F63" s="28">
        <v>6</v>
      </c>
    </row>
    <row r="64" spans="1:6" ht="15" thickBot="1" x14ac:dyDescent="0.35">
      <c r="A64" s="37">
        <v>8</v>
      </c>
      <c r="B64" s="38">
        <v>3</v>
      </c>
      <c r="C64" s="28">
        <v>6</v>
      </c>
      <c r="D64" s="28">
        <v>585485.4</v>
      </c>
      <c r="E64" s="28">
        <v>97580.9</v>
      </c>
      <c r="F64" s="28">
        <v>2</v>
      </c>
    </row>
    <row r="65" spans="1:6" ht="15" thickBot="1" x14ac:dyDescent="0.35">
      <c r="A65" s="37">
        <v>8</v>
      </c>
      <c r="B65" s="38">
        <v>4</v>
      </c>
      <c r="C65" s="28">
        <v>4</v>
      </c>
      <c r="D65" s="28">
        <v>570044.4</v>
      </c>
      <c r="E65" s="28">
        <v>142511.1</v>
      </c>
      <c r="F65" s="28">
        <v>4</v>
      </c>
    </row>
    <row r="66" spans="1:6" ht="15" thickBot="1" x14ac:dyDescent="0.35">
      <c r="A66" s="37">
        <v>8</v>
      </c>
      <c r="B66" s="38">
        <v>5</v>
      </c>
      <c r="C66" s="28">
        <v>4</v>
      </c>
      <c r="D66" s="28">
        <v>573992.5</v>
      </c>
      <c r="E66" s="28">
        <v>143498.125</v>
      </c>
      <c r="F66" s="28">
        <v>5</v>
      </c>
    </row>
    <row r="67" spans="1:6" ht="15" thickBot="1" x14ac:dyDescent="0.35">
      <c r="A67" s="37">
        <v>8</v>
      </c>
      <c r="B67" s="38">
        <v>6</v>
      </c>
      <c r="C67" s="28">
        <v>1</v>
      </c>
      <c r="D67" s="28">
        <v>657361.4</v>
      </c>
      <c r="E67" s="28">
        <v>657361.4</v>
      </c>
      <c r="F67" s="28">
        <v>20</v>
      </c>
    </row>
    <row r="68" spans="1:6" ht="15" thickBot="1" x14ac:dyDescent="0.35">
      <c r="A68" s="37">
        <v>8</v>
      </c>
      <c r="B68" s="38">
        <v>7</v>
      </c>
      <c r="C68" s="28">
        <v>2</v>
      </c>
      <c r="D68" s="28">
        <v>609120.9</v>
      </c>
      <c r="E68" s="28">
        <v>304560.45</v>
      </c>
      <c r="F68" s="28">
        <v>14</v>
      </c>
    </row>
    <row r="69" spans="1:6" ht="15" thickBot="1" x14ac:dyDescent="0.35">
      <c r="A69" s="37">
        <v>8</v>
      </c>
      <c r="B69" s="38">
        <v>8</v>
      </c>
      <c r="C69" s="28">
        <v>6</v>
      </c>
      <c r="D69" s="28">
        <v>590029.6</v>
      </c>
      <c r="E69" s="28">
        <v>98338.266669999997</v>
      </c>
      <c r="F69" s="28">
        <v>3</v>
      </c>
    </row>
    <row r="70" spans="1:6" ht="15" thickBot="1" x14ac:dyDescent="0.35">
      <c r="A70" s="37">
        <v>8</v>
      </c>
      <c r="B70" s="38">
        <v>9</v>
      </c>
      <c r="C70" s="28">
        <v>2</v>
      </c>
      <c r="D70" s="28">
        <v>569543.69999999995</v>
      </c>
      <c r="E70" s="28">
        <v>284771.84999999998</v>
      </c>
      <c r="F70" s="28">
        <v>11</v>
      </c>
    </row>
    <row r="71" spans="1:6" ht="15" thickBot="1" x14ac:dyDescent="0.35">
      <c r="A71" s="37">
        <v>8</v>
      </c>
      <c r="B71" s="38">
        <v>10</v>
      </c>
      <c r="C71" s="28">
        <v>2</v>
      </c>
      <c r="D71" s="28">
        <v>590029.6</v>
      </c>
      <c r="E71" s="28">
        <v>295014.8</v>
      </c>
      <c r="F71" s="28">
        <v>12</v>
      </c>
    </row>
    <row r="72" spans="1:6" ht="15" thickBot="1" x14ac:dyDescent="0.35">
      <c r="A72" s="37">
        <v>8</v>
      </c>
      <c r="B72" s="38">
        <v>11</v>
      </c>
      <c r="C72" s="28">
        <v>3</v>
      </c>
      <c r="D72" s="28">
        <v>574314.1</v>
      </c>
      <c r="E72" s="28">
        <v>191438.03330000001</v>
      </c>
      <c r="F72" s="28">
        <v>8</v>
      </c>
    </row>
    <row r="73" spans="1:6" ht="15" thickBot="1" x14ac:dyDescent="0.35">
      <c r="A73" s="37">
        <v>8</v>
      </c>
      <c r="B73" s="38">
        <v>12</v>
      </c>
      <c r="C73" s="28">
        <v>2</v>
      </c>
      <c r="D73" s="28">
        <v>601452.6</v>
      </c>
      <c r="E73" s="28">
        <v>300726.3</v>
      </c>
      <c r="F73" s="28">
        <v>13</v>
      </c>
    </row>
    <row r="74" spans="1:6" ht="15" thickBot="1" x14ac:dyDescent="0.35">
      <c r="A74" s="37">
        <v>8</v>
      </c>
      <c r="B74" s="38">
        <v>13</v>
      </c>
      <c r="C74" s="28">
        <v>1</v>
      </c>
      <c r="D74" s="28">
        <v>632002.69999999995</v>
      </c>
      <c r="E74" s="28">
        <v>632002.69999999995</v>
      </c>
      <c r="F74" s="28">
        <v>17</v>
      </c>
    </row>
    <row r="75" spans="1:6" ht="15" thickBot="1" x14ac:dyDescent="0.35">
      <c r="A75" s="37">
        <v>8</v>
      </c>
      <c r="B75" s="38">
        <v>14</v>
      </c>
      <c r="C75" s="28">
        <v>6</v>
      </c>
      <c r="D75" s="28">
        <v>560693.6</v>
      </c>
      <c r="E75" s="28">
        <v>93448.93333</v>
      </c>
      <c r="F75" s="28">
        <v>1</v>
      </c>
    </row>
    <row r="76" spans="1:6" ht="15" thickBot="1" x14ac:dyDescent="0.35">
      <c r="A76" s="37">
        <v>8</v>
      </c>
      <c r="B76" s="38">
        <v>15</v>
      </c>
      <c r="C76" s="28">
        <v>2</v>
      </c>
      <c r="D76" s="28">
        <v>561377.19999999995</v>
      </c>
      <c r="E76" s="28">
        <v>280688.59999999998</v>
      </c>
      <c r="F76" s="28">
        <v>10</v>
      </c>
    </row>
    <row r="77" spans="1:6" ht="15" thickBot="1" x14ac:dyDescent="0.35">
      <c r="A77" s="37">
        <v>8</v>
      </c>
      <c r="B77" s="38">
        <v>16</v>
      </c>
      <c r="C77" s="28">
        <v>1</v>
      </c>
      <c r="D77" s="28">
        <v>563397.9</v>
      </c>
      <c r="E77" s="28">
        <v>563397.9</v>
      </c>
      <c r="F77" s="28">
        <v>15</v>
      </c>
    </row>
    <row r="78" spans="1:6" ht="15" thickBot="1" x14ac:dyDescent="0.35">
      <c r="A78" s="37">
        <v>8</v>
      </c>
      <c r="B78" s="38">
        <v>17</v>
      </c>
      <c r="C78" s="28">
        <v>2</v>
      </c>
      <c r="D78" s="28">
        <v>560693.6</v>
      </c>
      <c r="E78" s="28">
        <v>280346.8</v>
      </c>
      <c r="F78" s="28">
        <v>9</v>
      </c>
    </row>
    <row r="79" spans="1:6" ht="15" thickBot="1" x14ac:dyDescent="0.35">
      <c r="A79" s="37">
        <v>8</v>
      </c>
      <c r="B79" s="38">
        <v>18</v>
      </c>
      <c r="C79" s="28">
        <v>1</v>
      </c>
      <c r="D79" s="28">
        <v>640389.6</v>
      </c>
      <c r="E79" s="28">
        <v>640389.6</v>
      </c>
      <c r="F79" s="28">
        <v>19</v>
      </c>
    </row>
    <row r="80" spans="1:6" ht="15" thickBot="1" x14ac:dyDescent="0.35">
      <c r="A80" s="37">
        <v>8</v>
      </c>
      <c r="B80" s="38">
        <v>19</v>
      </c>
      <c r="C80" s="28">
        <v>3</v>
      </c>
      <c r="D80" s="28">
        <v>566462.80000000005</v>
      </c>
      <c r="E80" s="28">
        <v>188820.9333</v>
      </c>
      <c r="F80" s="28">
        <v>7</v>
      </c>
    </row>
    <row r="81" spans="1:6" ht="15" thickBot="1" x14ac:dyDescent="0.35">
      <c r="A81" s="37">
        <v>8</v>
      </c>
      <c r="B81" s="38">
        <v>20</v>
      </c>
      <c r="C81" s="28">
        <v>1</v>
      </c>
      <c r="D81" s="28">
        <v>633333.9</v>
      </c>
      <c r="E81" s="28">
        <v>633333.9</v>
      </c>
      <c r="F81" s="28">
        <v>18</v>
      </c>
    </row>
    <row r="82" spans="1:6" ht="15" thickBot="1" x14ac:dyDescent="0.35">
      <c r="A82" s="39">
        <v>9</v>
      </c>
      <c r="B82" s="40">
        <v>1</v>
      </c>
      <c r="C82" s="28">
        <v>3</v>
      </c>
      <c r="D82" s="28">
        <v>561270.30000000005</v>
      </c>
      <c r="E82" s="28">
        <v>187090.1</v>
      </c>
      <c r="F82" s="28">
        <v>7</v>
      </c>
    </row>
    <row r="83" spans="1:6" ht="15" thickBot="1" x14ac:dyDescent="0.35">
      <c r="A83" s="39">
        <v>9</v>
      </c>
      <c r="B83" s="40">
        <v>2</v>
      </c>
      <c r="C83" s="28">
        <v>7</v>
      </c>
      <c r="D83" s="28">
        <v>590746.80000000005</v>
      </c>
      <c r="E83" s="28">
        <v>84392.4</v>
      </c>
      <c r="F83" s="28">
        <v>2</v>
      </c>
    </row>
    <row r="84" spans="1:6" ht="15" thickBot="1" x14ac:dyDescent="0.35">
      <c r="A84" s="39">
        <v>9</v>
      </c>
      <c r="B84" s="40">
        <v>3</v>
      </c>
      <c r="C84" s="28">
        <v>4</v>
      </c>
      <c r="D84" s="28">
        <v>560126.69999999995</v>
      </c>
      <c r="E84" s="28">
        <v>140031.67499999999</v>
      </c>
      <c r="F84" s="28">
        <v>5</v>
      </c>
    </row>
    <row r="85" spans="1:6" ht="15" thickBot="1" x14ac:dyDescent="0.35">
      <c r="A85" s="39">
        <v>9</v>
      </c>
      <c r="B85" s="40">
        <v>4</v>
      </c>
      <c r="C85" s="28">
        <v>8</v>
      </c>
      <c r="D85" s="28">
        <v>580612.69999999995</v>
      </c>
      <c r="E85" s="28">
        <v>72576.587499999994</v>
      </c>
      <c r="F85" s="28">
        <v>1</v>
      </c>
    </row>
    <row r="86" spans="1:6" ht="15" thickBot="1" x14ac:dyDescent="0.35">
      <c r="A86" s="39">
        <v>9</v>
      </c>
      <c r="B86" s="40">
        <v>5</v>
      </c>
      <c r="C86" s="28">
        <v>2</v>
      </c>
      <c r="D86" s="28">
        <v>607975.30000000005</v>
      </c>
      <c r="E86" s="28">
        <v>303987.65000000002</v>
      </c>
      <c r="F86" s="28">
        <v>15</v>
      </c>
    </row>
    <row r="87" spans="1:6" ht="15" thickBot="1" x14ac:dyDescent="0.35">
      <c r="A87" s="39">
        <v>9</v>
      </c>
      <c r="B87" s="40">
        <v>6</v>
      </c>
      <c r="C87" s="28">
        <v>2</v>
      </c>
      <c r="D87" s="28">
        <v>567039.5</v>
      </c>
      <c r="E87" s="28">
        <v>283519.75</v>
      </c>
      <c r="F87" s="28">
        <v>13</v>
      </c>
    </row>
    <row r="88" spans="1:6" ht="15" thickBot="1" x14ac:dyDescent="0.35">
      <c r="A88" s="39">
        <v>9</v>
      </c>
      <c r="B88" s="40">
        <v>7</v>
      </c>
      <c r="C88" s="28">
        <v>3</v>
      </c>
      <c r="D88" s="28">
        <v>573966.30000000005</v>
      </c>
      <c r="E88" s="28">
        <v>191322.1</v>
      </c>
      <c r="F88" s="28">
        <v>10</v>
      </c>
    </row>
    <row r="89" spans="1:6" ht="15" thickBot="1" x14ac:dyDescent="0.35">
      <c r="A89" s="39">
        <v>9</v>
      </c>
      <c r="B89" s="40">
        <v>8</v>
      </c>
      <c r="C89" s="28">
        <v>2</v>
      </c>
      <c r="D89" s="28">
        <v>616982.6</v>
      </c>
      <c r="E89" s="28">
        <v>308491.3</v>
      </c>
      <c r="F89" s="28">
        <v>16</v>
      </c>
    </row>
    <row r="90" spans="1:6" ht="15" thickBot="1" x14ac:dyDescent="0.35">
      <c r="A90" s="39">
        <v>9</v>
      </c>
      <c r="B90" s="40">
        <v>9</v>
      </c>
      <c r="C90" s="28">
        <v>3</v>
      </c>
      <c r="D90" s="28">
        <v>563397.9</v>
      </c>
      <c r="E90" s="28">
        <v>187799.3</v>
      </c>
      <c r="F90" s="28">
        <v>8</v>
      </c>
    </row>
    <row r="91" spans="1:6" ht="15" thickBot="1" x14ac:dyDescent="0.35">
      <c r="A91" s="39">
        <v>9</v>
      </c>
      <c r="B91" s="40">
        <v>10</v>
      </c>
      <c r="C91" s="28">
        <v>4</v>
      </c>
      <c r="D91" s="28">
        <v>573966.30000000005</v>
      </c>
      <c r="E91" s="28">
        <v>143491.57500000001</v>
      </c>
      <c r="F91" s="28">
        <v>6</v>
      </c>
    </row>
    <row r="92" spans="1:6" ht="15" thickBot="1" x14ac:dyDescent="0.35">
      <c r="A92" s="39">
        <v>9</v>
      </c>
      <c r="B92" s="40">
        <v>11</v>
      </c>
      <c r="C92" s="28">
        <v>5</v>
      </c>
      <c r="D92" s="28">
        <v>584608.19999999995</v>
      </c>
      <c r="E92" s="28">
        <v>116921.64</v>
      </c>
      <c r="F92" s="28">
        <v>3</v>
      </c>
    </row>
    <row r="93" spans="1:6" ht="15" thickBot="1" x14ac:dyDescent="0.35">
      <c r="A93" s="39">
        <v>9</v>
      </c>
      <c r="B93" s="40">
        <v>12</v>
      </c>
      <c r="C93" s="28">
        <v>2</v>
      </c>
      <c r="D93" s="28">
        <v>580083.30000000005</v>
      </c>
      <c r="E93" s="28">
        <v>290041.65000000002</v>
      </c>
      <c r="F93" s="28">
        <v>14</v>
      </c>
    </row>
    <row r="94" spans="1:6" ht="15" thickBot="1" x14ac:dyDescent="0.35">
      <c r="A94" s="39">
        <v>9</v>
      </c>
      <c r="B94" s="40">
        <v>13</v>
      </c>
      <c r="C94" s="28">
        <v>1</v>
      </c>
      <c r="D94" s="28">
        <v>641114.9</v>
      </c>
      <c r="E94" s="28">
        <v>641114.9</v>
      </c>
      <c r="F94" s="28">
        <v>17</v>
      </c>
    </row>
    <row r="95" spans="1:6" ht="15" thickBot="1" x14ac:dyDescent="0.35">
      <c r="A95" s="39">
        <v>9</v>
      </c>
      <c r="B95" s="40">
        <v>14</v>
      </c>
      <c r="C95" s="28">
        <v>3</v>
      </c>
      <c r="D95" s="28">
        <v>615264.5</v>
      </c>
      <c r="E95" s="28">
        <v>205088.1667</v>
      </c>
      <c r="F95" s="28">
        <v>11</v>
      </c>
    </row>
    <row r="96" spans="1:6" ht="15" thickBot="1" x14ac:dyDescent="0.35">
      <c r="A96" s="39">
        <v>9</v>
      </c>
      <c r="B96" s="40">
        <v>15</v>
      </c>
      <c r="C96" s="28">
        <v>2</v>
      </c>
      <c r="D96" s="28">
        <v>561270.30000000005</v>
      </c>
      <c r="E96" s="28">
        <v>280635.15000000002</v>
      </c>
      <c r="F96" s="28">
        <v>12</v>
      </c>
    </row>
    <row r="97" spans="1:6" ht="15" thickBot="1" x14ac:dyDescent="0.35">
      <c r="A97" s="39">
        <v>9</v>
      </c>
      <c r="B97" s="40">
        <v>16</v>
      </c>
      <c r="C97" s="28">
        <v>1</v>
      </c>
      <c r="D97" s="28">
        <v>656452.9</v>
      </c>
      <c r="E97" s="28">
        <v>656452.9</v>
      </c>
      <c r="F97" s="28">
        <v>18</v>
      </c>
    </row>
    <row r="98" spans="1:6" ht="15" thickBot="1" x14ac:dyDescent="0.35">
      <c r="A98" s="39">
        <v>9</v>
      </c>
      <c r="B98" s="40">
        <v>17</v>
      </c>
      <c r="C98" s="28">
        <v>3</v>
      </c>
      <c r="D98" s="28">
        <v>572441.59999999998</v>
      </c>
      <c r="E98" s="28">
        <v>190813.86670000001</v>
      </c>
      <c r="F98" s="28">
        <v>9</v>
      </c>
    </row>
    <row r="99" spans="1:6" ht="15" thickBot="1" x14ac:dyDescent="0.35">
      <c r="A99" s="39">
        <v>9</v>
      </c>
      <c r="B99" s="40">
        <v>18</v>
      </c>
      <c r="C99" s="28">
        <v>0</v>
      </c>
      <c r="D99" s="28">
        <v>4662789</v>
      </c>
      <c r="E99" s="28">
        <v>4662789</v>
      </c>
      <c r="F99" s="28">
        <v>19</v>
      </c>
    </row>
    <row r="100" spans="1:6" ht="15" thickBot="1" x14ac:dyDescent="0.35">
      <c r="A100" s="39">
        <v>9</v>
      </c>
      <c r="B100" s="40">
        <v>19</v>
      </c>
      <c r="C100" s="28">
        <v>0</v>
      </c>
      <c r="D100" s="28">
        <v>5598146</v>
      </c>
      <c r="E100" s="28">
        <v>5598146</v>
      </c>
      <c r="F100" s="28">
        <v>20</v>
      </c>
    </row>
    <row r="101" spans="1:6" ht="15" thickBot="1" x14ac:dyDescent="0.35">
      <c r="A101" s="39">
        <v>9</v>
      </c>
      <c r="B101" s="40">
        <v>20</v>
      </c>
      <c r="C101" s="28">
        <v>4</v>
      </c>
      <c r="D101" s="28">
        <v>559249.6</v>
      </c>
      <c r="E101" s="28">
        <v>139812.4</v>
      </c>
      <c r="F101" s="28">
        <v>4</v>
      </c>
    </row>
    <row r="102" spans="1:6" ht="15" thickBot="1" x14ac:dyDescent="0.35">
      <c r="A102" s="31">
        <v>10</v>
      </c>
      <c r="B102" s="32">
        <v>1</v>
      </c>
      <c r="C102" s="28">
        <v>1</v>
      </c>
      <c r="D102" s="28">
        <v>651070.9</v>
      </c>
      <c r="E102" s="28">
        <v>651070.9</v>
      </c>
      <c r="F102" s="28">
        <v>18</v>
      </c>
    </row>
    <row r="103" spans="1:6" ht="15" thickBot="1" x14ac:dyDescent="0.35">
      <c r="A103" s="31">
        <v>10</v>
      </c>
      <c r="B103" s="32">
        <v>2</v>
      </c>
      <c r="C103" s="28">
        <v>7</v>
      </c>
      <c r="D103" s="28">
        <v>570987.69999999995</v>
      </c>
      <c r="E103" s="28">
        <v>81569.671430000002</v>
      </c>
      <c r="F103" s="28">
        <v>1</v>
      </c>
    </row>
    <row r="104" spans="1:6" ht="15" thickBot="1" x14ac:dyDescent="0.35">
      <c r="A104" s="31">
        <v>10</v>
      </c>
      <c r="B104" s="32">
        <v>3</v>
      </c>
      <c r="C104" s="28">
        <v>7</v>
      </c>
      <c r="D104" s="28">
        <v>572441.59999999998</v>
      </c>
      <c r="E104" s="28">
        <v>81777.371429999999</v>
      </c>
      <c r="F104" s="28">
        <v>2</v>
      </c>
    </row>
    <row r="105" spans="1:6" ht="15" thickBot="1" x14ac:dyDescent="0.35">
      <c r="A105" s="31">
        <v>10</v>
      </c>
      <c r="B105" s="32">
        <v>4</v>
      </c>
      <c r="C105" s="28">
        <v>3</v>
      </c>
      <c r="D105" s="28">
        <v>578884.6</v>
      </c>
      <c r="E105" s="28">
        <v>192961.53330000001</v>
      </c>
      <c r="F105" s="28">
        <v>5</v>
      </c>
    </row>
    <row r="106" spans="1:6" ht="15" thickBot="1" x14ac:dyDescent="0.35">
      <c r="A106" s="31">
        <v>10</v>
      </c>
      <c r="B106" s="32">
        <v>5</v>
      </c>
      <c r="C106" s="28">
        <v>4</v>
      </c>
      <c r="D106" s="28">
        <v>589030.80000000005</v>
      </c>
      <c r="E106" s="28">
        <v>147257.70000000001</v>
      </c>
      <c r="F106" s="28">
        <v>4</v>
      </c>
    </row>
    <row r="107" spans="1:6" ht="15" thickBot="1" x14ac:dyDescent="0.35">
      <c r="A107" s="31">
        <v>10</v>
      </c>
      <c r="B107" s="32">
        <v>6</v>
      </c>
      <c r="C107" s="28">
        <v>5</v>
      </c>
      <c r="D107" s="28">
        <v>574569.19999999995</v>
      </c>
      <c r="E107" s="28">
        <v>114913.84</v>
      </c>
      <c r="F107" s="28">
        <v>3</v>
      </c>
    </row>
    <row r="108" spans="1:6" ht="15" thickBot="1" x14ac:dyDescent="0.35">
      <c r="A108" s="31">
        <v>10</v>
      </c>
      <c r="B108" s="32">
        <v>7</v>
      </c>
      <c r="C108" s="28">
        <v>2</v>
      </c>
      <c r="D108" s="28">
        <v>626350.9</v>
      </c>
      <c r="E108" s="28">
        <v>313175.45</v>
      </c>
      <c r="F108" s="28">
        <v>9</v>
      </c>
    </row>
    <row r="109" spans="1:6" ht="15" thickBot="1" x14ac:dyDescent="0.35">
      <c r="A109" s="31">
        <v>10</v>
      </c>
      <c r="B109" s="32">
        <v>8</v>
      </c>
      <c r="C109" s="28">
        <v>2</v>
      </c>
      <c r="D109" s="28">
        <v>603745.30000000005</v>
      </c>
      <c r="E109" s="28">
        <v>301872.65000000002</v>
      </c>
      <c r="F109" s="28">
        <v>8</v>
      </c>
    </row>
    <row r="110" spans="1:6" ht="15" thickBot="1" x14ac:dyDescent="0.35">
      <c r="A110" s="31">
        <v>10</v>
      </c>
      <c r="B110" s="32">
        <v>9</v>
      </c>
      <c r="C110" s="28">
        <v>1</v>
      </c>
      <c r="D110" s="28">
        <v>595677.19999999995</v>
      </c>
      <c r="E110" s="28">
        <v>595677.19999999995</v>
      </c>
      <c r="F110" s="28">
        <v>11</v>
      </c>
    </row>
    <row r="111" spans="1:6" ht="15" thickBot="1" x14ac:dyDescent="0.35">
      <c r="A111" s="31">
        <v>10</v>
      </c>
      <c r="B111" s="32">
        <v>10</v>
      </c>
      <c r="C111" s="28">
        <v>2</v>
      </c>
      <c r="D111" s="28">
        <v>591158.4</v>
      </c>
      <c r="E111" s="28">
        <v>295579.2</v>
      </c>
      <c r="F111" s="28">
        <v>7</v>
      </c>
    </row>
    <row r="112" spans="1:6" ht="15" thickBot="1" x14ac:dyDescent="0.35">
      <c r="A112" s="31">
        <v>10</v>
      </c>
      <c r="B112" s="32">
        <v>11</v>
      </c>
      <c r="C112" s="28">
        <v>1</v>
      </c>
      <c r="D112" s="28">
        <v>645629.4</v>
      </c>
      <c r="E112" s="28">
        <v>645629.4</v>
      </c>
      <c r="F112" s="28">
        <v>17</v>
      </c>
    </row>
    <row r="113" spans="1:6" ht="15" thickBot="1" x14ac:dyDescent="0.35">
      <c r="A113" s="31">
        <v>10</v>
      </c>
      <c r="B113" s="32">
        <v>12</v>
      </c>
      <c r="C113" s="28">
        <v>1</v>
      </c>
      <c r="D113" s="28">
        <v>637221.69999999995</v>
      </c>
      <c r="E113" s="28">
        <v>637221.69999999995</v>
      </c>
      <c r="F113" s="28">
        <v>15</v>
      </c>
    </row>
    <row r="114" spans="1:6" ht="15" thickBot="1" x14ac:dyDescent="0.35">
      <c r="A114" s="31">
        <v>10</v>
      </c>
      <c r="B114" s="32">
        <v>13</v>
      </c>
      <c r="C114" s="28">
        <v>1</v>
      </c>
      <c r="D114" s="28">
        <v>613341</v>
      </c>
      <c r="E114" s="28">
        <v>613341</v>
      </c>
      <c r="F114" s="28">
        <v>13</v>
      </c>
    </row>
    <row r="115" spans="1:6" ht="15" thickBot="1" x14ac:dyDescent="0.35">
      <c r="A115" s="31">
        <v>10</v>
      </c>
      <c r="B115" s="32">
        <v>14</v>
      </c>
      <c r="C115" s="28">
        <v>0</v>
      </c>
      <c r="D115" s="28">
        <v>5295101</v>
      </c>
      <c r="E115" s="28">
        <v>5295101</v>
      </c>
      <c r="F115" s="28">
        <v>20</v>
      </c>
    </row>
    <row r="116" spans="1:6" ht="15" thickBot="1" x14ac:dyDescent="0.35">
      <c r="A116" s="31">
        <v>10</v>
      </c>
      <c r="B116" s="32">
        <v>15</v>
      </c>
      <c r="C116" s="28">
        <v>1</v>
      </c>
      <c r="D116" s="28">
        <v>611790.1</v>
      </c>
      <c r="E116" s="28">
        <v>611790.1</v>
      </c>
      <c r="F116" s="28">
        <v>12</v>
      </c>
    </row>
    <row r="117" spans="1:6" ht="15" thickBot="1" x14ac:dyDescent="0.35">
      <c r="A117" s="31">
        <v>10</v>
      </c>
      <c r="B117" s="32">
        <v>16</v>
      </c>
      <c r="C117" s="28">
        <v>1</v>
      </c>
      <c r="D117" s="28">
        <v>640389.6</v>
      </c>
      <c r="E117" s="28">
        <v>640389.6</v>
      </c>
      <c r="F117" s="28">
        <v>16</v>
      </c>
    </row>
    <row r="118" spans="1:6" ht="15" thickBot="1" x14ac:dyDescent="0.35">
      <c r="A118" s="31">
        <v>10</v>
      </c>
      <c r="B118" s="32">
        <v>17</v>
      </c>
      <c r="C118" s="28">
        <v>1</v>
      </c>
      <c r="D118" s="28">
        <v>574314.1</v>
      </c>
      <c r="E118" s="28">
        <v>574314.1</v>
      </c>
      <c r="F118" s="28">
        <v>10</v>
      </c>
    </row>
    <row r="119" spans="1:6" ht="15" thickBot="1" x14ac:dyDescent="0.35">
      <c r="A119" s="31">
        <v>10</v>
      </c>
      <c r="B119" s="32">
        <v>18</v>
      </c>
      <c r="C119" s="28">
        <v>1</v>
      </c>
      <c r="D119" s="28">
        <v>654325.30000000005</v>
      </c>
      <c r="E119" s="28">
        <v>654325.30000000005</v>
      </c>
      <c r="F119" s="28">
        <v>19</v>
      </c>
    </row>
    <row r="120" spans="1:6" ht="15" thickBot="1" x14ac:dyDescent="0.35">
      <c r="A120" s="31">
        <v>10</v>
      </c>
      <c r="B120" s="32">
        <v>19</v>
      </c>
      <c r="C120" s="28">
        <v>3</v>
      </c>
      <c r="D120" s="28">
        <v>579735.5</v>
      </c>
      <c r="E120" s="28">
        <v>193245.1667</v>
      </c>
      <c r="F120" s="28">
        <v>6</v>
      </c>
    </row>
    <row r="121" spans="1:6" ht="15" thickBot="1" x14ac:dyDescent="0.35">
      <c r="A121" s="31">
        <v>10</v>
      </c>
      <c r="B121" s="32">
        <v>20</v>
      </c>
      <c r="C121" s="28">
        <v>1</v>
      </c>
      <c r="D121" s="28">
        <v>618809.80000000005</v>
      </c>
      <c r="E121" s="28">
        <v>618809.80000000005</v>
      </c>
      <c r="F121" s="28">
        <v>14</v>
      </c>
    </row>
    <row r="122" spans="1:6" ht="15" thickBot="1" x14ac:dyDescent="0.35">
      <c r="A122" s="41"/>
      <c r="B122" s="41"/>
      <c r="C122" s="42"/>
      <c r="D122" s="42"/>
      <c r="E122" s="42"/>
      <c r="F122" s="42"/>
    </row>
    <row r="123" spans="1:6" ht="15" thickBot="1" x14ac:dyDescent="0.35">
      <c r="A123" s="41"/>
      <c r="B123" s="41"/>
      <c r="C123" s="41"/>
      <c r="D123" s="41"/>
      <c r="E123" s="41"/>
      <c r="F123" s="41"/>
    </row>
    <row r="124" spans="1:6" ht="15" thickBot="1" x14ac:dyDescent="0.35">
      <c r="A124" s="41"/>
      <c r="B124" s="41"/>
      <c r="C124" s="41"/>
      <c r="D124" s="41"/>
      <c r="E124" s="41"/>
      <c r="F124" s="41"/>
    </row>
    <row r="125" spans="1:6" ht="15" thickBot="1" x14ac:dyDescent="0.35">
      <c r="A125" s="41"/>
      <c r="B125" s="41"/>
      <c r="C125" s="41"/>
      <c r="D125" s="41"/>
      <c r="E125" s="41"/>
      <c r="F125" s="41"/>
    </row>
    <row r="126" spans="1:6" ht="15" thickBot="1" x14ac:dyDescent="0.35">
      <c r="A126" s="41"/>
      <c r="B126" s="41"/>
      <c r="C126" s="41"/>
      <c r="D126" s="41"/>
      <c r="E126" s="41"/>
      <c r="F126" s="41"/>
    </row>
    <row r="127" spans="1:6" ht="15" thickBot="1" x14ac:dyDescent="0.35">
      <c r="A127" s="41"/>
      <c r="B127" s="41"/>
      <c r="C127" s="41"/>
      <c r="D127" s="41"/>
      <c r="E127" s="41"/>
      <c r="F127" s="41"/>
    </row>
    <row r="128" spans="1:6" ht="15" thickBot="1" x14ac:dyDescent="0.35">
      <c r="A128" s="41"/>
      <c r="B128" s="41"/>
      <c r="C128" s="41"/>
      <c r="D128" s="41"/>
      <c r="E128" s="41"/>
      <c r="F128" s="41"/>
    </row>
    <row r="129" spans="1:6" ht="15" thickBot="1" x14ac:dyDescent="0.35">
      <c r="A129" s="41"/>
      <c r="B129" s="41"/>
      <c r="C129" s="41"/>
      <c r="D129" s="41"/>
      <c r="E129" s="41"/>
      <c r="F129" s="41"/>
    </row>
    <row r="130" spans="1:6" ht="15" thickBot="1" x14ac:dyDescent="0.35">
      <c r="A130" s="41"/>
      <c r="B130" s="41"/>
      <c r="C130" s="41"/>
      <c r="D130" s="41"/>
      <c r="E130" s="41"/>
      <c r="F130" s="41"/>
    </row>
    <row r="131" spans="1:6" ht="15" thickBot="1" x14ac:dyDescent="0.35">
      <c r="A131" s="41"/>
      <c r="B131" s="41"/>
      <c r="C131" s="41"/>
      <c r="D131" s="41"/>
      <c r="E131" s="41"/>
      <c r="F131" s="41"/>
    </row>
    <row r="132" spans="1:6" ht="15" thickBot="1" x14ac:dyDescent="0.35">
      <c r="A132" s="41"/>
      <c r="B132" s="41"/>
      <c r="C132" s="41"/>
      <c r="D132" s="41"/>
      <c r="E132" s="41"/>
      <c r="F132" s="41"/>
    </row>
    <row r="133" spans="1:6" ht="15" thickBot="1" x14ac:dyDescent="0.35">
      <c r="A133" s="41"/>
      <c r="B133" s="41"/>
      <c r="C133" s="41"/>
      <c r="D133" s="41"/>
      <c r="E133" s="41"/>
      <c r="F133" s="41"/>
    </row>
    <row r="134" spans="1:6" ht="15" thickBot="1" x14ac:dyDescent="0.35">
      <c r="A134" s="41"/>
      <c r="B134" s="41"/>
      <c r="C134" s="41"/>
      <c r="D134" s="41"/>
      <c r="E134" s="41"/>
      <c r="F134" s="41"/>
    </row>
    <row r="135" spans="1:6" ht="15" thickBot="1" x14ac:dyDescent="0.35">
      <c r="A135" s="41"/>
      <c r="B135" s="41"/>
      <c r="C135" s="41"/>
      <c r="D135" s="41"/>
      <c r="E135" s="41"/>
      <c r="F135" s="41"/>
    </row>
    <row r="136" spans="1:6" ht="15" thickBot="1" x14ac:dyDescent="0.35">
      <c r="A136" s="41"/>
      <c r="B136" s="41"/>
      <c r="C136" s="41"/>
      <c r="D136" s="41"/>
      <c r="E136" s="41"/>
      <c r="F136" s="41"/>
    </row>
    <row r="137" spans="1:6" ht="15" thickBot="1" x14ac:dyDescent="0.35">
      <c r="A137" s="41"/>
      <c r="B137" s="41"/>
      <c r="C137" s="41"/>
      <c r="D137" s="41"/>
      <c r="E137" s="41"/>
      <c r="F137" s="41"/>
    </row>
    <row r="138" spans="1:6" ht="15" thickBot="1" x14ac:dyDescent="0.35">
      <c r="A138" s="41"/>
      <c r="B138" s="41"/>
      <c r="C138" s="41"/>
      <c r="D138" s="41"/>
      <c r="E138" s="41"/>
      <c r="F138" s="41"/>
    </row>
    <row r="139" spans="1:6" ht="15" thickBot="1" x14ac:dyDescent="0.35">
      <c r="A139" s="41"/>
      <c r="B139" s="41"/>
      <c r="C139" s="41"/>
      <c r="D139" s="41"/>
      <c r="E139" s="41"/>
      <c r="F139" s="41"/>
    </row>
    <row r="140" spans="1:6" ht="15" thickBot="1" x14ac:dyDescent="0.35">
      <c r="A140" s="41"/>
      <c r="B140" s="41"/>
      <c r="C140" s="41"/>
      <c r="D140" s="41"/>
      <c r="E140" s="41"/>
      <c r="F140" s="41"/>
    </row>
    <row r="141" spans="1:6" ht="15" thickBot="1" x14ac:dyDescent="0.35">
      <c r="A141" s="41"/>
      <c r="B141" s="41"/>
      <c r="C141" s="41"/>
      <c r="D141" s="41"/>
      <c r="E141" s="41"/>
      <c r="F141" s="41"/>
    </row>
    <row r="142" spans="1:6" ht="15" thickBot="1" x14ac:dyDescent="0.35">
      <c r="A142" s="41"/>
      <c r="B142" s="41"/>
      <c r="C142" s="41"/>
      <c r="D142" s="41"/>
      <c r="E142" s="41"/>
      <c r="F142" s="41"/>
    </row>
    <row r="143" spans="1:6" ht="15" thickBot="1" x14ac:dyDescent="0.35">
      <c r="A143" s="41"/>
      <c r="B143" s="41"/>
      <c r="C143" s="41"/>
      <c r="D143" s="41"/>
      <c r="E143" s="41"/>
      <c r="F143" s="41"/>
    </row>
    <row r="144" spans="1:6" ht="15" thickBot="1" x14ac:dyDescent="0.35">
      <c r="A144" s="41"/>
      <c r="B144" s="41"/>
      <c r="C144" s="41"/>
      <c r="D144" s="41"/>
      <c r="E144" s="41"/>
      <c r="F144" s="41"/>
    </row>
    <row r="145" spans="1:6" ht="15" thickBot="1" x14ac:dyDescent="0.35">
      <c r="A145" s="41"/>
      <c r="B145" s="41"/>
      <c r="C145" s="41"/>
      <c r="D145" s="41"/>
      <c r="E145" s="41"/>
      <c r="F145" s="41"/>
    </row>
    <row r="146" spans="1:6" ht="15" thickBot="1" x14ac:dyDescent="0.35">
      <c r="A146" s="41"/>
      <c r="B146" s="41"/>
      <c r="C146" s="41"/>
      <c r="D146" s="41"/>
      <c r="E146" s="41"/>
      <c r="F146" s="41"/>
    </row>
    <row r="147" spans="1:6" ht="15" thickBot="1" x14ac:dyDescent="0.35">
      <c r="A147" s="41"/>
      <c r="B147" s="41"/>
      <c r="C147" s="41"/>
      <c r="D147" s="41"/>
      <c r="E147" s="41"/>
      <c r="F147" s="41"/>
    </row>
    <row r="148" spans="1:6" ht="15" thickBot="1" x14ac:dyDescent="0.35">
      <c r="A148" s="41"/>
      <c r="B148" s="41"/>
      <c r="C148" s="41"/>
      <c r="D148" s="41"/>
      <c r="E148" s="41"/>
      <c r="F148" s="41"/>
    </row>
    <row r="149" spans="1:6" ht="15" thickBot="1" x14ac:dyDescent="0.35">
      <c r="A149" s="41"/>
      <c r="B149" s="41"/>
      <c r="C149" s="41"/>
      <c r="D149" s="41"/>
      <c r="E149" s="41"/>
      <c r="F149" s="41"/>
    </row>
    <row r="150" spans="1:6" ht="15" thickBot="1" x14ac:dyDescent="0.35">
      <c r="A150" s="41"/>
      <c r="B150" s="41"/>
      <c r="C150" s="41"/>
      <c r="D150" s="41"/>
      <c r="E150" s="41"/>
      <c r="F150" s="41"/>
    </row>
    <row r="151" spans="1:6" ht="15" thickBot="1" x14ac:dyDescent="0.35">
      <c r="A151" s="41"/>
      <c r="B151" s="41"/>
      <c r="C151" s="41"/>
      <c r="D151" s="41"/>
      <c r="E151" s="41"/>
      <c r="F151" s="41"/>
    </row>
    <row r="152" spans="1:6" ht="15" thickBot="1" x14ac:dyDescent="0.35">
      <c r="A152" s="41"/>
      <c r="B152" s="41"/>
      <c r="C152" s="41"/>
      <c r="D152" s="41"/>
      <c r="E152" s="41"/>
      <c r="F152" s="41"/>
    </row>
    <row r="153" spans="1:6" ht="15" thickBot="1" x14ac:dyDescent="0.35">
      <c r="A153" s="41"/>
      <c r="B153" s="41"/>
      <c r="C153" s="41"/>
      <c r="D153" s="41"/>
      <c r="E153" s="41"/>
      <c r="F153" s="41"/>
    </row>
    <row r="154" spans="1:6" ht="15" thickBot="1" x14ac:dyDescent="0.35">
      <c r="A154" s="41"/>
      <c r="B154" s="41"/>
      <c r="C154" s="41"/>
      <c r="D154" s="41"/>
      <c r="E154" s="41"/>
      <c r="F154" s="41"/>
    </row>
    <row r="155" spans="1:6" ht="15" thickBot="1" x14ac:dyDescent="0.35">
      <c r="A155" s="41"/>
      <c r="B155" s="41"/>
      <c r="C155" s="41"/>
      <c r="D155" s="41"/>
      <c r="E155" s="41"/>
      <c r="F155" s="41"/>
    </row>
    <row r="156" spans="1:6" ht="15" thickBot="1" x14ac:dyDescent="0.35">
      <c r="A156" s="41"/>
      <c r="B156" s="41"/>
      <c r="C156" s="41"/>
      <c r="D156" s="41"/>
      <c r="E156" s="41"/>
      <c r="F156" s="41"/>
    </row>
    <row r="157" spans="1:6" ht="15" thickBot="1" x14ac:dyDescent="0.35">
      <c r="A157" s="41"/>
      <c r="B157" s="41"/>
      <c r="C157" s="41"/>
      <c r="D157" s="41"/>
      <c r="E157" s="41"/>
      <c r="F157" s="41"/>
    </row>
    <row r="158" spans="1:6" ht="15" thickBot="1" x14ac:dyDescent="0.35">
      <c r="A158" s="41"/>
      <c r="B158" s="41"/>
      <c r="C158" s="41"/>
      <c r="D158" s="41"/>
      <c r="E158" s="41"/>
      <c r="F158" s="41"/>
    </row>
    <row r="159" spans="1:6" ht="15" thickBot="1" x14ac:dyDescent="0.35">
      <c r="A159" s="41"/>
      <c r="B159" s="41"/>
      <c r="C159" s="41"/>
      <c r="D159" s="41"/>
      <c r="E159" s="41"/>
      <c r="F159" s="41"/>
    </row>
    <row r="160" spans="1:6" ht="15" thickBot="1" x14ac:dyDescent="0.35">
      <c r="A160" s="41"/>
      <c r="B160" s="41"/>
      <c r="C160" s="41"/>
      <c r="D160" s="41"/>
      <c r="E160" s="41"/>
      <c r="F160" s="41"/>
    </row>
    <row r="161" spans="1:6" ht="15" thickBot="1" x14ac:dyDescent="0.35">
      <c r="A161" s="41"/>
      <c r="B161" s="41"/>
      <c r="C161" s="41"/>
      <c r="D161" s="41"/>
      <c r="E161" s="41"/>
      <c r="F161" s="41"/>
    </row>
    <row r="162" spans="1:6" ht="15" thickBot="1" x14ac:dyDescent="0.35">
      <c r="A162" s="41"/>
      <c r="B162" s="41"/>
      <c r="C162" s="41"/>
      <c r="D162" s="41"/>
      <c r="E162" s="41"/>
      <c r="F162" s="41"/>
    </row>
    <row r="163" spans="1:6" ht="15" thickBot="1" x14ac:dyDescent="0.35">
      <c r="A163" s="41"/>
      <c r="B163" s="41"/>
      <c r="C163" s="41"/>
      <c r="D163" s="41"/>
      <c r="E163" s="41"/>
      <c r="F163" s="41"/>
    </row>
    <row r="164" spans="1:6" ht="15" thickBot="1" x14ac:dyDescent="0.35">
      <c r="A164" s="41"/>
      <c r="B164" s="41"/>
      <c r="C164" s="41"/>
      <c r="D164" s="41"/>
      <c r="E164" s="41"/>
      <c r="F164" s="41"/>
    </row>
    <row r="165" spans="1:6" ht="15" thickBot="1" x14ac:dyDescent="0.35">
      <c r="A165" s="41"/>
      <c r="B165" s="41"/>
      <c r="C165" s="41"/>
      <c r="D165" s="41"/>
      <c r="E165" s="41"/>
      <c r="F165" s="41"/>
    </row>
    <row r="166" spans="1:6" ht="15" thickBot="1" x14ac:dyDescent="0.35">
      <c r="A166" s="41"/>
      <c r="B166" s="41"/>
      <c r="C166" s="41"/>
      <c r="D166" s="41"/>
      <c r="E166" s="41"/>
      <c r="F166" s="41"/>
    </row>
    <row r="167" spans="1:6" ht="15" thickBot="1" x14ac:dyDescent="0.35">
      <c r="A167" s="41"/>
      <c r="B167" s="41"/>
      <c r="C167" s="41"/>
      <c r="D167" s="41"/>
      <c r="E167" s="41"/>
      <c r="F167" s="41"/>
    </row>
    <row r="168" spans="1:6" ht="15" thickBot="1" x14ac:dyDescent="0.35">
      <c r="A168" s="41"/>
      <c r="B168" s="41"/>
      <c r="C168" s="41"/>
      <c r="D168" s="41"/>
      <c r="E168" s="41"/>
      <c r="F168" s="41"/>
    </row>
    <row r="169" spans="1:6" ht="15" thickBot="1" x14ac:dyDescent="0.35">
      <c r="A169" s="41"/>
      <c r="B169" s="41"/>
      <c r="C169" s="41"/>
      <c r="D169" s="41"/>
      <c r="E169" s="41"/>
      <c r="F169" s="41"/>
    </row>
    <row r="170" spans="1:6" ht="15" thickBot="1" x14ac:dyDescent="0.35">
      <c r="A170" s="41"/>
      <c r="B170" s="41"/>
      <c r="C170" s="41"/>
      <c r="D170" s="41"/>
      <c r="E170" s="41"/>
      <c r="F170" s="41"/>
    </row>
    <row r="171" spans="1:6" ht="15" thickBot="1" x14ac:dyDescent="0.35">
      <c r="A171" s="41"/>
      <c r="B171" s="41"/>
      <c r="C171" s="41"/>
      <c r="D171" s="41"/>
      <c r="E171" s="41"/>
      <c r="F171" s="41"/>
    </row>
    <row r="172" spans="1:6" ht="15" thickBot="1" x14ac:dyDescent="0.35">
      <c r="A172" s="41"/>
      <c r="B172" s="41"/>
      <c r="C172" s="41"/>
      <c r="D172" s="41"/>
      <c r="E172" s="41"/>
      <c r="F172" s="41"/>
    </row>
    <row r="173" spans="1:6" ht="15" thickBot="1" x14ac:dyDescent="0.35">
      <c r="A173" s="41"/>
      <c r="B173" s="41"/>
      <c r="C173" s="41"/>
      <c r="D173" s="41"/>
      <c r="E173" s="41"/>
      <c r="F173" s="41"/>
    </row>
    <row r="174" spans="1:6" ht="15" thickBot="1" x14ac:dyDescent="0.35">
      <c r="A174" s="41"/>
      <c r="B174" s="41"/>
      <c r="C174" s="41"/>
      <c r="D174" s="41"/>
      <c r="E174" s="41"/>
      <c r="F174" s="41"/>
    </row>
    <row r="175" spans="1:6" ht="15" thickBot="1" x14ac:dyDescent="0.35">
      <c r="A175" s="41"/>
      <c r="B175" s="41"/>
      <c r="C175" s="41"/>
      <c r="D175" s="41"/>
      <c r="E175" s="41"/>
      <c r="F175" s="41"/>
    </row>
    <row r="176" spans="1:6" ht="15" thickBot="1" x14ac:dyDescent="0.35">
      <c r="A176" s="41"/>
      <c r="B176" s="41"/>
      <c r="C176" s="41"/>
      <c r="D176" s="41"/>
      <c r="E176" s="41"/>
      <c r="F176" s="41"/>
    </row>
    <row r="177" spans="1:6" ht="15" thickBot="1" x14ac:dyDescent="0.35">
      <c r="A177" s="41"/>
      <c r="B177" s="41"/>
      <c r="C177" s="41"/>
      <c r="D177" s="41"/>
      <c r="E177" s="41"/>
      <c r="F177" s="41"/>
    </row>
    <row r="178" spans="1:6" ht="15" thickBot="1" x14ac:dyDescent="0.35">
      <c r="A178" s="41"/>
      <c r="B178" s="41"/>
      <c r="C178" s="41"/>
      <c r="D178" s="41"/>
      <c r="E178" s="41"/>
      <c r="F178" s="41"/>
    </row>
    <row r="179" spans="1:6" ht="15" thickBot="1" x14ac:dyDescent="0.35">
      <c r="A179" s="41"/>
      <c r="B179" s="41"/>
      <c r="C179" s="41"/>
      <c r="D179" s="41"/>
      <c r="E179" s="41"/>
      <c r="F179" s="41"/>
    </row>
    <row r="180" spans="1:6" ht="15" thickBot="1" x14ac:dyDescent="0.35">
      <c r="A180" s="41"/>
      <c r="B180" s="41"/>
      <c r="C180" s="41"/>
      <c r="D180" s="41"/>
      <c r="E180" s="41"/>
      <c r="F180" s="41"/>
    </row>
    <row r="181" spans="1:6" ht="15" thickBot="1" x14ac:dyDescent="0.35">
      <c r="A181" s="41"/>
      <c r="B181" s="41"/>
      <c r="C181" s="41"/>
      <c r="D181" s="41"/>
      <c r="E181" s="41"/>
      <c r="F181" s="41"/>
    </row>
    <row r="182" spans="1:6" ht="15" thickBot="1" x14ac:dyDescent="0.35">
      <c r="A182" s="41"/>
      <c r="B182" s="41"/>
      <c r="C182" s="41"/>
      <c r="D182" s="41"/>
      <c r="E182" s="41"/>
      <c r="F182" s="41"/>
    </row>
    <row r="183" spans="1:6" ht="15" thickBot="1" x14ac:dyDescent="0.35">
      <c r="A183" s="41"/>
      <c r="B183" s="41"/>
      <c r="C183" s="41"/>
      <c r="D183" s="41"/>
      <c r="E183" s="41"/>
      <c r="F183" s="41"/>
    </row>
    <row r="184" spans="1:6" ht="15" thickBot="1" x14ac:dyDescent="0.35">
      <c r="A184" s="41"/>
      <c r="B184" s="41"/>
      <c r="C184" s="41"/>
      <c r="D184" s="41"/>
      <c r="E184" s="41"/>
      <c r="F184" s="41"/>
    </row>
    <row r="185" spans="1:6" ht="15" thickBot="1" x14ac:dyDescent="0.35">
      <c r="A185" s="41"/>
      <c r="B185" s="41"/>
      <c r="C185" s="41"/>
      <c r="D185" s="41"/>
      <c r="E185" s="41"/>
      <c r="F185" s="41"/>
    </row>
    <row r="186" spans="1:6" ht="15" thickBot="1" x14ac:dyDescent="0.35">
      <c r="A186" s="41"/>
      <c r="B186" s="41"/>
      <c r="C186" s="41"/>
      <c r="D186" s="41"/>
      <c r="E186" s="41"/>
      <c r="F186" s="41"/>
    </row>
    <row r="187" spans="1:6" ht="15" thickBot="1" x14ac:dyDescent="0.35">
      <c r="A187" s="41"/>
      <c r="B187" s="41"/>
      <c r="C187" s="41"/>
      <c r="D187" s="41"/>
      <c r="E187" s="41"/>
      <c r="F187" s="41"/>
    </row>
    <row r="188" spans="1:6" ht="15" thickBot="1" x14ac:dyDescent="0.35">
      <c r="A188" s="41"/>
      <c r="B188" s="41"/>
      <c r="C188" s="41"/>
      <c r="D188" s="41"/>
      <c r="E188" s="41"/>
      <c r="F188" s="41"/>
    </row>
    <row r="189" spans="1:6" ht="15" thickBot="1" x14ac:dyDescent="0.35">
      <c r="A189" s="41"/>
      <c r="B189" s="41"/>
      <c r="C189" s="41"/>
      <c r="D189" s="41"/>
      <c r="E189" s="41"/>
      <c r="F189" s="41"/>
    </row>
    <row r="190" spans="1:6" ht="15" thickBot="1" x14ac:dyDescent="0.35">
      <c r="A190" s="41"/>
      <c r="B190" s="41"/>
      <c r="C190" s="41"/>
      <c r="D190" s="41"/>
      <c r="E190" s="41"/>
      <c r="F190" s="41"/>
    </row>
    <row r="191" spans="1:6" ht="15" thickBot="1" x14ac:dyDescent="0.35">
      <c r="A191" s="41"/>
      <c r="B191" s="41"/>
      <c r="C191" s="41"/>
      <c r="D191" s="41"/>
      <c r="E191" s="41"/>
      <c r="F191" s="41"/>
    </row>
    <row r="192" spans="1:6" ht="15" thickBot="1" x14ac:dyDescent="0.35">
      <c r="A192" s="41"/>
      <c r="B192" s="41"/>
      <c r="C192" s="41"/>
      <c r="D192" s="41"/>
      <c r="E192" s="41"/>
      <c r="F192" s="41"/>
    </row>
    <row r="193" spans="1:6" ht="15" thickBot="1" x14ac:dyDescent="0.35">
      <c r="A193" s="41"/>
      <c r="B193" s="41"/>
      <c r="C193" s="41"/>
      <c r="D193" s="41"/>
      <c r="E193" s="41"/>
      <c r="F193" s="41"/>
    </row>
    <row r="194" spans="1:6" ht="15" thickBot="1" x14ac:dyDescent="0.35">
      <c r="A194" s="41"/>
      <c r="B194" s="41"/>
      <c r="C194" s="41"/>
      <c r="D194" s="41"/>
      <c r="E194" s="41"/>
      <c r="F194" s="41"/>
    </row>
    <row r="195" spans="1:6" ht="15" thickBot="1" x14ac:dyDescent="0.35">
      <c r="A195" s="41"/>
      <c r="B195" s="41"/>
      <c r="C195" s="41"/>
      <c r="D195" s="41"/>
      <c r="E195" s="41"/>
      <c r="F195" s="41"/>
    </row>
    <row r="196" spans="1:6" ht="15" thickBot="1" x14ac:dyDescent="0.35">
      <c r="A196" s="41"/>
      <c r="B196" s="41"/>
      <c r="C196" s="41"/>
      <c r="D196" s="41"/>
      <c r="E196" s="41"/>
      <c r="F196" s="41"/>
    </row>
    <row r="197" spans="1:6" ht="15" thickBot="1" x14ac:dyDescent="0.35">
      <c r="A197" s="41"/>
      <c r="B197" s="41"/>
      <c r="C197" s="41"/>
      <c r="D197" s="41"/>
      <c r="E197" s="41"/>
      <c r="F197" s="41"/>
    </row>
    <row r="198" spans="1:6" ht="15" thickBot="1" x14ac:dyDescent="0.35">
      <c r="A198" s="41"/>
      <c r="B198" s="41"/>
      <c r="C198" s="41"/>
      <c r="D198" s="41"/>
      <c r="E198" s="41"/>
      <c r="F198" s="41"/>
    </row>
    <row r="199" spans="1:6" ht="15" thickBot="1" x14ac:dyDescent="0.35">
      <c r="A199" s="41"/>
      <c r="B199" s="41"/>
      <c r="C199" s="41"/>
      <c r="D199" s="41"/>
      <c r="E199" s="41"/>
      <c r="F199" s="41"/>
    </row>
    <row r="200" spans="1:6" ht="15" thickBot="1" x14ac:dyDescent="0.35">
      <c r="A200" s="41"/>
      <c r="B200" s="41"/>
      <c r="C200" s="41"/>
      <c r="D200" s="41"/>
      <c r="E200" s="41"/>
      <c r="F200" s="41"/>
    </row>
    <row r="201" spans="1:6" ht="15" thickBot="1" x14ac:dyDescent="0.35">
      <c r="A201" s="41"/>
      <c r="B201" s="41"/>
      <c r="C201" s="41"/>
      <c r="D201" s="41"/>
      <c r="E201" s="41"/>
      <c r="F201" s="41"/>
    </row>
    <row r="202" spans="1:6" ht="15" thickBot="1" x14ac:dyDescent="0.35">
      <c r="A202" s="41"/>
      <c r="B202" s="41"/>
      <c r="C202" s="41"/>
      <c r="D202" s="41"/>
      <c r="E202" s="41"/>
      <c r="F202" s="41"/>
    </row>
    <row r="203" spans="1:6" ht="15" thickBot="1" x14ac:dyDescent="0.35">
      <c r="A203" s="41"/>
      <c r="B203" s="41"/>
      <c r="C203" s="41"/>
      <c r="D203" s="41"/>
      <c r="E203" s="41"/>
      <c r="F203" s="41"/>
    </row>
    <row r="204" spans="1:6" ht="15" thickBot="1" x14ac:dyDescent="0.35">
      <c r="A204" s="41"/>
      <c r="B204" s="41"/>
      <c r="C204" s="41"/>
      <c r="D204" s="41"/>
      <c r="E204" s="41"/>
      <c r="F204" s="41"/>
    </row>
    <row r="205" spans="1:6" ht="15" thickBot="1" x14ac:dyDescent="0.35">
      <c r="A205" s="41"/>
      <c r="B205" s="41"/>
      <c r="C205" s="41"/>
      <c r="D205" s="41"/>
      <c r="E205" s="41"/>
      <c r="F205" s="41"/>
    </row>
    <row r="206" spans="1:6" ht="15" thickBot="1" x14ac:dyDescent="0.35">
      <c r="A206" s="41"/>
      <c r="B206" s="41"/>
      <c r="C206" s="41"/>
      <c r="D206" s="41"/>
      <c r="E206" s="41"/>
      <c r="F206" s="41"/>
    </row>
    <row r="207" spans="1:6" ht="15" thickBot="1" x14ac:dyDescent="0.35">
      <c r="A207" s="41"/>
      <c r="B207" s="41"/>
      <c r="C207" s="41"/>
      <c r="D207" s="41"/>
      <c r="E207" s="41"/>
      <c r="F207" s="41"/>
    </row>
    <row r="208" spans="1:6" ht="15" thickBot="1" x14ac:dyDescent="0.35">
      <c r="A208" s="41"/>
      <c r="B208" s="41"/>
      <c r="C208" s="41"/>
      <c r="D208" s="41"/>
      <c r="E208" s="41"/>
      <c r="F208" s="41"/>
    </row>
    <row r="209" spans="1:6" ht="15" thickBot="1" x14ac:dyDescent="0.35">
      <c r="A209" s="41"/>
      <c r="B209" s="41"/>
      <c r="C209" s="41"/>
      <c r="D209" s="41"/>
      <c r="E209" s="41"/>
      <c r="F209" s="41"/>
    </row>
    <row r="210" spans="1:6" ht="15" thickBot="1" x14ac:dyDescent="0.35">
      <c r="A210" s="41"/>
      <c r="B210" s="41"/>
      <c r="C210" s="41"/>
      <c r="D210" s="41"/>
      <c r="E210" s="41"/>
      <c r="F210" s="41"/>
    </row>
    <row r="211" spans="1:6" ht="15" thickBot="1" x14ac:dyDescent="0.35">
      <c r="A211" s="41"/>
      <c r="B211" s="41"/>
      <c r="C211" s="41"/>
      <c r="D211" s="41"/>
      <c r="E211" s="41"/>
      <c r="F211" s="41"/>
    </row>
    <row r="212" spans="1:6" ht="15" thickBot="1" x14ac:dyDescent="0.35">
      <c r="A212" s="41"/>
      <c r="B212" s="41"/>
      <c r="C212" s="41"/>
      <c r="D212" s="41"/>
      <c r="E212" s="41"/>
      <c r="F212" s="41"/>
    </row>
    <row r="213" spans="1:6" ht="15" thickBot="1" x14ac:dyDescent="0.35">
      <c r="A213" s="41"/>
      <c r="B213" s="41"/>
      <c r="C213" s="41"/>
      <c r="D213" s="41"/>
      <c r="E213" s="41"/>
      <c r="F213" s="41"/>
    </row>
    <row r="214" spans="1:6" ht="15" thickBot="1" x14ac:dyDescent="0.35">
      <c r="A214" s="41"/>
      <c r="B214" s="41"/>
      <c r="C214" s="41"/>
      <c r="D214" s="41"/>
      <c r="E214" s="41"/>
      <c r="F214" s="41"/>
    </row>
    <row r="215" spans="1:6" ht="15" thickBot="1" x14ac:dyDescent="0.35">
      <c r="A215" s="41"/>
      <c r="B215" s="41"/>
      <c r="C215" s="41"/>
      <c r="D215" s="41"/>
      <c r="E215" s="41"/>
      <c r="F215" s="41"/>
    </row>
    <row r="216" spans="1:6" ht="15" thickBot="1" x14ac:dyDescent="0.35">
      <c r="A216" s="41"/>
      <c r="B216" s="41"/>
      <c r="C216" s="41"/>
      <c r="D216" s="41"/>
      <c r="E216" s="41"/>
      <c r="F216" s="41"/>
    </row>
    <row r="217" spans="1:6" ht="15" thickBot="1" x14ac:dyDescent="0.35">
      <c r="A217" s="41"/>
      <c r="B217" s="41"/>
      <c r="C217" s="41"/>
      <c r="D217" s="41"/>
      <c r="E217" s="41"/>
      <c r="F217" s="41"/>
    </row>
    <row r="218" spans="1:6" ht="15" thickBot="1" x14ac:dyDescent="0.35">
      <c r="A218" s="41"/>
      <c r="B218" s="41"/>
      <c r="C218" s="41"/>
      <c r="D218" s="41"/>
      <c r="E218" s="41"/>
      <c r="F218" s="41"/>
    </row>
    <row r="219" spans="1:6" ht="15" thickBot="1" x14ac:dyDescent="0.35">
      <c r="A219" s="41"/>
      <c r="B219" s="41"/>
      <c r="C219" s="41"/>
      <c r="D219" s="41"/>
      <c r="E219" s="41"/>
      <c r="F219" s="41"/>
    </row>
    <row r="220" spans="1:6" ht="15" thickBot="1" x14ac:dyDescent="0.35">
      <c r="A220" s="41"/>
      <c r="B220" s="41"/>
      <c r="C220" s="41"/>
      <c r="D220" s="41"/>
      <c r="E220" s="41"/>
      <c r="F220" s="41"/>
    </row>
    <row r="221" spans="1:6" ht="15" thickBot="1" x14ac:dyDescent="0.35">
      <c r="A221" s="41"/>
      <c r="B221" s="41"/>
      <c r="C221" s="41"/>
      <c r="D221" s="41"/>
      <c r="E221" s="41"/>
      <c r="F221" s="41"/>
    </row>
    <row r="222" spans="1:6" ht="15" thickBot="1" x14ac:dyDescent="0.35">
      <c r="A222" s="41"/>
      <c r="B222" s="41"/>
      <c r="C222" s="41"/>
      <c r="D222" s="41"/>
      <c r="E222" s="41"/>
      <c r="F222" s="41"/>
    </row>
    <row r="223" spans="1:6" ht="15" thickBot="1" x14ac:dyDescent="0.35">
      <c r="A223" s="41"/>
      <c r="B223" s="41"/>
      <c r="C223" s="41"/>
      <c r="D223" s="41"/>
      <c r="E223" s="41"/>
      <c r="F223" s="41"/>
    </row>
    <row r="224" spans="1:6" ht="15" thickBot="1" x14ac:dyDescent="0.35">
      <c r="A224" s="41"/>
      <c r="B224" s="41"/>
      <c r="C224" s="41"/>
      <c r="D224" s="41"/>
      <c r="E224" s="41"/>
      <c r="F224" s="41"/>
    </row>
    <row r="225" spans="1:6" ht="15" thickBot="1" x14ac:dyDescent="0.35">
      <c r="A225" s="41"/>
      <c r="B225" s="41"/>
      <c r="C225" s="41"/>
      <c r="D225" s="41"/>
      <c r="E225" s="41"/>
      <c r="F225" s="41"/>
    </row>
    <row r="226" spans="1:6" ht="15" thickBot="1" x14ac:dyDescent="0.35">
      <c r="A226" s="41"/>
      <c r="B226" s="41"/>
      <c r="C226" s="41"/>
      <c r="D226" s="41"/>
      <c r="E226" s="41"/>
      <c r="F226" s="41"/>
    </row>
    <row r="227" spans="1:6" ht="15" thickBot="1" x14ac:dyDescent="0.35">
      <c r="A227" s="41"/>
      <c r="B227" s="41"/>
      <c r="C227" s="41"/>
      <c r="D227" s="41"/>
      <c r="E227" s="41"/>
      <c r="F227" s="41"/>
    </row>
    <row r="228" spans="1:6" ht="15" thickBot="1" x14ac:dyDescent="0.35">
      <c r="A228" s="41"/>
      <c r="B228" s="41"/>
      <c r="C228" s="41"/>
      <c r="D228" s="41"/>
      <c r="E228" s="41"/>
      <c r="F228" s="41"/>
    </row>
    <row r="229" spans="1:6" ht="15" thickBot="1" x14ac:dyDescent="0.35">
      <c r="A229" s="41"/>
      <c r="B229" s="41"/>
      <c r="C229" s="41"/>
      <c r="D229" s="41"/>
      <c r="E229" s="41"/>
      <c r="F229" s="41"/>
    </row>
    <row r="230" spans="1:6" ht="15" thickBot="1" x14ac:dyDescent="0.35">
      <c r="A230" s="41"/>
      <c r="B230" s="41"/>
      <c r="C230" s="41"/>
      <c r="D230" s="41"/>
      <c r="E230" s="41"/>
      <c r="F230" s="41"/>
    </row>
    <row r="231" spans="1:6" ht="15" thickBot="1" x14ac:dyDescent="0.35">
      <c r="A231" s="41"/>
      <c r="B231" s="41"/>
      <c r="C231" s="41"/>
      <c r="D231" s="41"/>
      <c r="E231" s="41"/>
      <c r="F231" s="41"/>
    </row>
    <row r="232" spans="1:6" ht="15" thickBot="1" x14ac:dyDescent="0.35">
      <c r="A232" s="41"/>
      <c r="B232" s="41"/>
      <c r="C232" s="41"/>
      <c r="D232" s="41"/>
      <c r="E232" s="41"/>
      <c r="F232" s="41"/>
    </row>
    <row r="233" spans="1:6" ht="15" thickBot="1" x14ac:dyDescent="0.35">
      <c r="A233" s="41"/>
      <c r="B233" s="41"/>
      <c r="C233" s="41"/>
      <c r="D233" s="41"/>
      <c r="E233" s="41"/>
      <c r="F233" s="41"/>
    </row>
    <row r="234" spans="1:6" ht="15" thickBot="1" x14ac:dyDescent="0.35">
      <c r="A234" s="41"/>
      <c r="B234" s="41"/>
      <c r="C234" s="41"/>
      <c r="D234" s="41"/>
      <c r="E234" s="41"/>
      <c r="F234" s="41"/>
    </row>
    <row r="235" spans="1:6" ht="15" thickBot="1" x14ac:dyDescent="0.35">
      <c r="A235" s="41"/>
      <c r="B235" s="41"/>
      <c r="C235" s="41"/>
      <c r="D235" s="41"/>
      <c r="E235" s="41"/>
      <c r="F235" s="41"/>
    </row>
    <row r="236" spans="1:6" ht="15" thickBot="1" x14ac:dyDescent="0.35">
      <c r="A236" s="41"/>
      <c r="B236" s="41"/>
      <c r="C236" s="41"/>
      <c r="D236" s="41"/>
      <c r="E236" s="41"/>
      <c r="F236" s="41"/>
    </row>
    <row r="237" spans="1:6" ht="15" thickBot="1" x14ac:dyDescent="0.35">
      <c r="A237" s="41"/>
      <c r="B237" s="41"/>
      <c r="C237" s="41"/>
      <c r="D237" s="41"/>
      <c r="E237" s="41"/>
      <c r="F237" s="41"/>
    </row>
    <row r="238" spans="1:6" ht="15" thickBot="1" x14ac:dyDescent="0.35">
      <c r="A238" s="41"/>
      <c r="B238" s="41"/>
      <c r="C238" s="41"/>
      <c r="D238" s="41"/>
      <c r="E238" s="41"/>
      <c r="F238" s="41"/>
    </row>
    <row r="239" spans="1:6" ht="15" thickBot="1" x14ac:dyDescent="0.35">
      <c r="A239" s="41"/>
      <c r="B239" s="41"/>
      <c r="C239" s="41"/>
      <c r="D239" s="41"/>
      <c r="E239" s="41"/>
      <c r="F239" s="41"/>
    </row>
    <row r="240" spans="1:6" ht="15" thickBot="1" x14ac:dyDescent="0.35">
      <c r="A240" s="41"/>
      <c r="B240" s="41"/>
      <c r="C240" s="41"/>
      <c r="D240" s="41"/>
      <c r="E240" s="41"/>
      <c r="F240" s="41"/>
    </row>
    <row r="241" spans="1:6" ht="15" thickBot="1" x14ac:dyDescent="0.35">
      <c r="A241" s="41"/>
      <c r="B241" s="41"/>
      <c r="C241" s="41"/>
      <c r="D241" s="41"/>
      <c r="E241" s="41"/>
      <c r="F241" s="41"/>
    </row>
    <row r="242" spans="1:6" ht="15" thickBot="1" x14ac:dyDescent="0.35">
      <c r="A242" s="41"/>
      <c r="B242" s="41"/>
      <c r="C242" s="41"/>
      <c r="D242" s="41"/>
      <c r="E242" s="41"/>
      <c r="F242" s="41"/>
    </row>
    <row r="243" spans="1:6" ht="15" thickBot="1" x14ac:dyDescent="0.35">
      <c r="A243" s="41"/>
      <c r="B243" s="41"/>
      <c r="C243" s="41"/>
      <c r="D243" s="41"/>
      <c r="E243" s="41"/>
      <c r="F243" s="41"/>
    </row>
    <row r="244" spans="1:6" ht="15" thickBot="1" x14ac:dyDescent="0.35">
      <c r="A244" s="41"/>
      <c r="B244" s="41"/>
      <c r="C244" s="41"/>
      <c r="D244" s="41"/>
      <c r="E244" s="41"/>
      <c r="F244" s="41"/>
    </row>
    <row r="245" spans="1:6" ht="15" thickBot="1" x14ac:dyDescent="0.35">
      <c r="A245" s="41"/>
      <c r="B245" s="41"/>
      <c r="C245" s="41"/>
      <c r="D245" s="41"/>
      <c r="E245" s="41"/>
      <c r="F245" s="41"/>
    </row>
    <row r="246" spans="1:6" ht="15" thickBot="1" x14ac:dyDescent="0.35">
      <c r="A246" s="41"/>
      <c r="B246" s="41"/>
      <c r="C246" s="41"/>
      <c r="D246" s="41"/>
      <c r="E246" s="41"/>
      <c r="F246" s="41"/>
    </row>
    <row r="247" spans="1:6" ht="15" thickBot="1" x14ac:dyDescent="0.35">
      <c r="A247" s="41"/>
      <c r="B247" s="41"/>
      <c r="C247" s="41"/>
      <c r="D247" s="41"/>
      <c r="E247" s="41"/>
      <c r="F247" s="41"/>
    </row>
    <row r="248" spans="1:6" ht="15" thickBot="1" x14ac:dyDescent="0.35">
      <c r="A248" s="41"/>
      <c r="B248" s="41"/>
      <c r="C248" s="41"/>
      <c r="D248" s="41"/>
      <c r="E248" s="41"/>
      <c r="F248" s="41"/>
    </row>
    <row r="249" spans="1:6" ht="15" thickBot="1" x14ac:dyDescent="0.35">
      <c r="A249" s="41"/>
      <c r="B249" s="41"/>
      <c r="C249" s="41"/>
      <c r="D249" s="41"/>
      <c r="E249" s="41"/>
      <c r="F249" s="41"/>
    </row>
    <row r="250" spans="1:6" ht="15" thickBot="1" x14ac:dyDescent="0.35">
      <c r="A250" s="41"/>
      <c r="B250" s="41"/>
      <c r="C250" s="41"/>
      <c r="D250" s="41"/>
      <c r="E250" s="41"/>
      <c r="F250" s="41"/>
    </row>
    <row r="251" spans="1:6" ht="15" thickBot="1" x14ac:dyDescent="0.35">
      <c r="A251" s="41"/>
      <c r="B251" s="41"/>
      <c r="C251" s="41"/>
      <c r="D251" s="41"/>
      <c r="E251" s="41"/>
      <c r="F251" s="41"/>
    </row>
    <row r="252" spans="1:6" ht="15" thickBot="1" x14ac:dyDescent="0.35">
      <c r="A252" s="41"/>
      <c r="B252" s="41"/>
      <c r="C252" s="41"/>
      <c r="D252" s="41"/>
      <c r="E252" s="41"/>
      <c r="F252" s="41"/>
    </row>
    <row r="253" spans="1:6" ht="15" thickBot="1" x14ac:dyDescent="0.35">
      <c r="A253" s="41"/>
      <c r="B253" s="41"/>
      <c r="C253" s="41"/>
      <c r="D253" s="41"/>
      <c r="E253" s="41"/>
      <c r="F253" s="41"/>
    </row>
    <row r="254" spans="1:6" ht="15" thickBot="1" x14ac:dyDescent="0.35">
      <c r="A254" s="41"/>
      <c r="B254" s="41"/>
      <c r="C254" s="41"/>
      <c r="D254" s="41"/>
      <c r="E254" s="41"/>
      <c r="F254" s="41"/>
    </row>
    <row r="255" spans="1:6" ht="15" thickBot="1" x14ac:dyDescent="0.35">
      <c r="A255" s="41"/>
      <c r="B255" s="41"/>
      <c r="C255" s="41"/>
      <c r="D255" s="41"/>
      <c r="E255" s="41"/>
      <c r="F255" s="41"/>
    </row>
    <row r="256" spans="1:6" ht="15" thickBot="1" x14ac:dyDescent="0.35">
      <c r="A256" s="41"/>
      <c r="B256" s="41"/>
      <c r="C256" s="41"/>
      <c r="D256" s="41"/>
      <c r="E256" s="41"/>
      <c r="F256" s="41"/>
    </row>
    <row r="257" spans="1:6" ht="15" thickBot="1" x14ac:dyDescent="0.35">
      <c r="A257" s="41"/>
      <c r="B257" s="41"/>
      <c r="C257" s="41"/>
      <c r="D257" s="41"/>
      <c r="E257" s="41"/>
      <c r="F257" s="41"/>
    </row>
    <row r="258" spans="1:6" ht="15" thickBot="1" x14ac:dyDescent="0.35">
      <c r="A258" s="41"/>
      <c r="B258" s="41"/>
      <c r="C258" s="41"/>
      <c r="D258" s="41"/>
      <c r="E258" s="41"/>
      <c r="F258" s="41"/>
    </row>
    <row r="259" spans="1:6" ht="15" thickBot="1" x14ac:dyDescent="0.35">
      <c r="A259" s="41"/>
      <c r="B259" s="41"/>
      <c r="C259" s="41"/>
      <c r="D259" s="41"/>
      <c r="E259" s="41"/>
      <c r="F259" s="41"/>
    </row>
    <row r="260" spans="1:6" ht="15" thickBot="1" x14ac:dyDescent="0.35">
      <c r="A260" s="41"/>
      <c r="B260" s="41"/>
      <c r="C260" s="41"/>
      <c r="D260" s="41"/>
      <c r="E260" s="41"/>
      <c r="F260" s="41"/>
    </row>
    <row r="261" spans="1:6" ht="15" thickBot="1" x14ac:dyDescent="0.35">
      <c r="A261" s="41"/>
      <c r="B261" s="41"/>
      <c r="C261" s="41"/>
      <c r="D261" s="41"/>
      <c r="E261" s="41"/>
      <c r="F261" s="41"/>
    </row>
    <row r="262" spans="1:6" ht="15" thickBot="1" x14ac:dyDescent="0.35">
      <c r="A262" s="41"/>
      <c r="B262" s="41"/>
      <c r="C262" s="41"/>
      <c r="D262" s="41"/>
      <c r="E262" s="41"/>
      <c r="F262" s="41"/>
    </row>
    <row r="263" spans="1:6" ht="15" thickBot="1" x14ac:dyDescent="0.35">
      <c r="A263" s="41"/>
      <c r="B263" s="41"/>
      <c r="C263" s="41"/>
      <c r="D263" s="41"/>
      <c r="E263" s="41"/>
      <c r="F263" s="41"/>
    </row>
    <row r="264" spans="1:6" ht="15" thickBot="1" x14ac:dyDescent="0.35">
      <c r="A264" s="41"/>
      <c r="B264" s="41"/>
      <c r="C264" s="41"/>
      <c r="D264" s="41"/>
      <c r="E264" s="41"/>
      <c r="F264" s="41"/>
    </row>
    <row r="265" spans="1:6" ht="15" thickBot="1" x14ac:dyDescent="0.35">
      <c r="A265" s="41"/>
      <c r="B265" s="41"/>
      <c r="C265" s="41"/>
      <c r="D265" s="41"/>
      <c r="E265" s="41"/>
      <c r="F265" s="41"/>
    </row>
    <row r="266" spans="1:6" ht="15" thickBot="1" x14ac:dyDescent="0.35">
      <c r="A266" s="41"/>
      <c r="B266" s="41"/>
      <c r="C266" s="41"/>
      <c r="D266" s="41"/>
      <c r="E266" s="41"/>
      <c r="F266" s="41"/>
    </row>
    <row r="267" spans="1:6" ht="15" thickBot="1" x14ac:dyDescent="0.35">
      <c r="A267" s="41"/>
      <c r="B267" s="41"/>
      <c r="C267" s="41"/>
      <c r="D267" s="41"/>
      <c r="E267" s="41"/>
      <c r="F267" s="41"/>
    </row>
    <row r="268" spans="1:6" ht="15" thickBot="1" x14ac:dyDescent="0.35">
      <c r="A268" s="41"/>
      <c r="B268" s="41"/>
      <c r="C268" s="41"/>
      <c r="D268" s="41"/>
      <c r="E268" s="41"/>
      <c r="F268" s="41"/>
    </row>
    <row r="269" spans="1:6" ht="15" thickBot="1" x14ac:dyDescent="0.35">
      <c r="A269" s="41"/>
      <c r="B269" s="41"/>
      <c r="C269" s="41"/>
      <c r="D269" s="41"/>
      <c r="E269" s="41"/>
      <c r="F269" s="41"/>
    </row>
    <row r="270" spans="1:6" ht="15" thickBot="1" x14ac:dyDescent="0.35">
      <c r="A270" s="41"/>
      <c r="B270" s="41"/>
      <c r="C270" s="41"/>
      <c r="D270" s="41"/>
      <c r="E270" s="41"/>
      <c r="F270" s="41"/>
    </row>
    <row r="271" spans="1:6" ht="15" thickBot="1" x14ac:dyDescent="0.35">
      <c r="A271" s="41"/>
      <c r="B271" s="41"/>
      <c r="C271" s="41"/>
      <c r="D271" s="41"/>
      <c r="E271" s="41"/>
      <c r="F271" s="41"/>
    </row>
    <row r="272" spans="1:6" ht="15" thickBot="1" x14ac:dyDescent="0.35">
      <c r="A272" s="41"/>
      <c r="B272" s="41"/>
      <c r="C272" s="41"/>
      <c r="D272" s="41"/>
      <c r="E272" s="41"/>
      <c r="F272" s="41"/>
    </row>
    <row r="273" spans="1:6" ht="15" thickBot="1" x14ac:dyDescent="0.35">
      <c r="A273" s="41"/>
      <c r="B273" s="41"/>
      <c r="C273" s="41"/>
      <c r="D273" s="41"/>
      <c r="E273" s="41"/>
      <c r="F273" s="41"/>
    </row>
    <row r="274" spans="1:6" ht="15" thickBot="1" x14ac:dyDescent="0.35">
      <c r="A274" s="41"/>
      <c r="B274" s="41"/>
      <c r="C274" s="41"/>
      <c r="D274" s="41"/>
      <c r="E274" s="41"/>
      <c r="F274" s="41"/>
    </row>
    <row r="275" spans="1:6" ht="15" thickBot="1" x14ac:dyDescent="0.35">
      <c r="A275" s="41"/>
      <c r="B275" s="41"/>
      <c r="C275" s="41"/>
      <c r="D275" s="41"/>
      <c r="E275" s="41"/>
      <c r="F275" s="41"/>
    </row>
    <row r="276" spans="1:6" ht="15" thickBot="1" x14ac:dyDescent="0.35">
      <c r="A276" s="41"/>
      <c r="B276" s="41"/>
      <c r="C276" s="41"/>
      <c r="D276" s="41"/>
      <c r="E276" s="41"/>
      <c r="F276" s="41"/>
    </row>
    <row r="277" spans="1:6" ht="15" thickBot="1" x14ac:dyDescent="0.35">
      <c r="A277" s="41"/>
      <c r="B277" s="41"/>
      <c r="C277" s="41"/>
      <c r="D277" s="41"/>
      <c r="E277" s="41"/>
      <c r="F277" s="41"/>
    </row>
    <row r="278" spans="1:6" ht="15" thickBot="1" x14ac:dyDescent="0.35">
      <c r="A278" s="41"/>
      <c r="B278" s="41"/>
      <c r="C278" s="41"/>
      <c r="D278" s="41"/>
      <c r="E278" s="41"/>
      <c r="F278" s="41"/>
    </row>
    <row r="279" spans="1:6" ht="15" thickBot="1" x14ac:dyDescent="0.35">
      <c r="A279" s="41"/>
      <c r="B279" s="41"/>
      <c r="C279" s="41"/>
      <c r="D279" s="41"/>
      <c r="E279" s="41"/>
      <c r="F279" s="41"/>
    </row>
    <row r="280" spans="1:6" ht="15" thickBot="1" x14ac:dyDescent="0.35">
      <c r="A280" s="41"/>
      <c r="B280" s="41"/>
      <c r="C280" s="41"/>
      <c r="D280" s="41"/>
      <c r="E280" s="41"/>
      <c r="F280" s="41"/>
    </row>
    <row r="281" spans="1:6" ht="15" thickBot="1" x14ac:dyDescent="0.35">
      <c r="A281" s="41"/>
      <c r="B281" s="41"/>
      <c r="C281" s="41"/>
      <c r="D281" s="41"/>
      <c r="E281" s="41"/>
      <c r="F281" s="41"/>
    </row>
    <row r="282" spans="1:6" ht="15" thickBot="1" x14ac:dyDescent="0.35">
      <c r="A282" s="41"/>
      <c r="B282" s="41"/>
      <c r="C282" s="41"/>
      <c r="D282" s="41"/>
      <c r="E282" s="41"/>
      <c r="F282" s="41"/>
    </row>
    <row r="283" spans="1:6" ht="15" thickBot="1" x14ac:dyDescent="0.35">
      <c r="A283" s="41"/>
      <c r="B283" s="41"/>
      <c r="C283" s="41"/>
      <c r="D283" s="41"/>
      <c r="E283" s="41"/>
      <c r="F283" s="41"/>
    </row>
    <row r="284" spans="1:6" ht="15" thickBot="1" x14ac:dyDescent="0.35">
      <c r="A284" s="41"/>
      <c r="B284" s="41"/>
      <c r="C284" s="41"/>
      <c r="D284" s="41"/>
      <c r="E284" s="41"/>
      <c r="F284" s="41"/>
    </row>
    <row r="285" spans="1:6" ht="15" thickBot="1" x14ac:dyDescent="0.35">
      <c r="A285" s="41"/>
      <c r="B285" s="41"/>
      <c r="C285" s="41"/>
      <c r="D285" s="41"/>
      <c r="E285" s="41"/>
      <c r="F285" s="41"/>
    </row>
    <row r="286" spans="1:6" ht="15" thickBot="1" x14ac:dyDescent="0.35">
      <c r="A286" s="41"/>
      <c r="B286" s="41"/>
      <c r="C286" s="41"/>
      <c r="D286" s="41"/>
      <c r="E286" s="41"/>
      <c r="F286" s="41"/>
    </row>
    <row r="287" spans="1:6" ht="15" thickBot="1" x14ac:dyDescent="0.35">
      <c r="A287" s="41"/>
      <c r="B287" s="41"/>
      <c r="C287" s="41"/>
      <c r="D287" s="41"/>
      <c r="E287" s="41"/>
      <c r="F287" s="41"/>
    </row>
    <row r="288" spans="1:6" ht="15" thickBot="1" x14ac:dyDescent="0.35">
      <c r="A288" s="41"/>
      <c r="B288" s="41"/>
      <c r="C288" s="41"/>
      <c r="D288" s="41"/>
      <c r="E288" s="41"/>
      <c r="F288" s="41"/>
    </row>
    <row r="289" spans="1:6" ht="15" thickBot="1" x14ac:dyDescent="0.35">
      <c r="A289" s="41"/>
      <c r="B289" s="41"/>
      <c r="C289" s="41"/>
      <c r="D289" s="41"/>
      <c r="E289" s="41"/>
      <c r="F289" s="41"/>
    </row>
    <row r="290" spans="1:6" ht="15" thickBot="1" x14ac:dyDescent="0.35">
      <c r="A290" s="41"/>
      <c r="B290" s="41"/>
      <c r="C290" s="41"/>
      <c r="D290" s="41"/>
      <c r="E290" s="41"/>
      <c r="F290" s="41"/>
    </row>
    <row r="291" spans="1:6" ht="15" thickBot="1" x14ac:dyDescent="0.35">
      <c r="A291" s="41"/>
      <c r="B291" s="41"/>
      <c r="C291" s="41"/>
      <c r="D291" s="41"/>
      <c r="E291" s="41"/>
      <c r="F291" s="41"/>
    </row>
    <row r="292" spans="1:6" ht="15" thickBot="1" x14ac:dyDescent="0.35">
      <c r="A292" s="41"/>
      <c r="B292" s="41"/>
      <c r="C292" s="41"/>
      <c r="D292" s="41"/>
      <c r="E292" s="41"/>
      <c r="F292" s="41"/>
    </row>
    <row r="293" spans="1:6" ht="15" thickBot="1" x14ac:dyDescent="0.35">
      <c r="A293" s="41"/>
      <c r="B293" s="41"/>
      <c r="C293" s="41"/>
      <c r="D293" s="41"/>
      <c r="E293" s="41"/>
      <c r="F293" s="41"/>
    </row>
    <row r="294" spans="1:6" ht="15" thickBot="1" x14ac:dyDescent="0.35">
      <c r="A294" s="41"/>
      <c r="B294" s="41"/>
      <c r="C294" s="41"/>
      <c r="D294" s="41"/>
      <c r="E294" s="41"/>
      <c r="F294" s="41"/>
    </row>
    <row r="295" spans="1:6" ht="15" thickBot="1" x14ac:dyDescent="0.35">
      <c r="A295" s="41"/>
      <c r="B295" s="41"/>
      <c r="C295" s="41"/>
      <c r="D295" s="41"/>
      <c r="E295" s="41"/>
      <c r="F295" s="41"/>
    </row>
    <row r="296" spans="1:6" ht="15" thickBot="1" x14ac:dyDescent="0.35">
      <c r="A296" s="41"/>
      <c r="B296" s="41"/>
      <c r="C296" s="41"/>
      <c r="D296" s="41"/>
      <c r="E296" s="41"/>
      <c r="F296" s="41"/>
    </row>
    <row r="297" spans="1:6" ht="15" thickBot="1" x14ac:dyDescent="0.35">
      <c r="A297" s="41"/>
      <c r="B297" s="41"/>
      <c r="C297" s="41"/>
      <c r="D297" s="41"/>
      <c r="E297" s="41"/>
      <c r="F297" s="41"/>
    </row>
    <row r="298" spans="1:6" ht="15" thickBot="1" x14ac:dyDescent="0.35">
      <c r="A298" s="41"/>
      <c r="B298" s="41"/>
      <c r="C298" s="41"/>
      <c r="D298" s="41"/>
      <c r="E298" s="41"/>
      <c r="F298" s="41"/>
    </row>
    <row r="299" spans="1:6" ht="15" thickBot="1" x14ac:dyDescent="0.35">
      <c r="A299" s="41"/>
      <c r="B299" s="41"/>
      <c r="C299" s="41"/>
      <c r="D299" s="41"/>
      <c r="E299" s="41"/>
      <c r="F299" s="41"/>
    </row>
    <row r="300" spans="1:6" ht="15" thickBot="1" x14ac:dyDescent="0.35">
      <c r="A300" s="41"/>
      <c r="B300" s="41"/>
      <c r="C300" s="41"/>
      <c r="D300" s="41"/>
      <c r="E300" s="41"/>
      <c r="F300" s="41"/>
    </row>
    <row r="301" spans="1:6" ht="15" thickBot="1" x14ac:dyDescent="0.35">
      <c r="A301" s="41"/>
      <c r="B301" s="41"/>
      <c r="C301" s="41"/>
      <c r="D301" s="41"/>
      <c r="E301" s="41"/>
      <c r="F301" s="41"/>
    </row>
    <row r="302" spans="1:6" ht="15" thickBot="1" x14ac:dyDescent="0.35">
      <c r="A302" s="41"/>
      <c r="B302" s="41"/>
      <c r="C302" s="41"/>
      <c r="D302" s="41"/>
      <c r="E302" s="41"/>
      <c r="F302" s="41"/>
    </row>
    <row r="303" spans="1:6" ht="15" thickBot="1" x14ac:dyDescent="0.35">
      <c r="A303" s="41"/>
      <c r="B303" s="41"/>
      <c r="C303" s="41"/>
      <c r="D303" s="41"/>
      <c r="E303" s="41"/>
      <c r="F303" s="41"/>
    </row>
    <row r="304" spans="1:6" ht="15" thickBot="1" x14ac:dyDescent="0.35">
      <c r="A304" s="41"/>
      <c r="B304" s="41"/>
      <c r="C304" s="41"/>
      <c r="D304" s="41"/>
      <c r="E304" s="41"/>
      <c r="F304" s="41"/>
    </row>
    <row r="305" spans="1:6" ht="15" thickBot="1" x14ac:dyDescent="0.35">
      <c r="A305" s="41"/>
      <c r="B305" s="41"/>
      <c r="C305" s="41"/>
      <c r="D305" s="41"/>
      <c r="E305" s="41"/>
      <c r="F305" s="41"/>
    </row>
    <row r="306" spans="1:6" ht="15" thickBot="1" x14ac:dyDescent="0.35">
      <c r="A306" s="41"/>
      <c r="B306" s="41"/>
      <c r="C306" s="41"/>
      <c r="D306" s="41"/>
      <c r="E306" s="41"/>
      <c r="F306" s="41"/>
    </row>
    <row r="307" spans="1:6" ht="15" thickBot="1" x14ac:dyDescent="0.35">
      <c r="A307" s="41"/>
      <c r="B307" s="41"/>
      <c r="C307" s="41"/>
      <c r="D307" s="41"/>
      <c r="E307" s="41"/>
      <c r="F307" s="41"/>
    </row>
    <row r="308" spans="1:6" ht="15" thickBot="1" x14ac:dyDescent="0.35">
      <c r="A308" s="41"/>
      <c r="B308" s="41"/>
      <c r="C308" s="41"/>
      <c r="D308" s="41"/>
      <c r="E308" s="41"/>
      <c r="F308" s="41"/>
    </row>
    <row r="309" spans="1:6" ht="15" thickBot="1" x14ac:dyDescent="0.35">
      <c r="A309" s="41"/>
      <c r="B309" s="41"/>
      <c r="C309" s="41"/>
      <c r="D309" s="41"/>
      <c r="E309" s="41"/>
      <c r="F309" s="41"/>
    </row>
    <row r="310" spans="1:6" ht="15" thickBot="1" x14ac:dyDescent="0.35">
      <c r="A310" s="41"/>
      <c r="B310" s="41"/>
      <c r="C310" s="41"/>
      <c r="D310" s="41"/>
      <c r="E310" s="41"/>
      <c r="F310" s="41"/>
    </row>
    <row r="311" spans="1:6" ht="15" thickBot="1" x14ac:dyDescent="0.35">
      <c r="A311" s="41"/>
      <c r="B311" s="41"/>
      <c r="C311" s="41"/>
      <c r="D311" s="41"/>
      <c r="E311" s="41"/>
      <c r="F311" s="41"/>
    </row>
    <row r="312" spans="1:6" ht="15" thickBot="1" x14ac:dyDescent="0.35">
      <c r="A312" s="41"/>
      <c r="B312" s="41"/>
      <c r="C312" s="41"/>
      <c r="D312" s="41"/>
      <c r="E312" s="41"/>
      <c r="F312" s="41"/>
    </row>
    <row r="313" spans="1:6" ht="15" thickBot="1" x14ac:dyDescent="0.35">
      <c r="A313" s="41"/>
      <c r="B313" s="41"/>
      <c r="C313" s="41"/>
      <c r="D313" s="41"/>
      <c r="E313" s="41"/>
      <c r="F313" s="41"/>
    </row>
    <row r="314" spans="1:6" ht="15" thickBot="1" x14ac:dyDescent="0.35">
      <c r="A314" s="41"/>
      <c r="B314" s="41"/>
      <c r="C314" s="41"/>
      <c r="D314" s="41"/>
      <c r="E314" s="41"/>
      <c r="F314" s="41"/>
    </row>
    <row r="315" spans="1:6" ht="15" thickBot="1" x14ac:dyDescent="0.35">
      <c r="A315" s="41"/>
      <c r="B315" s="41"/>
      <c r="C315" s="41"/>
      <c r="D315" s="41"/>
      <c r="E315" s="41"/>
      <c r="F315" s="41"/>
    </row>
    <row r="316" spans="1:6" ht="15" thickBot="1" x14ac:dyDescent="0.35">
      <c r="A316" s="41"/>
      <c r="B316" s="41"/>
      <c r="C316" s="41"/>
      <c r="D316" s="41"/>
      <c r="E316" s="41"/>
      <c r="F316" s="41"/>
    </row>
    <row r="317" spans="1:6" ht="15" thickBot="1" x14ac:dyDescent="0.35">
      <c r="A317" s="41"/>
      <c r="B317" s="41"/>
      <c r="C317" s="41"/>
      <c r="D317" s="41"/>
      <c r="E317" s="41"/>
      <c r="F317" s="41"/>
    </row>
    <row r="318" spans="1:6" ht="15" thickBot="1" x14ac:dyDescent="0.35">
      <c r="A318" s="41"/>
      <c r="B318" s="41"/>
      <c r="C318" s="41"/>
      <c r="D318" s="41"/>
      <c r="E318" s="41"/>
      <c r="F318" s="41"/>
    </row>
    <row r="319" spans="1:6" ht="15" thickBot="1" x14ac:dyDescent="0.35">
      <c r="A319" s="41"/>
      <c r="B319" s="41"/>
      <c r="C319" s="41"/>
      <c r="D319" s="41"/>
      <c r="E319" s="41"/>
      <c r="F319" s="41"/>
    </row>
    <row r="320" spans="1:6" ht="15" thickBot="1" x14ac:dyDescent="0.35">
      <c r="A320" s="41"/>
      <c r="B320" s="41"/>
      <c r="C320" s="41"/>
      <c r="D320" s="41"/>
      <c r="E320" s="41"/>
      <c r="F320" s="41"/>
    </row>
    <row r="321" spans="1:6" ht="15" thickBot="1" x14ac:dyDescent="0.35">
      <c r="A321" s="41"/>
      <c r="B321" s="41"/>
      <c r="C321" s="41"/>
      <c r="D321" s="41"/>
      <c r="E321" s="41"/>
      <c r="F321" s="41"/>
    </row>
    <row r="322" spans="1:6" ht="15" thickBot="1" x14ac:dyDescent="0.35">
      <c r="A322" s="41"/>
      <c r="B322" s="41"/>
      <c r="C322" s="41"/>
      <c r="D322" s="41"/>
      <c r="E322" s="41"/>
      <c r="F322" s="41"/>
    </row>
    <row r="323" spans="1:6" ht="15" thickBot="1" x14ac:dyDescent="0.35">
      <c r="A323" s="41"/>
      <c r="B323" s="41"/>
      <c r="C323" s="41"/>
      <c r="D323" s="41"/>
      <c r="E323" s="41"/>
      <c r="F323" s="41"/>
    </row>
    <row r="324" spans="1:6" ht="15" thickBot="1" x14ac:dyDescent="0.35">
      <c r="A324" s="41"/>
      <c r="B324" s="41"/>
      <c r="C324" s="41"/>
      <c r="D324" s="41"/>
      <c r="E324" s="41"/>
      <c r="F324" s="41"/>
    </row>
    <row r="325" spans="1:6" ht="15" thickBot="1" x14ac:dyDescent="0.35">
      <c r="A325" s="41"/>
      <c r="B325" s="41"/>
      <c r="C325" s="41"/>
      <c r="D325" s="41"/>
      <c r="E325" s="41"/>
      <c r="F325" s="41"/>
    </row>
    <row r="326" spans="1:6" ht="15" thickBot="1" x14ac:dyDescent="0.35">
      <c r="A326" s="41"/>
      <c r="B326" s="41"/>
      <c r="C326" s="41"/>
      <c r="D326" s="41"/>
      <c r="E326" s="41"/>
      <c r="F326" s="41"/>
    </row>
    <row r="327" spans="1:6" ht="15" thickBot="1" x14ac:dyDescent="0.35">
      <c r="A327" s="41"/>
      <c r="B327" s="41"/>
      <c r="C327" s="41"/>
      <c r="D327" s="41"/>
      <c r="E327" s="41"/>
      <c r="F327" s="41"/>
    </row>
    <row r="328" spans="1:6" ht="15" thickBot="1" x14ac:dyDescent="0.35">
      <c r="A328" s="41"/>
      <c r="B328" s="41"/>
      <c r="C328" s="41"/>
      <c r="D328" s="41"/>
      <c r="E328" s="41"/>
      <c r="F328" s="41"/>
    </row>
    <row r="329" spans="1:6" ht="15" thickBot="1" x14ac:dyDescent="0.35">
      <c r="A329" s="41"/>
      <c r="B329" s="41"/>
      <c r="C329" s="41"/>
      <c r="D329" s="41"/>
      <c r="E329" s="41"/>
      <c r="F329" s="41"/>
    </row>
    <row r="330" spans="1:6" ht="15" thickBot="1" x14ac:dyDescent="0.35">
      <c r="A330" s="41"/>
      <c r="B330" s="41"/>
      <c r="C330" s="41"/>
      <c r="D330" s="41"/>
      <c r="E330" s="41"/>
      <c r="F330" s="41"/>
    </row>
    <row r="331" spans="1:6" ht="15" thickBot="1" x14ac:dyDescent="0.35">
      <c r="A331" s="41"/>
      <c r="B331" s="41"/>
      <c r="C331" s="41"/>
      <c r="D331" s="41"/>
      <c r="E331" s="41"/>
      <c r="F331" s="41"/>
    </row>
    <row r="332" spans="1:6" ht="15" thickBot="1" x14ac:dyDescent="0.35">
      <c r="A332" s="41"/>
      <c r="B332" s="41"/>
      <c r="C332" s="41"/>
      <c r="D332" s="41"/>
      <c r="E332" s="41"/>
      <c r="F332" s="41"/>
    </row>
    <row r="333" spans="1:6" ht="15" thickBot="1" x14ac:dyDescent="0.35">
      <c r="A333" s="41"/>
      <c r="B333" s="41"/>
      <c r="C333" s="41"/>
      <c r="D333" s="41"/>
      <c r="E333" s="41"/>
      <c r="F333" s="41"/>
    </row>
    <row r="334" spans="1:6" ht="15" thickBot="1" x14ac:dyDescent="0.35">
      <c r="A334" s="41"/>
      <c r="B334" s="41"/>
      <c r="C334" s="41"/>
      <c r="D334" s="41"/>
      <c r="E334" s="41"/>
      <c r="F334" s="41"/>
    </row>
    <row r="335" spans="1:6" ht="15" thickBot="1" x14ac:dyDescent="0.35">
      <c r="A335" s="41"/>
      <c r="B335" s="41"/>
      <c r="C335" s="41"/>
      <c r="D335" s="41"/>
      <c r="E335" s="41"/>
      <c r="F335" s="41"/>
    </row>
    <row r="336" spans="1:6" ht="15" thickBot="1" x14ac:dyDescent="0.35">
      <c r="A336" s="41"/>
      <c r="B336" s="41"/>
      <c r="C336" s="41"/>
      <c r="D336" s="41"/>
      <c r="E336" s="41"/>
      <c r="F336" s="41"/>
    </row>
    <row r="337" spans="1:6" ht="15" thickBot="1" x14ac:dyDescent="0.35">
      <c r="A337" s="41"/>
      <c r="B337" s="41"/>
      <c r="C337" s="41"/>
      <c r="D337" s="41"/>
      <c r="E337" s="41"/>
      <c r="F337" s="41"/>
    </row>
    <row r="338" spans="1:6" ht="15" thickBot="1" x14ac:dyDescent="0.35">
      <c r="A338" s="41"/>
      <c r="B338" s="41"/>
      <c r="C338" s="41"/>
      <c r="D338" s="41"/>
      <c r="E338" s="41"/>
      <c r="F338" s="41"/>
    </row>
    <row r="339" spans="1:6" ht="15" thickBot="1" x14ac:dyDescent="0.35">
      <c r="A339" s="41"/>
      <c r="B339" s="41"/>
      <c r="C339" s="41"/>
      <c r="D339" s="41"/>
      <c r="E339" s="41"/>
      <c r="F339" s="41"/>
    </row>
    <row r="340" spans="1:6" ht="15" thickBot="1" x14ac:dyDescent="0.35">
      <c r="A340" s="41"/>
      <c r="B340" s="41"/>
      <c r="C340" s="41"/>
      <c r="D340" s="41"/>
      <c r="E340" s="41"/>
      <c r="F340" s="41"/>
    </row>
    <row r="341" spans="1:6" ht="15" thickBot="1" x14ac:dyDescent="0.35">
      <c r="A341" s="41"/>
      <c r="B341" s="41"/>
      <c r="C341" s="41"/>
      <c r="D341" s="41"/>
      <c r="E341" s="41"/>
      <c r="F341" s="41"/>
    </row>
    <row r="342" spans="1:6" ht="15" thickBot="1" x14ac:dyDescent="0.35">
      <c r="A342" s="41"/>
      <c r="B342" s="41"/>
      <c r="C342" s="41"/>
      <c r="D342" s="41"/>
      <c r="E342" s="41"/>
      <c r="F342" s="41"/>
    </row>
    <row r="343" spans="1:6" ht="15" thickBot="1" x14ac:dyDescent="0.35">
      <c r="A343" s="41"/>
      <c r="B343" s="41"/>
      <c r="C343" s="41"/>
      <c r="D343" s="41"/>
      <c r="E343" s="41"/>
      <c r="F343" s="41"/>
    </row>
    <row r="344" spans="1:6" ht="15" thickBot="1" x14ac:dyDescent="0.35">
      <c r="A344" s="41"/>
      <c r="B344" s="41"/>
      <c r="C344" s="41"/>
      <c r="D344" s="41"/>
      <c r="E344" s="41"/>
      <c r="F344" s="41"/>
    </row>
    <row r="345" spans="1:6" ht="15" thickBot="1" x14ac:dyDescent="0.35">
      <c r="A345" s="41"/>
      <c r="B345" s="41"/>
      <c r="C345" s="41"/>
      <c r="D345" s="41"/>
      <c r="E345" s="41"/>
      <c r="F345" s="41"/>
    </row>
    <row r="346" spans="1:6" ht="15" thickBot="1" x14ac:dyDescent="0.35">
      <c r="A346" s="41"/>
      <c r="B346" s="41"/>
      <c r="C346" s="41"/>
      <c r="D346" s="41"/>
      <c r="E346" s="41"/>
      <c r="F346" s="41"/>
    </row>
    <row r="347" spans="1:6" ht="15" thickBot="1" x14ac:dyDescent="0.35">
      <c r="A347" s="41"/>
      <c r="B347" s="41"/>
      <c r="C347" s="41"/>
      <c r="D347" s="41"/>
      <c r="E347" s="41"/>
      <c r="F347" s="41"/>
    </row>
    <row r="348" spans="1:6" ht="15" thickBot="1" x14ac:dyDescent="0.35">
      <c r="A348" s="41"/>
      <c r="B348" s="41"/>
      <c r="C348" s="41"/>
      <c r="D348" s="41"/>
      <c r="E348" s="41"/>
      <c r="F348" s="41"/>
    </row>
    <row r="349" spans="1:6" ht="15" thickBot="1" x14ac:dyDescent="0.35">
      <c r="A349" s="41"/>
      <c r="B349" s="41"/>
      <c r="C349" s="41"/>
      <c r="D349" s="41"/>
      <c r="E349" s="41"/>
      <c r="F349" s="41"/>
    </row>
    <row r="350" spans="1:6" ht="15" thickBot="1" x14ac:dyDescent="0.35">
      <c r="A350" s="41"/>
      <c r="B350" s="41"/>
      <c r="C350" s="41"/>
      <c r="D350" s="41"/>
      <c r="E350" s="41"/>
      <c r="F350" s="41"/>
    </row>
    <row r="351" spans="1:6" ht="15" thickBot="1" x14ac:dyDescent="0.35">
      <c r="A351" s="41"/>
      <c r="B351" s="41"/>
      <c r="C351" s="41"/>
      <c r="D351" s="41"/>
      <c r="E351" s="41"/>
      <c r="F351" s="41"/>
    </row>
    <row r="352" spans="1:6" ht="15" thickBot="1" x14ac:dyDescent="0.35">
      <c r="A352" s="41"/>
      <c r="B352" s="41"/>
      <c r="C352" s="41"/>
      <c r="D352" s="41"/>
      <c r="E352" s="41"/>
      <c r="F352" s="41"/>
    </row>
    <row r="353" spans="1:6" ht="15" thickBot="1" x14ac:dyDescent="0.35">
      <c r="A353" s="41"/>
      <c r="B353" s="41"/>
      <c r="C353" s="41"/>
      <c r="D353" s="41"/>
      <c r="E353" s="41"/>
      <c r="F353" s="41"/>
    </row>
    <row r="354" spans="1:6" ht="15" thickBot="1" x14ac:dyDescent="0.35">
      <c r="A354" s="41"/>
      <c r="B354" s="41"/>
      <c r="C354" s="41"/>
      <c r="D354" s="41"/>
      <c r="E354" s="41"/>
      <c r="F354" s="41"/>
    </row>
    <row r="355" spans="1:6" ht="15" thickBot="1" x14ac:dyDescent="0.35">
      <c r="A355" s="41"/>
      <c r="B355" s="41"/>
      <c r="C355" s="41"/>
      <c r="D355" s="41"/>
      <c r="E355" s="41"/>
      <c r="F355" s="41"/>
    </row>
    <row r="356" spans="1:6" ht="15" thickBot="1" x14ac:dyDescent="0.35">
      <c r="A356" s="41"/>
      <c r="B356" s="41"/>
      <c r="C356" s="41"/>
      <c r="D356" s="41"/>
      <c r="E356" s="41"/>
      <c r="F356" s="41"/>
    </row>
    <row r="357" spans="1:6" ht="15" thickBot="1" x14ac:dyDescent="0.35">
      <c r="A357" s="41"/>
      <c r="B357" s="41"/>
      <c r="C357" s="41"/>
      <c r="D357" s="41"/>
      <c r="E357" s="41"/>
      <c r="F357" s="41"/>
    </row>
    <row r="358" spans="1:6" ht="15" thickBot="1" x14ac:dyDescent="0.35">
      <c r="A358" s="41"/>
      <c r="B358" s="41"/>
      <c r="C358" s="41"/>
      <c r="D358" s="41"/>
      <c r="E358" s="41"/>
      <c r="F358" s="41"/>
    </row>
    <row r="359" spans="1:6" ht="15" thickBot="1" x14ac:dyDescent="0.35">
      <c r="A359" s="41"/>
      <c r="B359" s="41"/>
      <c r="C359" s="41"/>
      <c r="D359" s="41"/>
      <c r="E359" s="41"/>
      <c r="F359" s="41"/>
    </row>
    <row r="360" spans="1:6" ht="15" thickBot="1" x14ac:dyDescent="0.35">
      <c r="A360" s="41"/>
      <c r="B360" s="41"/>
      <c r="C360" s="41"/>
      <c r="D360" s="41"/>
      <c r="E360" s="41"/>
      <c r="F360" s="41"/>
    </row>
    <row r="361" spans="1:6" ht="15" thickBot="1" x14ac:dyDescent="0.35">
      <c r="A361" s="41"/>
      <c r="B361" s="41"/>
      <c r="C361" s="41"/>
      <c r="D361" s="41"/>
      <c r="E361" s="41"/>
      <c r="F361" s="41"/>
    </row>
    <row r="362" spans="1:6" ht="15" thickBot="1" x14ac:dyDescent="0.35">
      <c r="A362" s="41"/>
      <c r="B362" s="41"/>
      <c r="C362" s="41"/>
      <c r="D362" s="41"/>
      <c r="E362" s="41"/>
      <c r="F362" s="41"/>
    </row>
    <row r="363" spans="1:6" ht="15" thickBot="1" x14ac:dyDescent="0.35">
      <c r="A363" s="41"/>
      <c r="B363" s="41"/>
      <c r="C363" s="41"/>
      <c r="D363" s="41"/>
      <c r="E363" s="41"/>
      <c r="F363" s="41"/>
    </row>
    <row r="364" spans="1:6" ht="15" thickBot="1" x14ac:dyDescent="0.35">
      <c r="A364" s="41"/>
      <c r="B364" s="41"/>
      <c r="C364" s="41"/>
      <c r="D364" s="41"/>
      <c r="E364" s="41"/>
      <c r="F364" s="41"/>
    </row>
    <row r="365" spans="1:6" ht="15" thickBot="1" x14ac:dyDescent="0.35">
      <c r="A365" s="41"/>
      <c r="B365" s="41"/>
      <c r="C365" s="41"/>
      <c r="D365" s="41"/>
      <c r="E365" s="41"/>
      <c r="F365" s="41"/>
    </row>
    <row r="366" spans="1:6" ht="15" thickBot="1" x14ac:dyDescent="0.35">
      <c r="A366" s="41"/>
      <c r="B366" s="41"/>
      <c r="C366" s="41"/>
      <c r="D366" s="41"/>
      <c r="E366" s="41"/>
      <c r="F366" s="41"/>
    </row>
    <row r="367" spans="1:6" ht="15" thickBot="1" x14ac:dyDescent="0.35">
      <c r="A367" s="41"/>
      <c r="B367" s="41"/>
      <c r="C367" s="41"/>
      <c r="D367" s="41"/>
      <c r="E367" s="41"/>
      <c r="F367" s="41"/>
    </row>
    <row r="368" spans="1:6" ht="15" thickBot="1" x14ac:dyDescent="0.35">
      <c r="A368" s="41"/>
      <c r="B368" s="41"/>
      <c r="C368" s="41"/>
      <c r="D368" s="41"/>
      <c r="E368" s="41"/>
      <c r="F368" s="41"/>
    </row>
    <row r="369" spans="1:6" ht="15" thickBot="1" x14ac:dyDescent="0.35">
      <c r="A369" s="41"/>
      <c r="B369" s="41"/>
      <c r="C369" s="41"/>
      <c r="D369" s="41"/>
      <c r="E369" s="41"/>
      <c r="F369" s="41"/>
    </row>
    <row r="370" spans="1:6" ht="15" thickBot="1" x14ac:dyDescent="0.35">
      <c r="A370" s="41"/>
      <c r="B370" s="41"/>
      <c r="C370" s="41"/>
      <c r="D370" s="41"/>
      <c r="E370" s="41"/>
      <c r="F370" s="41"/>
    </row>
    <row r="371" spans="1:6" ht="15" thickBot="1" x14ac:dyDescent="0.35">
      <c r="A371" s="41"/>
      <c r="B371" s="41"/>
      <c r="C371" s="41"/>
      <c r="D371" s="41"/>
      <c r="E371" s="41"/>
      <c r="F371" s="41"/>
    </row>
    <row r="372" spans="1:6" ht="15" thickBot="1" x14ac:dyDescent="0.35">
      <c r="A372" s="41"/>
      <c r="B372" s="41"/>
      <c r="C372" s="41"/>
      <c r="D372" s="41"/>
      <c r="E372" s="41"/>
      <c r="F372" s="41"/>
    </row>
    <row r="373" spans="1:6" ht="15" thickBot="1" x14ac:dyDescent="0.35">
      <c r="A373" s="41"/>
      <c r="B373" s="41"/>
      <c r="C373" s="41"/>
      <c r="D373" s="41"/>
      <c r="E373" s="41"/>
      <c r="F373" s="41"/>
    </row>
    <row r="374" spans="1:6" ht="15" thickBot="1" x14ac:dyDescent="0.35">
      <c r="A374" s="41"/>
      <c r="B374" s="41"/>
      <c r="C374" s="41"/>
      <c r="D374" s="41"/>
      <c r="E374" s="41"/>
      <c r="F374" s="41"/>
    </row>
    <row r="375" spans="1:6" ht="15" thickBot="1" x14ac:dyDescent="0.35">
      <c r="A375" s="41"/>
      <c r="B375" s="41"/>
      <c r="C375" s="41"/>
      <c r="D375" s="41"/>
      <c r="E375" s="41"/>
      <c r="F375" s="41"/>
    </row>
    <row r="376" spans="1:6" ht="15" thickBot="1" x14ac:dyDescent="0.35">
      <c r="A376" s="41"/>
      <c r="B376" s="41"/>
      <c r="C376" s="41"/>
      <c r="D376" s="41"/>
      <c r="E376" s="41"/>
      <c r="F376" s="41"/>
    </row>
    <row r="377" spans="1:6" ht="15" thickBot="1" x14ac:dyDescent="0.35">
      <c r="A377" s="41"/>
      <c r="B377" s="41"/>
      <c r="C377" s="41"/>
      <c r="D377" s="41"/>
      <c r="E377" s="41"/>
      <c r="F377" s="41"/>
    </row>
    <row r="378" spans="1:6" ht="15" thickBot="1" x14ac:dyDescent="0.35">
      <c r="A378" s="41"/>
      <c r="B378" s="41"/>
      <c r="C378" s="41"/>
      <c r="D378" s="41"/>
      <c r="E378" s="41"/>
      <c r="F378" s="41"/>
    </row>
    <row r="379" spans="1:6" ht="15" thickBot="1" x14ac:dyDescent="0.35">
      <c r="A379" s="41"/>
      <c r="B379" s="41"/>
      <c r="C379" s="41"/>
      <c r="D379" s="41"/>
      <c r="E379" s="41"/>
      <c r="F379" s="41"/>
    </row>
    <row r="380" spans="1:6" ht="15" thickBot="1" x14ac:dyDescent="0.35">
      <c r="A380" s="41"/>
      <c r="B380" s="41"/>
      <c r="C380" s="41"/>
      <c r="D380" s="41"/>
      <c r="E380" s="41"/>
      <c r="F380" s="41"/>
    </row>
    <row r="381" spans="1:6" ht="15" thickBot="1" x14ac:dyDescent="0.35">
      <c r="A381" s="41"/>
      <c r="B381" s="41"/>
      <c r="C381" s="41"/>
      <c r="D381" s="41"/>
      <c r="E381" s="41"/>
      <c r="F381" s="41"/>
    </row>
    <row r="382" spans="1:6" ht="15" thickBot="1" x14ac:dyDescent="0.35">
      <c r="A382" s="41"/>
      <c r="B382" s="41"/>
      <c r="C382" s="41"/>
      <c r="D382" s="41"/>
      <c r="E382" s="41"/>
      <c r="F382" s="41"/>
    </row>
    <row r="383" spans="1:6" ht="15" thickBot="1" x14ac:dyDescent="0.35">
      <c r="A383" s="41"/>
      <c r="B383" s="41"/>
      <c r="C383" s="41"/>
      <c r="D383" s="41"/>
      <c r="E383" s="41"/>
      <c r="F383" s="41"/>
    </row>
    <row r="384" spans="1:6" ht="15" thickBot="1" x14ac:dyDescent="0.35">
      <c r="A384" s="41"/>
      <c r="B384" s="41"/>
      <c r="C384" s="41"/>
      <c r="D384" s="41"/>
      <c r="E384" s="41"/>
      <c r="F384" s="41"/>
    </row>
    <row r="385" spans="1:6" ht="15" thickBot="1" x14ac:dyDescent="0.35">
      <c r="A385" s="41"/>
      <c r="B385" s="41"/>
      <c r="C385" s="41"/>
      <c r="D385" s="41"/>
      <c r="E385" s="41"/>
      <c r="F385" s="41"/>
    </row>
    <row r="386" spans="1:6" ht="15" thickBot="1" x14ac:dyDescent="0.35">
      <c r="A386" s="41"/>
      <c r="B386" s="41"/>
      <c r="C386" s="41"/>
      <c r="D386" s="41"/>
      <c r="E386" s="41"/>
      <c r="F386" s="41"/>
    </row>
    <row r="387" spans="1:6" ht="15" thickBot="1" x14ac:dyDescent="0.35">
      <c r="A387" s="41"/>
      <c r="B387" s="41"/>
      <c r="C387" s="41"/>
      <c r="D387" s="41"/>
      <c r="E387" s="41"/>
      <c r="F387" s="41"/>
    </row>
    <row r="388" spans="1:6" ht="15" thickBot="1" x14ac:dyDescent="0.35">
      <c r="A388" s="41"/>
      <c r="B388" s="41"/>
      <c r="C388" s="41"/>
      <c r="D388" s="41"/>
      <c r="E388" s="41"/>
      <c r="F388" s="41"/>
    </row>
    <row r="389" spans="1:6" ht="15" thickBot="1" x14ac:dyDescent="0.35">
      <c r="A389" s="41"/>
      <c r="B389" s="41"/>
      <c r="C389" s="41"/>
      <c r="D389" s="41"/>
      <c r="E389" s="41"/>
      <c r="F389" s="41"/>
    </row>
    <row r="390" spans="1:6" ht="15" thickBot="1" x14ac:dyDescent="0.35">
      <c r="A390" s="41"/>
      <c r="B390" s="41"/>
      <c r="C390" s="41"/>
      <c r="D390" s="41"/>
      <c r="E390" s="41"/>
      <c r="F390" s="41"/>
    </row>
    <row r="391" spans="1:6" ht="15" thickBot="1" x14ac:dyDescent="0.35">
      <c r="A391" s="41"/>
      <c r="B391" s="41"/>
      <c r="C391" s="41"/>
      <c r="D391" s="41"/>
      <c r="E391" s="41"/>
      <c r="F391" s="41"/>
    </row>
    <row r="392" spans="1:6" ht="15" thickBot="1" x14ac:dyDescent="0.35">
      <c r="A392" s="41"/>
      <c r="B392" s="41"/>
      <c r="C392" s="41"/>
      <c r="D392" s="41"/>
      <c r="E392" s="41"/>
      <c r="F392" s="41"/>
    </row>
    <row r="393" spans="1:6" ht="15" thickBot="1" x14ac:dyDescent="0.35">
      <c r="A393" s="41"/>
      <c r="B393" s="41"/>
      <c r="C393" s="41"/>
      <c r="D393" s="41"/>
      <c r="E393" s="41"/>
      <c r="F393" s="41"/>
    </row>
    <row r="394" spans="1:6" ht="15" thickBot="1" x14ac:dyDescent="0.35">
      <c r="A394" s="41"/>
      <c r="B394" s="41"/>
      <c r="C394" s="41"/>
      <c r="D394" s="41"/>
      <c r="E394" s="41"/>
      <c r="F394" s="41"/>
    </row>
    <row r="395" spans="1:6" ht="15" thickBot="1" x14ac:dyDescent="0.35">
      <c r="A395" s="41"/>
      <c r="B395" s="41"/>
      <c r="C395" s="41"/>
      <c r="D395" s="41"/>
      <c r="E395" s="41"/>
      <c r="F395" s="41"/>
    </row>
    <row r="396" spans="1:6" ht="15" thickBot="1" x14ac:dyDescent="0.35">
      <c r="A396" s="41"/>
      <c r="B396" s="41"/>
      <c r="C396" s="41"/>
      <c r="D396" s="41"/>
      <c r="E396" s="41"/>
      <c r="F396" s="41"/>
    </row>
    <row r="397" spans="1:6" ht="15" thickBot="1" x14ac:dyDescent="0.35">
      <c r="A397" s="41"/>
      <c r="B397" s="41"/>
      <c r="C397" s="41"/>
      <c r="D397" s="41"/>
      <c r="E397" s="41"/>
      <c r="F397" s="41"/>
    </row>
    <row r="398" spans="1:6" ht="15" thickBot="1" x14ac:dyDescent="0.35">
      <c r="A398" s="41"/>
      <c r="B398" s="41"/>
      <c r="C398" s="41"/>
      <c r="D398" s="41"/>
      <c r="E398" s="41"/>
      <c r="F398" s="41"/>
    </row>
    <row r="399" spans="1:6" ht="15" thickBot="1" x14ac:dyDescent="0.35">
      <c r="A399" s="41"/>
      <c r="B399" s="41"/>
      <c r="C399" s="41"/>
      <c r="D399" s="41"/>
      <c r="E399" s="41"/>
      <c r="F399" s="41"/>
    </row>
    <row r="400" spans="1:6" ht="15" thickBot="1" x14ac:dyDescent="0.35">
      <c r="A400" s="41"/>
      <c r="B400" s="41"/>
      <c r="C400" s="41"/>
      <c r="D400" s="41"/>
      <c r="E400" s="41"/>
      <c r="F400" s="41"/>
    </row>
    <row r="401" spans="1:6" ht="15" thickBot="1" x14ac:dyDescent="0.35">
      <c r="A401" s="41"/>
      <c r="B401" s="41"/>
      <c r="C401" s="41"/>
      <c r="D401" s="41"/>
      <c r="E401" s="41"/>
      <c r="F401" s="41"/>
    </row>
    <row r="402" spans="1:6" ht="15" thickBot="1" x14ac:dyDescent="0.35">
      <c r="A402" s="41"/>
      <c r="B402" s="41"/>
      <c r="C402" s="41"/>
      <c r="D402" s="41"/>
      <c r="E402" s="41"/>
      <c r="F402" s="41"/>
    </row>
    <row r="403" spans="1:6" ht="15" thickBot="1" x14ac:dyDescent="0.35">
      <c r="A403" s="41"/>
      <c r="B403" s="41"/>
      <c r="C403" s="41"/>
      <c r="D403" s="41"/>
      <c r="E403" s="41"/>
      <c r="F403" s="41"/>
    </row>
    <row r="404" spans="1:6" ht="15" thickBot="1" x14ac:dyDescent="0.35">
      <c r="A404" s="41"/>
      <c r="B404" s="41"/>
      <c r="C404" s="41"/>
      <c r="D404" s="41"/>
      <c r="E404" s="41"/>
      <c r="F404" s="41"/>
    </row>
    <row r="405" spans="1:6" ht="15" thickBot="1" x14ac:dyDescent="0.35">
      <c r="A405" s="41"/>
      <c r="B405" s="41"/>
      <c r="C405" s="41"/>
      <c r="D405" s="41"/>
      <c r="E405" s="41"/>
      <c r="F405" s="41"/>
    </row>
    <row r="406" spans="1:6" ht="15" thickBot="1" x14ac:dyDescent="0.35">
      <c r="A406" s="41"/>
      <c r="B406" s="41"/>
      <c r="C406" s="41"/>
      <c r="D406" s="41"/>
      <c r="E406" s="41"/>
      <c r="F406" s="41"/>
    </row>
    <row r="407" spans="1:6" ht="15" thickBot="1" x14ac:dyDescent="0.35">
      <c r="A407" s="41"/>
      <c r="B407" s="41"/>
      <c r="C407" s="41"/>
      <c r="D407" s="41"/>
      <c r="E407" s="41"/>
      <c r="F407" s="41"/>
    </row>
    <row r="408" spans="1:6" ht="15" thickBot="1" x14ac:dyDescent="0.35">
      <c r="A408" s="41"/>
      <c r="B408" s="41"/>
      <c r="C408" s="41"/>
      <c r="D408" s="41"/>
      <c r="E408" s="41"/>
      <c r="F408" s="41"/>
    </row>
    <row r="409" spans="1:6" ht="15" thickBot="1" x14ac:dyDescent="0.35">
      <c r="A409" s="41"/>
      <c r="B409" s="41"/>
      <c r="C409" s="41"/>
      <c r="D409" s="41"/>
      <c r="E409" s="41"/>
      <c r="F409" s="41"/>
    </row>
    <row r="410" spans="1:6" ht="15" thickBot="1" x14ac:dyDescent="0.35">
      <c r="A410" s="41"/>
      <c r="B410" s="41"/>
      <c r="C410" s="41"/>
      <c r="D410" s="41"/>
      <c r="E410" s="41"/>
      <c r="F410" s="41"/>
    </row>
    <row r="411" spans="1:6" ht="15" thickBot="1" x14ac:dyDescent="0.35">
      <c r="A411" s="41"/>
      <c r="B411" s="41"/>
      <c r="C411" s="41"/>
      <c r="D411" s="41"/>
      <c r="E411" s="41"/>
      <c r="F411" s="41"/>
    </row>
    <row r="412" spans="1:6" ht="15" thickBot="1" x14ac:dyDescent="0.35">
      <c r="A412" s="41"/>
      <c r="B412" s="41"/>
      <c r="C412" s="41"/>
      <c r="D412" s="41"/>
      <c r="E412" s="41"/>
      <c r="F412" s="41"/>
    </row>
    <row r="413" spans="1:6" ht="15" thickBot="1" x14ac:dyDescent="0.35">
      <c r="A413" s="41"/>
      <c r="B413" s="41"/>
      <c r="C413" s="41"/>
      <c r="D413" s="41"/>
      <c r="E413" s="41"/>
      <c r="F413" s="41"/>
    </row>
    <row r="414" spans="1:6" ht="15" thickBot="1" x14ac:dyDescent="0.35">
      <c r="A414" s="41"/>
      <c r="B414" s="41"/>
      <c r="C414" s="41"/>
      <c r="D414" s="41"/>
      <c r="E414" s="41"/>
      <c r="F414" s="41"/>
    </row>
    <row r="415" spans="1:6" ht="15" thickBot="1" x14ac:dyDescent="0.35">
      <c r="A415" s="41"/>
      <c r="B415" s="41"/>
      <c r="C415" s="41"/>
      <c r="D415" s="41"/>
      <c r="E415" s="41"/>
      <c r="F415" s="41"/>
    </row>
    <row r="416" spans="1:6" ht="15" thickBot="1" x14ac:dyDescent="0.35">
      <c r="A416" s="41"/>
      <c r="B416" s="41"/>
      <c r="C416" s="41"/>
      <c r="D416" s="41"/>
      <c r="E416" s="41"/>
      <c r="F416" s="41"/>
    </row>
    <row r="417" spans="1:6" ht="15" thickBot="1" x14ac:dyDescent="0.35">
      <c r="A417" s="41"/>
      <c r="B417" s="41"/>
      <c r="C417" s="41"/>
      <c r="D417" s="41"/>
      <c r="E417" s="41"/>
      <c r="F417" s="41"/>
    </row>
    <row r="418" spans="1:6" ht="15" thickBot="1" x14ac:dyDescent="0.35">
      <c r="A418" s="41"/>
      <c r="B418" s="41"/>
      <c r="C418" s="41"/>
      <c r="D418" s="41"/>
      <c r="E418" s="41"/>
      <c r="F418" s="41"/>
    </row>
    <row r="419" spans="1:6" ht="15" thickBot="1" x14ac:dyDescent="0.35">
      <c r="A419" s="41"/>
      <c r="B419" s="41"/>
      <c r="C419" s="41"/>
      <c r="D419" s="41"/>
      <c r="E419" s="41"/>
      <c r="F419" s="41"/>
    </row>
    <row r="420" spans="1:6" ht="15" thickBot="1" x14ac:dyDescent="0.35">
      <c r="A420" s="41"/>
      <c r="B420" s="41"/>
      <c r="C420" s="41"/>
      <c r="D420" s="41"/>
      <c r="E420" s="41"/>
      <c r="F420" s="41"/>
    </row>
    <row r="421" spans="1:6" ht="15" thickBot="1" x14ac:dyDescent="0.35">
      <c r="A421" s="41"/>
      <c r="B421" s="41"/>
      <c r="C421" s="41"/>
      <c r="D421" s="41"/>
      <c r="E421" s="41"/>
      <c r="F421" s="41"/>
    </row>
    <row r="422" spans="1:6" ht="15" thickBot="1" x14ac:dyDescent="0.35">
      <c r="A422" s="41"/>
      <c r="B422" s="41"/>
      <c r="C422" s="41"/>
      <c r="D422" s="41"/>
      <c r="E422" s="41"/>
      <c r="F422" s="41"/>
    </row>
    <row r="423" spans="1:6" ht="15" thickBot="1" x14ac:dyDescent="0.35">
      <c r="A423" s="41"/>
      <c r="B423" s="41"/>
      <c r="C423" s="41"/>
      <c r="D423" s="41"/>
      <c r="E423" s="41"/>
      <c r="F423" s="41"/>
    </row>
    <row r="424" spans="1:6" ht="15" thickBot="1" x14ac:dyDescent="0.35">
      <c r="A424" s="41"/>
      <c r="B424" s="41"/>
      <c r="C424" s="41"/>
      <c r="D424" s="41"/>
      <c r="E424" s="41"/>
      <c r="F424" s="41"/>
    </row>
    <row r="425" spans="1:6" ht="15" thickBot="1" x14ac:dyDescent="0.35">
      <c r="A425" s="41"/>
      <c r="B425" s="41"/>
      <c r="C425" s="41"/>
      <c r="D425" s="41"/>
      <c r="E425" s="41"/>
      <c r="F425" s="41"/>
    </row>
    <row r="426" spans="1:6" ht="15" thickBot="1" x14ac:dyDescent="0.35">
      <c r="A426" s="41"/>
      <c r="B426" s="41"/>
      <c r="C426" s="41"/>
      <c r="D426" s="41"/>
      <c r="E426" s="41"/>
      <c r="F426" s="41"/>
    </row>
    <row r="427" spans="1:6" ht="15" thickBot="1" x14ac:dyDescent="0.35">
      <c r="A427" s="41"/>
      <c r="B427" s="41"/>
      <c r="C427" s="41"/>
      <c r="D427" s="41"/>
      <c r="E427" s="41"/>
      <c r="F427" s="41"/>
    </row>
    <row r="428" spans="1:6" ht="15" thickBot="1" x14ac:dyDescent="0.35">
      <c r="A428" s="41"/>
      <c r="B428" s="41"/>
      <c r="C428" s="41"/>
      <c r="D428" s="41"/>
      <c r="E428" s="41"/>
      <c r="F428" s="41"/>
    </row>
    <row r="429" spans="1:6" ht="15" thickBot="1" x14ac:dyDescent="0.35">
      <c r="A429" s="41"/>
      <c r="B429" s="41"/>
      <c r="C429" s="41"/>
      <c r="D429" s="41"/>
      <c r="E429" s="41"/>
      <c r="F429" s="41"/>
    </row>
    <row r="430" spans="1:6" ht="15" thickBot="1" x14ac:dyDescent="0.35">
      <c r="A430" s="41"/>
      <c r="B430" s="41"/>
      <c r="C430" s="41"/>
      <c r="D430" s="41"/>
      <c r="E430" s="41"/>
      <c r="F430" s="41"/>
    </row>
    <row r="431" spans="1:6" ht="15" thickBot="1" x14ac:dyDescent="0.35">
      <c r="A431" s="41"/>
      <c r="B431" s="41"/>
      <c r="C431" s="41"/>
      <c r="D431" s="41"/>
      <c r="E431" s="41"/>
      <c r="F431" s="41"/>
    </row>
    <row r="432" spans="1:6" ht="15" thickBot="1" x14ac:dyDescent="0.35">
      <c r="A432" s="41"/>
      <c r="B432" s="41"/>
      <c r="C432" s="41"/>
      <c r="D432" s="41"/>
      <c r="E432" s="41"/>
      <c r="F432" s="41"/>
    </row>
    <row r="433" spans="1:6" ht="15" thickBot="1" x14ac:dyDescent="0.35">
      <c r="A433" s="41"/>
      <c r="B433" s="41"/>
      <c r="C433" s="41"/>
      <c r="D433" s="41"/>
      <c r="E433" s="41"/>
      <c r="F433" s="41"/>
    </row>
    <row r="434" spans="1:6" ht="15" thickBot="1" x14ac:dyDescent="0.35">
      <c r="A434" s="41"/>
      <c r="B434" s="41"/>
      <c r="C434" s="41"/>
      <c r="D434" s="41"/>
      <c r="E434" s="41"/>
      <c r="F434" s="41"/>
    </row>
    <row r="435" spans="1:6" ht="15" thickBot="1" x14ac:dyDescent="0.35">
      <c r="A435" s="41"/>
      <c r="B435" s="41"/>
      <c r="C435" s="41"/>
      <c r="D435" s="41"/>
      <c r="E435" s="41"/>
      <c r="F435" s="41"/>
    </row>
    <row r="436" spans="1:6" ht="15" thickBot="1" x14ac:dyDescent="0.35">
      <c r="A436" s="41"/>
      <c r="B436" s="41"/>
      <c r="C436" s="41"/>
      <c r="D436" s="41"/>
      <c r="E436" s="41"/>
      <c r="F436" s="41"/>
    </row>
    <row r="437" spans="1:6" ht="15" thickBot="1" x14ac:dyDescent="0.35">
      <c r="A437" s="41"/>
      <c r="B437" s="41"/>
      <c r="C437" s="41"/>
      <c r="D437" s="41"/>
      <c r="E437" s="41"/>
      <c r="F437" s="41"/>
    </row>
    <row r="438" spans="1:6" ht="15" thickBot="1" x14ac:dyDescent="0.35">
      <c r="A438" s="41"/>
      <c r="B438" s="41"/>
      <c r="C438" s="41"/>
      <c r="D438" s="41"/>
      <c r="E438" s="41"/>
      <c r="F438" s="41"/>
    </row>
    <row r="439" spans="1:6" ht="15" thickBot="1" x14ac:dyDescent="0.35">
      <c r="A439" s="41"/>
      <c r="B439" s="41"/>
      <c r="C439" s="41"/>
      <c r="D439" s="41"/>
      <c r="E439" s="41"/>
      <c r="F439" s="41"/>
    </row>
    <row r="440" spans="1:6" ht="15" thickBot="1" x14ac:dyDescent="0.35">
      <c r="A440" s="41"/>
      <c r="B440" s="41"/>
      <c r="C440" s="41"/>
      <c r="D440" s="41"/>
      <c r="E440" s="41"/>
      <c r="F440" s="41"/>
    </row>
    <row r="441" spans="1:6" ht="15" thickBot="1" x14ac:dyDescent="0.35">
      <c r="A441" s="41"/>
      <c r="B441" s="41"/>
      <c r="C441" s="41"/>
      <c r="D441" s="41"/>
      <c r="E441" s="41"/>
      <c r="F441" s="41"/>
    </row>
    <row r="442" spans="1:6" ht="15" thickBot="1" x14ac:dyDescent="0.35">
      <c r="A442" s="41"/>
      <c r="B442" s="41"/>
      <c r="C442" s="41"/>
      <c r="D442" s="41"/>
      <c r="E442" s="41"/>
      <c r="F442" s="41"/>
    </row>
    <row r="443" spans="1:6" ht="15" thickBot="1" x14ac:dyDescent="0.35">
      <c r="A443" s="41"/>
      <c r="B443" s="41"/>
      <c r="C443" s="41"/>
      <c r="D443" s="41"/>
      <c r="E443" s="41"/>
      <c r="F443" s="41"/>
    </row>
    <row r="444" spans="1:6" ht="15" thickBot="1" x14ac:dyDescent="0.35">
      <c r="A444" s="41"/>
      <c r="B444" s="41"/>
      <c r="C444" s="41"/>
      <c r="D444" s="41"/>
      <c r="E444" s="41"/>
      <c r="F444" s="41"/>
    </row>
    <row r="445" spans="1:6" ht="15" thickBot="1" x14ac:dyDescent="0.35">
      <c r="A445" s="41"/>
      <c r="B445" s="41"/>
      <c r="C445" s="41"/>
      <c r="D445" s="41"/>
      <c r="E445" s="41"/>
      <c r="F445" s="41"/>
    </row>
    <row r="446" spans="1:6" ht="15" thickBot="1" x14ac:dyDescent="0.35">
      <c r="A446" s="41"/>
      <c r="B446" s="41"/>
      <c r="C446" s="41"/>
      <c r="D446" s="41"/>
      <c r="E446" s="41"/>
      <c r="F446" s="41"/>
    </row>
    <row r="447" spans="1:6" ht="15" thickBot="1" x14ac:dyDescent="0.35">
      <c r="A447" s="41"/>
      <c r="B447" s="41"/>
      <c r="C447" s="41"/>
      <c r="D447" s="41"/>
      <c r="E447" s="41"/>
      <c r="F447" s="41"/>
    </row>
    <row r="448" spans="1:6" ht="15" thickBot="1" x14ac:dyDescent="0.35">
      <c r="A448" s="41"/>
      <c r="B448" s="41"/>
      <c r="C448" s="41"/>
      <c r="D448" s="41"/>
      <c r="E448" s="41"/>
      <c r="F448" s="41"/>
    </row>
    <row r="449" spans="1:6" ht="15" thickBot="1" x14ac:dyDescent="0.35">
      <c r="A449" s="41"/>
      <c r="B449" s="41"/>
      <c r="C449" s="41"/>
      <c r="D449" s="41"/>
      <c r="E449" s="41"/>
      <c r="F449" s="41"/>
    </row>
    <row r="450" spans="1:6" ht="15" thickBot="1" x14ac:dyDescent="0.35">
      <c r="A450" s="41"/>
      <c r="B450" s="41"/>
      <c r="C450" s="41"/>
      <c r="D450" s="41"/>
      <c r="E450" s="41"/>
      <c r="F450" s="41"/>
    </row>
    <row r="451" spans="1:6" ht="15" thickBot="1" x14ac:dyDescent="0.35">
      <c r="A451" s="41"/>
      <c r="B451" s="41"/>
      <c r="C451" s="41"/>
      <c r="D451" s="41"/>
      <c r="E451" s="41"/>
      <c r="F451" s="41"/>
    </row>
    <row r="452" spans="1:6" ht="15" thickBot="1" x14ac:dyDescent="0.35">
      <c r="A452" s="41"/>
      <c r="B452" s="41"/>
      <c r="C452" s="41"/>
      <c r="D452" s="41"/>
      <c r="E452" s="41"/>
      <c r="F452" s="41"/>
    </row>
    <row r="453" spans="1:6" ht="15" thickBot="1" x14ac:dyDescent="0.35">
      <c r="A453" s="41"/>
      <c r="B453" s="41"/>
      <c r="C453" s="41"/>
      <c r="D453" s="41"/>
      <c r="E453" s="41"/>
      <c r="F453" s="41"/>
    </row>
    <row r="454" spans="1:6" ht="15" thickBot="1" x14ac:dyDescent="0.35">
      <c r="A454" s="41"/>
      <c r="B454" s="41"/>
      <c r="C454" s="41"/>
      <c r="D454" s="41"/>
      <c r="E454" s="41"/>
      <c r="F454" s="41"/>
    </row>
    <row r="455" spans="1:6" ht="15" thickBot="1" x14ac:dyDescent="0.35">
      <c r="A455" s="41"/>
      <c r="B455" s="41"/>
      <c r="C455" s="41"/>
      <c r="D455" s="41"/>
      <c r="E455" s="41"/>
      <c r="F455" s="41"/>
    </row>
    <row r="456" spans="1:6" ht="15" thickBot="1" x14ac:dyDescent="0.35">
      <c r="A456" s="41"/>
      <c r="B456" s="41"/>
      <c r="C456" s="41"/>
      <c r="D456" s="41"/>
      <c r="E456" s="41"/>
      <c r="F456" s="41"/>
    </row>
    <row r="457" spans="1:6" ht="15" thickBot="1" x14ac:dyDescent="0.35">
      <c r="A457" s="41"/>
      <c r="B457" s="41"/>
      <c r="C457" s="41"/>
      <c r="D457" s="41"/>
      <c r="E457" s="41"/>
      <c r="F457" s="41"/>
    </row>
    <row r="458" spans="1:6" ht="15" thickBot="1" x14ac:dyDescent="0.35">
      <c r="A458" s="41"/>
      <c r="B458" s="41"/>
      <c r="C458" s="41"/>
      <c r="D458" s="41"/>
      <c r="E458" s="41"/>
      <c r="F458" s="41"/>
    </row>
    <row r="459" spans="1:6" ht="15" thickBot="1" x14ac:dyDescent="0.35">
      <c r="A459" s="41"/>
      <c r="B459" s="41"/>
      <c r="C459" s="41"/>
      <c r="D459" s="41"/>
      <c r="E459" s="41"/>
      <c r="F459" s="41"/>
    </row>
    <row r="460" spans="1:6" ht="15" thickBot="1" x14ac:dyDescent="0.35">
      <c r="A460" s="41"/>
      <c r="B460" s="41"/>
      <c r="C460" s="41"/>
      <c r="D460" s="41"/>
      <c r="E460" s="41"/>
      <c r="F460" s="41"/>
    </row>
    <row r="461" spans="1:6" ht="15" thickBot="1" x14ac:dyDescent="0.35">
      <c r="A461" s="41"/>
      <c r="B461" s="41"/>
      <c r="C461" s="41"/>
      <c r="D461" s="41"/>
      <c r="E461" s="41"/>
      <c r="F461" s="41"/>
    </row>
    <row r="462" spans="1:6" ht="15" thickBot="1" x14ac:dyDescent="0.35">
      <c r="A462" s="41"/>
      <c r="B462" s="41"/>
      <c r="C462" s="41"/>
      <c r="D462" s="41"/>
      <c r="E462" s="41"/>
      <c r="F462" s="41"/>
    </row>
    <row r="463" spans="1:6" ht="15" thickBot="1" x14ac:dyDescent="0.35">
      <c r="A463" s="41"/>
      <c r="B463" s="41"/>
      <c r="C463" s="41"/>
      <c r="D463" s="41"/>
      <c r="E463" s="41"/>
      <c r="F463" s="41"/>
    </row>
    <row r="464" spans="1:6" ht="15" thickBot="1" x14ac:dyDescent="0.35">
      <c r="A464" s="41"/>
      <c r="B464" s="41"/>
      <c r="C464" s="41"/>
      <c r="D464" s="41"/>
      <c r="E464" s="41"/>
      <c r="F464" s="41"/>
    </row>
    <row r="465" spans="1:6" ht="15" thickBot="1" x14ac:dyDescent="0.35">
      <c r="A465" s="41"/>
      <c r="B465" s="41"/>
      <c r="C465" s="41"/>
      <c r="D465" s="41"/>
      <c r="E465" s="41"/>
      <c r="F465" s="41"/>
    </row>
    <row r="466" spans="1:6" ht="15" thickBot="1" x14ac:dyDescent="0.35">
      <c r="A466" s="41"/>
      <c r="B466" s="41"/>
      <c r="C466" s="41"/>
      <c r="D466" s="41"/>
      <c r="E466" s="41"/>
      <c r="F466" s="41"/>
    </row>
    <row r="467" spans="1:6" ht="15" thickBot="1" x14ac:dyDescent="0.35">
      <c r="A467" s="41"/>
      <c r="B467" s="41"/>
      <c r="C467" s="41"/>
      <c r="D467" s="41"/>
      <c r="E467" s="41"/>
      <c r="F467" s="41"/>
    </row>
    <row r="468" spans="1:6" ht="15" thickBot="1" x14ac:dyDescent="0.35">
      <c r="A468" s="41"/>
      <c r="B468" s="41"/>
      <c r="C468" s="41"/>
      <c r="D468" s="41"/>
      <c r="E468" s="41"/>
      <c r="F468" s="41"/>
    </row>
    <row r="469" spans="1:6" ht="15" thickBot="1" x14ac:dyDescent="0.35">
      <c r="A469" s="41"/>
      <c r="B469" s="41"/>
      <c r="C469" s="41"/>
      <c r="D469" s="41"/>
      <c r="E469" s="41"/>
      <c r="F469" s="41"/>
    </row>
    <row r="470" spans="1:6" ht="15" thickBot="1" x14ac:dyDescent="0.35">
      <c r="A470" s="41"/>
      <c r="B470" s="41"/>
      <c r="C470" s="41"/>
      <c r="D470" s="41"/>
      <c r="E470" s="41"/>
      <c r="F470" s="41"/>
    </row>
    <row r="471" spans="1:6" ht="15" thickBot="1" x14ac:dyDescent="0.35">
      <c r="A471" s="41"/>
      <c r="B471" s="41"/>
      <c r="C471" s="41"/>
      <c r="D471" s="41"/>
      <c r="E471" s="41"/>
      <c r="F471" s="41"/>
    </row>
    <row r="472" spans="1:6" ht="15" thickBot="1" x14ac:dyDescent="0.35">
      <c r="A472" s="41"/>
      <c r="B472" s="41"/>
      <c r="C472" s="41"/>
      <c r="D472" s="41"/>
      <c r="E472" s="41"/>
      <c r="F472" s="41"/>
    </row>
    <row r="473" spans="1:6" ht="15" thickBot="1" x14ac:dyDescent="0.35">
      <c r="A473" s="41"/>
      <c r="B473" s="41"/>
      <c r="C473" s="41"/>
      <c r="D473" s="41"/>
      <c r="E473" s="41"/>
      <c r="F473" s="41"/>
    </row>
    <row r="474" spans="1:6" ht="15" thickBot="1" x14ac:dyDescent="0.35">
      <c r="A474" s="41"/>
      <c r="B474" s="41"/>
      <c r="C474" s="41"/>
      <c r="D474" s="41"/>
      <c r="E474" s="41"/>
      <c r="F474" s="41"/>
    </row>
    <row r="475" spans="1:6" ht="15" thickBot="1" x14ac:dyDescent="0.35">
      <c r="A475" s="41"/>
      <c r="B475" s="41"/>
      <c r="C475" s="41"/>
      <c r="D475" s="41"/>
      <c r="E475" s="41"/>
      <c r="F475" s="41"/>
    </row>
    <row r="476" spans="1:6" ht="15" thickBot="1" x14ac:dyDescent="0.35">
      <c r="A476" s="41"/>
      <c r="B476" s="41"/>
      <c r="C476" s="41"/>
      <c r="D476" s="41"/>
      <c r="E476" s="41"/>
      <c r="F476" s="41"/>
    </row>
    <row r="477" spans="1:6" ht="15" thickBot="1" x14ac:dyDescent="0.35">
      <c r="A477" s="41"/>
      <c r="B477" s="41"/>
      <c r="C477" s="41"/>
      <c r="D477" s="41"/>
      <c r="E477" s="41"/>
      <c r="F477" s="41"/>
    </row>
    <row r="478" spans="1:6" ht="15" thickBot="1" x14ac:dyDescent="0.35">
      <c r="A478" s="41"/>
      <c r="B478" s="41"/>
      <c r="C478" s="41"/>
      <c r="D478" s="41"/>
      <c r="E478" s="41"/>
      <c r="F478" s="41"/>
    </row>
    <row r="479" spans="1:6" ht="15" thickBot="1" x14ac:dyDescent="0.35">
      <c r="A479" s="41"/>
      <c r="B479" s="41"/>
      <c r="C479" s="41"/>
      <c r="D479" s="41"/>
      <c r="E479" s="41"/>
      <c r="F479" s="41"/>
    </row>
    <row r="480" spans="1:6" ht="15" thickBot="1" x14ac:dyDescent="0.35">
      <c r="A480" s="41"/>
      <c r="B480" s="41"/>
      <c r="C480" s="41"/>
      <c r="D480" s="41"/>
      <c r="E480" s="41"/>
      <c r="F480" s="41"/>
    </row>
    <row r="481" spans="1:6" ht="15" thickBot="1" x14ac:dyDescent="0.35">
      <c r="A481" s="41"/>
      <c r="B481" s="41"/>
      <c r="C481" s="41"/>
      <c r="D481" s="41"/>
      <c r="E481" s="41"/>
      <c r="F481" s="41"/>
    </row>
    <row r="482" spans="1:6" ht="15" thickBot="1" x14ac:dyDescent="0.35">
      <c r="A482" s="41"/>
      <c r="B482" s="41"/>
      <c r="C482" s="41"/>
      <c r="D482" s="41"/>
      <c r="E482" s="41"/>
      <c r="F482" s="41"/>
    </row>
    <row r="483" spans="1:6" ht="15" thickBot="1" x14ac:dyDescent="0.35">
      <c r="A483" s="41"/>
      <c r="B483" s="41"/>
      <c r="C483" s="41"/>
      <c r="D483" s="41"/>
      <c r="E483" s="41"/>
      <c r="F483" s="41"/>
    </row>
    <row r="484" spans="1:6" ht="15" thickBot="1" x14ac:dyDescent="0.35">
      <c r="A484" s="41"/>
      <c r="B484" s="41"/>
      <c r="C484" s="41"/>
      <c r="D484" s="41"/>
      <c r="E484" s="41"/>
      <c r="F484" s="41"/>
    </row>
    <row r="485" spans="1:6" ht="15" thickBot="1" x14ac:dyDescent="0.35">
      <c r="A485" s="41"/>
      <c r="B485" s="41"/>
      <c r="C485" s="41"/>
      <c r="D485" s="41"/>
      <c r="E485" s="41"/>
      <c r="F485" s="41"/>
    </row>
    <row r="486" spans="1:6" ht="15" thickBot="1" x14ac:dyDescent="0.35">
      <c r="A486" s="41"/>
      <c r="B486" s="41"/>
      <c r="C486" s="41"/>
      <c r="D486" s="41"/>
      <c r="E486" s="41"/>
      <c r="F486" s="41"/>
    </row>
    <row r="487" spans="1:6" ht="15" thickBot="1" x14ac:dyDescent="0.35">
      <c r="A487" s="41"/>
      <c r="B487" s="41"/>
      <c r="C487" s="41"/>
      <c r="D487" s="41"/>
      <c r="E487" s="41"/>
      <c r="F487" s="41"/>
    </row>
    <row r="488" spans="1:6" ht="15" thickBot="1" x14ac:dyDescent="0.35">
      <c r="A488" s="41"/>
      <c r="B488" s="41"/>
      <c r="C488" s="41"/>
      <c r="D488" s="41"/>
      <c r="E488" s="41"/>
      <c r="F488" s="41"/>
    </row>
    <row r="489" spans="1:6" ht="15" thickBot="1" x14ac:dyDescent="0.35">
      <c r="A489" s="41"/>
      <c r="B489" s="41"/>
      <c r="C489" s="41"/>
      <c r="D489" s="41"/>
      <c r="E489" s="41"/>
      <c r="F489" s="41"/>
    </row>
    <row r="490" spans="1:6" ht="15" thickBot="1" x14ac:dyDescent="0.35">
      <c r="A490" s="41"/>
      <c r="B490" s="41"/>
      <c r="C490" s="41"/>
      <c r="D490" s="41"/>
      <c r="E490" s="41"/>
      <c r="F490" s="41"/>
    </row>
    <row r="491" spans="1:6" ht="15" thickBot="1" x14ac:dyDescent="0.35">
      <c r="A491" s="41"/>
      <c r="B491" s="41"/>
      <c r="C491" s="41"/>
      <c r="D491" s="41"/>
      <c r="E491" s="41"/>
      <c r="F491" s="41"/>
    </row>
    <row r="492" spans="1:6" ht="15" thickBot="1" x14ac:dyDescent="0.35">
      <c r="A492" s="41"/>
      <c r="B492" s="41"/>
      <c r="C492" s="41"/>
      <c r="D492" s="41"/>
      <c r="E492" s="41"/>
      <c r="F492" s="41"/>
    </row>
    <row r="493" spans="1:6" ht="15" thickBot="1" x14ac:dyDescent="0.35">
      <c r="A493" s="41"/>
      <c r="B493" s="41"/>
      <c r="C493" s="41"/>
      <c r="D493" s="41"/>
      <c r="E493" s="41"/>
      <c r="F493" s="41"/>
    </row>
    <row r="494" spans="1:6" ht="15" thickBot="1" x14ac:dyDescent="0.35">
      <c r="A494" s="41"/>
      <c r="B494" s="41"/>
      <c r="C494" s="41"/>
      <c r="D494" s="41"/>
      <c r="E494" s="41"/>
      <c r="F494" s="41"/>
    </row>
    <row r="495" spans="1:6" ht="15" thickBot="1" x14ac:dyDescent="0.35">
      <c r="A495" s="41"/>
      <c r="B495" s="41"/>
      <c r="C495" s="41"/>
      <c r="D495" s="41"/>
      <c r="E495" s="41"/>
      <c r="F495" s="41"/>
    </row>
    <row r="496" spans="1:6" ht="15" thickBot="1" x14ac:dyDescent="0.35">
      <c r="A496" s="41"/>
      <c r="B496" s="41"/>
      <c r="C496" s="41"/>
      <c r="D496" s="41"/>
      <c r="E496" s="41"/>
      <c r="F496" s="41"/>
    </row>
    <row r="497" spans="1:6" ht="15" thickBot="1" x14ac:dyDescent="0.35">
      <c r="A497" s="41"/>
      <c r="B497" s="41"/>
      <c r="C497" s="41"/>
      <c r="D497" s="41"/>
      <c r="E497" s="41"/>
      <c r="F497" s="41"/>
    </row>
    <row r="498" spans="1:6" ht="15" thickBot="1" x14ac:dyDescent="0.35">
      <c r="A498" s="41"/>
      <c r="B498" s="41"/>
      <c r="C498" s="41"/>
      <c r="D498" s="41"/>
      <c r="E498" s="41"/>
      <c r="F498" s="41"/>
    </row>
    <row r="499" spans="1:6" ht="15" thickBot="1" x14ac:dyDescent="0.35">
      <c r="A499" s="41"/>
      <c r="B499" s="41"/>
      <c r="C499" s="41"/>
      <c r="D499" s="41"/>
      <c r="E499" s="41"/>
      <c r="F499" s="41"/>
    </row>
    <row r="500" spans="1:6" ht="15" thickBot="1" x14ac:dyDescent="0.35">
      <c r="A500" s="41"/>
      <c r="B500" s="41"/>
      <c r="C500" s="41"/>
      <c r="D500" s="41"/>
      <c r="E500" s="41"/>
      <c r="F500" s="41"/>
    </row>
    <row r="501" spans="1:6" ht="15" thickBot="1" x14ac:dyDescent="0.35">
      <c r="A501" s="41"/>
      <c r="B501" s="41"/>
      <c r="C501" s="41"/>
      <c r="D501" s="41"/>
      <c r="E501" s="41"/>
      <c r="F501" s="41"/>
    </row>
    <row r="502" spans="1:6" ht="15" thickBot="1" x14ac:dyDescent="0.35">
      <c r="A502" s="41"/>
      <c r="B502" s="41"/>
      <c r="C502" s="41"/>
      <c r="D502" s="41"/>
      <c r="E502" s="41"/>
      <c r="F502" s="41"/>
    </row>
    <row r="503" spans="1:6" ht="15" thickBot="1" x14ac:dyDescent="0.35">
      <c r="A503" s="41"/>
      <c r="B503" s="41"/>
      <c r="C503" s="41"/>
      <c r="D503" s="41"/>
      <c r="E503" s="41"/>
      <c r="F503" s="41"/>
    </row>
    <row r="504" spans="1:6" ht="15" thickBot="1" x14ac:dyDescent="0.35">
      <c r="A504" s="41"/>
      <c r="B504" s="41"/>
      <c r="C504" s="41"/>
      <c r="D504" s="41"/>
      <c r="E504" s="41"/>
      <c r="F504" s="41"/>
    </row>
    <row r="505" spans="1:6" ht="15" thickBot="1" x14ac:dyDescent="0.35">
      <c r="A505" s="41"/>
      <c r="B505" s="41"/>
      <c r="C505" s="41"/>
      <c r="D505" s="41"/>
      <c r="E505" s="41"/>
      <c r="F505" s="41"/>
    </row>
    <row r="506" spans="1:6" ht="15" thickBot="1" x14ac:dyDescent="0.35">
      <c r="A506" s="41"/>
      <c r="B506" s="41"/>
      <c r="C506" s="41"/>
      <c r="D506" s="41"/>
      <c r="E506" s="41"/>
      <c r="F506" s="41"/>
    </row>
    <row r="507" spans="1:6" ht="15" thickBot="1" x14ac:dyDescent="0.35">
      <c r="A507" s="41"/>
      <c r="B507" s="41"/>
      <c r="C507" s="41"/>
      <c r="D507" s="41"/>
      <c r="E507" s="41"/>
      <c r="F507" s="41"/>
    </row>
    <row r="508" spans="1:6" ht="15" thickBot="1" x14ac:dyDescent="0.35">
      <c r="A508" s="41"/>
      <c r="B508" s="41"/>
      <c r="C508" s="41"/>
      <c r="D508" s="41"/>
      <c r="E508" s="41"/>
      <c r="F508" s="41"/>
    </row>
    <row r="509" spans="1:6" ht="15" thickBot="1" x14ac:dyDescent="0.35">
      <c r="A509" s="41"/>
      <c r="B509" s="41"/>
      <c r="C509" s="41"/>
      <c r="D509" s="41"/>
      <c r="E509" s="41"/>
      <c r="F509" s="41"/>
    </row>
    <row r="510" spans="1:6" ht="15" thickBot="1" x14ac:dyDescent="0.35">
      <c r="A510" s="41"/>
      <c r="B510" s="41"/>
      <c r="C510" s="41"/>
      <c r="D510" s="41"/>
      <c r="E510" s="41"/>
      <c r="F510" s="41"/>
    </row>
    <row r="511" spans="1:6" ht="15" thickBot="1" x14ac:dyDescent="0.35">
      <c r="A511" s="41"/>
      <c r="B511" s="41"/>
      <c r="C511" s="41"/>
      <c r="D511" s="41"/>
      <c r="E511" s="41"/>
      <c r="F511" s="41"/>
    </row>
    <row r="512" spans="1:6" ht="15" thickBot="1" x14ac:dyDescent="0.35">
      <c r="A512" s="41"/>
      <c r="B512" s="41"/>
      <c r="C512" s="41"/>
      <c r="D512" s="41"/>
      <c r="E512" s="41"/>
      <c r="F512" s="41"/>
    </row>
    <row r="513" spans="1:6" ht="15" thickBot="1" x14ac:dyDescent="0.35">
      <c r="A513" s="41"/>
      <c r="B513" s="41"/>
      <c r="C513" s="41"/>
      <c r="D513" s="41"/>
      <c r="E513" s="41"/>
      <c r="F513" s="41"/>
    </row>
    <row r="514" spans="1:6" ht="15" thickBot="1" x14ac:dyDescent="0.35">
      <c r="A514" s="41"/>
      <c r="B514" s="41"/>
      <c r="C514" s="41"/>
      <c r="D514" s="41"/>
      <c r="E514" s="41"/>
      <c r="F514" s="41"/>
    </row>
    <row r="515" spans="1:6" ht="15" thickBot="1" x14ac:dyDescent="0.35">
      <c r="A515" s="41"/>
      <c r="B515" s="41"/>
      <c r="C515" s="41"/>
      <c r="D515" s="41"/>
      <c r="E515" s="41"/>
      <c r="F515" s="41"/>
    </row>
    <row r="516" spans="1:6" ht="15" thickBot="1" x14ac:dyDescent="0.35">
      <c r="A516" s="41"/>
      <c r="B516" s="41"/>
      <c r="C516" s="41"/>
      <c r="D516" s="41"/>
      <c r="E516" s="41"/>
      <c r="F516" s="41"/>
    </row>
    <row r="517" spans="1:6" ht="15" thickBot="1" x14ac:dyDescent="0.35">
      <c r="A517" s="41"/>
      <c r="B517" s="41"/>
      <c r="C517" s="41"/>
      <c r="D517" s="41"/>
      <c r="E517" s="41"/>
      <c r="F517" s="41"/>
    </row>
    <row r="518" spans="1:6" ht="15" thickBot="1" x14ac:dyDescent="0.35">
      <c r="A518" s="41"/>
      <c r="B518" s="41"/>
      <c r="C518" s="41"/>
      <c r="D518" s="41"/>
      <c r="E518" s="41"/>
      <c r="F518" s="41"/>
    </row>
    <row r="519" spans="1:6" ht="15" thickBot="1" x14ac:dyDescent="0.35">
      <c r="A519" s="41"/>
      <c r="B519" s="41"/>
      <c r="C519" s="41"/>
      <c r="D519" s="41"/>
      <c r="E519" s="41"/>
      <c r="F519" s="41"/>
    </row>
    <row r="520" spans="1:6" ht="15" thickBot="1" x14ac:dyDescent="0.35">
      <c r="A520" s="41"/>
      <c r="B520" s="41"/>
      <c r="C520" s="41"/>
      <c r="D520" s="41"/>
      <c r="E520" s="41"/>
      <c r="F520" s="41"/>
    </row>
    <row r="521" spans="1:6" ht="15" thickBot="1" x14ac:dyDescent="0.35">
      <c r="A521" s="41"/>
      <c r="B521" s="41"/>
      <c r="C521" s="41"/>
      <c r="D521" s="41"/>
      <c r="E521" s="41"/>
      <c r="F521" s="41"/>
    </row>
    <row r="522" spans="1:6" ht="15" thickBot="1" x14ac:dyDescent="0.35">
      <c r="A522" s="41"/>
      <c r="B522" s="41"/>
      <c r="C522" s="41"/>
      <c r="D522" s="41"/>
      <c r="E522" s="41"/>
      <c r="F522" s="41"/>
    </row>
    <row r="523" spans="1:6" ht="15" thickBot="1" x14ac:dyDescent="0.35">
      <c r="A523" s="41"/>
      <c r="B523" s="41"/>
      <c r="C523" s="41"/>
      <c r="D523" s="41"/>
      <c r="E523" s="41"/>
      <c r="F523" s="41"/>
    </row>
    <row r="524" spans="1:6" ht="15" thickBot="1" x14ac:dyDescent="0.35">
      <c r="A524" s="41"/>
      <c r="B524" s="41"/>
      <c r="C524" s="41"/>
      <c r="D524" s="41"/>
      <c r="E524" s="41"/>
      <c r="F524" s="41"/>
    </row>
    <row r="525" spans="1:6" ht="15" thickBot="1" x14ac:dyDescent="0.35">
      <c r="A525" s="41"/>
      <c r="B525" s="41"/>
      <c r="C525" s="41"/>
      <c r="D525" s="41"/>
      <c r="E525" s="41"/>
      <c r="F525" s="41"/>
    </row>
    <row r="526" spans="1:6" ht="15" thickBot="1" x14ac:dyDescent="0.35">
      <c r="A526" s="41"/>
      <c r="B526" s="41"/>
      <c r="C526" s="41"/>
      <c r="D526" s="41"/>
      <c r="E526" s="41"/>
      <c r="F526" s="41"/>
    </row>
    <row r="527" spans="1:6" ht="15" thickBot="1" x14ac:dyDescent="0.35">
      <c r="A527" s="41"/>
      <c r="B527" s="41"/>
      <c r="C527" s="41"/>
      <c r="D527" s="41"/>
      <c r="E527" s="41"/>
      <c r="F527" s="41"/>
    </row>
    <row r="528" spans="1:6" ht="15" thickBot="1" x14ac:dyDescent="0.35">
      <c r="A528" s="41"/>
      <c r="B528" s="41"/>
      <c r="C528" s="41"/>
      <c r="D528" s="41"/>
      <c r="E528" s="41"/>
      <c r="F528" s="41"/>
    </row>
    <row r="529" spans="1:6" ht="15" thickBot="1" x14ac:dyDescent="0.35">
      <c r="A529" s="41"/>
      <c r="B529" s="41"/>
      <c r="C529" s="41"/>
      <c r="D529" s="41"/>
      <c r="E529" s="41"/>
      <c r="F529" s="41"/>
    </row>
    <row r="530" spans="1:6" ht="15" thickBot="1" x14ac:dyDescent="0.35">
      <c r="A530" s="41"/>
      <c r="B530" s="41"/>
      <c r="C530" s="41"/>
      <c r="D530" s="41"/>
      <c r="E530" s="41"/>
      <c r="F530" s="41"/>
    </row>
    <row r="531" spans="1:6" ht="15" thickBot="1" x14ac:dyDescent="0.35">
      <c r="A531" s="41"/>
      <c r="B531" s="41"/>
      <c r="C531" s="41"/>
      <c r="D531" s="41"/>
      <c r="E531" s="41"/>
      <c r="F531" s="41"/>
    </row>
    <row r="532" spans="1:6" ht="15" thickBot="1" x14ac:dyDescent="0.35">
      <c r="A532" s="41"/>
      <c r="B532" s="41"/>
      <c r="C532" s="41"/>
      <c r="D532" s="41"/>
      <c r="E532" s="41"/>
      <c r="F532" s="41"/>
    </row>
    <row r="533" spans="1:6" ht="15" thickBot="1" x14ac:dyDescent="0.35">
      <c r="A533" s="41"/>
      <c r="B533" s="41"/>
      <c r="C533" s="41"/>
      <c r="D533" s="41"/>
      <c r="E533" s="41"/>
      <c r="F533" s="41"/>
    </row>
    <row r="534" spans="1:6" ht="15" thickBot="1" x14ac:dyDescent="0.35">
      <c r="A534" s="41"/>
      <c r="B534" s="41"/>
      <c r="C534" s="41"/>
      <c r="D534" s="41"/>
      <c r="E534" s="41"/>
      <c r="F534" s="41"/>
    </row>
    <row r="535" spans="1:6" ht="15" thickBot="1" x14ac:dyDescent="0.35">
      <c r="A535" s="41"/>
      <c r="B535" s="41"/>
      <c r="C535" s="41"/>
      <c r="D535" s="41"/>
      <c r="E535" s="41"/>
      <c r="F535" s="41"/>
    </row>
    <row r="536" spans="1:6" ht="15" thickBot="1" x14ac:dyDescent="0.35">
      <c r="A536" s="41"/>
      <c r="B536" s="41"/>
      <c r="C536" s="41"/>
      <c r="D536" s="41"/>
      <c r="E536" s="41"/>
      <c r="F536" s="41"/>
    </row>
    <row r="537" spans="1:6" ht="15" thickBot="1" x14ac:dyDescent="0.35">
      <c r="A537" s="41"/>
      <c r="B537" s="41"/>
      <c r="C537" s="41"/>
      <c r="D537" s="41"/>
      <c r="E537" s="41"/>
      <c r="F537" s="41"/>
    </row>
    <row r="538" spans="1:6" ht="15" thickBot="1" x14ac:dyDescent="0.35">
      <c r="A538" s="41"/>
      <c r="B538" s="41"/>
      <c r="C538" s="41"/>
      <c r="D538" s="41"/>
      <c r="E538" s="41"/>
      <c r="F538" s="41"/>
    </row>
    <row r="539" spans="1:6" ht="15" thickBot="1" x14ac:dyDescent="0.35">
      <c r="A539" s="41"/>
      <c r="B539" s="41"/>
      <c r="C539" s="41"/>
      <c r="D539" s="41"/>
      <c r="E539" s="41"/>
      <c r="F539" s="41"/>
    </row>
    <row r="540" spans="1:6" ht="15" thickBot="1" x14ac:dyDescent="0.35">
      <c r="A540" s="41"/>
      <c r="B540" s="41"/>
      <c r="C540" s="41"/>
      <c r="D540" s="41"/>
      <c r="E540" s="41"/>
      <c r="F540" s="41"/>
    </row>
    <row r="541" spans="1:6" ht="15" thickBot="1" x14ac:dyDescent="0.35">
      <c r="A541" s="41"/>
      <c r="B541" s="41"/>
      <c r="C541" s="41"/>
      <c r="D541" s="41"/>
      <c r="E541" s="41"/>
      <c r="F541" s="41"/>
    </row>
    <row r="542" spans="1:6" ht="15" thickBot="1" x14ac:dyDescent="0.35">
      <c r="A542" s="41"/>
      <c r="B542" s="41"/>
      <c r="C542" s="41"/>
      <c r="D542" s="41"/>
      <c r="E542" s="41"/>
      <c r="F542" s="41"/>
    </row>
    <row r="543" spans="1:6" ht="15" thickBot="1" x14ac:dyDescent="0.35">
      <c r="A543" s="41"/>
      <c r="B543" s="41"/>
      <c r="C543" s="41"/>
      <c r="D543" s="41"/>
      <c r="E543" s="41"/>
      <c r="F543" s="41"/>
    </row>
    <row r="544" spans="1:6" ht="15" thickBot="1" x14ac:dyDescent="0.35">
      <c r="A544" s="41"/>
      <c r="B544" s="41"/>
      <c r="C544" s="41"/>
      <c r="D544" s="41"/>
      <c r="E544" s="41"/>
      <c r="F544" s="41"/>
    </row>
    <row r="545" spans="1:6" ht="15" thickBot="1" x14ac:dyDescent="0.35">
      <c r="A545" s="41"/>
      <c r="B545" s="41"/>
      <c r="C545" s="41"/>
      <c r="D545" s="41"/>
      <c r="E545" s="41"/>
      <c r="F545" s="41"/>
    </row>
    <row r="546" spans="1:6" ht="15" thickBot="1" x14ac:dyDescent="0.35">
      <c r="A546" s="41"/>
      <c r="B546" s="41"/>
      <c r="C546" s="41"/>
      <c r="D546" s="41"/>
      <c r="E546" s="41"/>
      <c r="F546" s="41"/>
    </row>
    <row r="547" spans="1:6" ht="15" thickBot="1" x14ac:dyDescent="0.35">
      <c r="A547" s="41"/>
      <c r="B547" s="41"/>
      <c r="C547" s="41"/>
      <c r="D547" s="41"/>
      <c r="E547" s="41"/>
      <c r="F547" s="41"/>
    </row>
    <row r="548" spans="1:6" ht="15" thickBot="1" x14ac:dyDescent="0.35">
      <c r="A548" s="41"/>
      <c r="B548" s="41"/>
      <c r="C548" s="41"/>
      <c r="D548" s="41"/>
      <c r="E548" s="41"/>
      <c r="F548" s="41"/>
    </row>
    <row r="549" spans="1:6" ht="15" thickBot="1" x14ac:dyDescent="0.35">
      <c r="A549" s="41"/>
      <c r="B549" s="41"/>
      <c r="C549" s="41"/>
      <c r="D549" s="41"/>
      <c r="E549" s="41"/>
      <c r="F549" s="41"/>
    </row>
    <row r="550" spans="1:6" ht="15" thickBot="1" x14ac:dyDescent="0.35">
      <c r="A550" s="41"/>
      <c r="B550" s="41"/>
      <c r="C550" s="41"/>
      <c r="D550" s="41"/>
      <c r="E550" s="41"/>
      <c r="F550" s="41"/>
    </row>
    <row r="551" spans="1:6" ht="15" thickBot="1" x14ac:dyDescent="0.35">
      <c r="A551" s="41"/>
      <c r="B551" s="41"/>
      <c r="C551" s="41"/>
      <c r="D551" s="41"/>
      <c r="E551" s="41"/>
      <c r="F551" s="41"/>
    </row>
    <row r="552" spans="1:6" ht="15" thickBot="1" x14ac:dyDescent="0.35">
      <c r="A552" s="41"/>
      <c r="B552" s="41"/>
      <c r="C552" s="41"/>
      <c r="D552" s="41"/>
      <c r="E552" s="41"/>
      <c r="F552" s="41"/>
    </row>
    <row r="553" spans="1:6" ht="15" thickBot="1" x14ac:dyDescent="0.35">
      <c r="A553" s="41"/>
      <c r="B553" s="41"/>
      <c r="C553" s="41"/>
      <c r="D553" s="41"/>
      <c r="E553" s="41"/>
      <c r="F553" s="41"/>
    </row>
    <row r="554" spans="1:6" ht="15" thickBot="1" x14ac:dyDescent="0.35">
      <c r="A554" s="41"/>
      <c r="B554" s="41"/>
      <c r="C554" s="41"/>
      <c r="D554" s="41"/>
      <c r="E554" s="41"/>
      <c r="F554" s="41"/>
    </row>
    <row r="555" spans="1:6" ht="15" thickBot="1" x14ac:dyDescent="0.35">
      <c r="A555" s="41"/>
      <c r="B555" s="41"/>
      <c r="C555" s="41"/>
      <c r="D555" s="41"/>
      <c r="E555" s="41"/>
      <c r="F555" s="41"/>
    </row>
    <row r="556" spans="1:6" ht="15" thickBot="1" x14ac:dyDescent="0.35">
      <c r="A556" s="41"/>
      <c r="B556" s="41"/>
      <c r="C556" s="41"/>
      <c r="D556" s="41"/>
      <c r="E556" s="41"/>
      <c r="F556" s="41"/>
    </row>
    <row r="557" spans="1:6" ht="15" thickBot="1" x14ac:dyDescent="0.35">
      <c r="A557" s="41"/>
      <c r="B557" s="41"/>
      <c r="C557" s="41"/>
      <c r="D557" s="41"/>
      <c r="E557" s="41"/>
      <c r="F557" s="41"/>
    </row>
    <row r="558" spans="1:6" ht="15" thickBot="1" x14ac:dyDescent="0.35">
      <c r="A558" s="41"/>
      <c r="B558" s="41"/>
      <c r="C558" s="41"/>
      <c r="D558" s="41"/>
      <c r="E558" s="41"/>
      <c r="F558" s="41"/>
    </row>
    <row r="559" spans="1:6" ht="15" thickBot="1" x14ac:dyDescent="0.35">
      <c r="A559" s="41"/>
      <c r="B559" s="41"/>
      <c r="C559" s="41"/>
      <c r="D559" s="41"/>
      <c r="E559" s="41"/>
      <c r="F559" s="41"/>
    </row>
    <row r="560" spans="1:6" ht="15" thickBot="1" x14ac:dyDescent="0.35">
      <c r="A560" s="41"/>
      <c r="B560" s="41"/>
      <c r="C560" s="41"/>
      <c r="D560" s="41"/>
      <c r="E560" s="41"/>
      <c r="F560" s="41"/>
    </row>
    <row r="561" spans="1:6" ht="15" thickBot="1" x14ac:dyDescent="0.35">
      <c r="A561" s="41"/>
      <c r="B561" s="41"/>
      <c r="C561" s="41"/>
      <c r="D561" s="41"/>
      <c r="E561" s="41"/>
      <c r="F561" s="41"/>
    </row>
    <row r="562" spans="1:6" ht="15" thickBot="1" x14ac:dyDescent="0.35">
      <c r="A562" s="41"/>
      <c r="B562" s="41"/>
      <c r="C562" s="41"/>
      <c r="D562" s="41"/>
      <c r="E562" s="41"/>
      <c r="F562" s="41"/>
    </row>
    <row r="563" spans="1:6" ht="15" thickBot="1" x14ac:dyDescent="0.35">
      <c r="A563" s="41"/>
      <c r="B563" s="41"/>
      <c r="C563" s="41"/>
      <c r="D563" s="41"/>
      <c r="E563" s="41"/>
      <c r="F563" s="41"/>
    </row>
    <row r="564" spans="1:6" ht="15" thickBot="1" x14ac:dyDescent="0.35">
      <c r="A564" s="41"/>
      <c r="B564" s="41"/>
      <c r="C564" s="41"/>
      <c r="D564" s="41"/>
      <c r="E564" s="41"/>
      <c r="F564" s="41"/>
    </row>
    <row r="565" spans="1:6" ht="15" thickBot="1" x14ac:dyDescent="0.35">
      <c r="A565" s="41"/>
      <c r="B565" s="41"/>
      <c r="C565" s="41"/>
      <c r="D565" s="41"/>
      <c r="E565" s="41"/>
      <c r="F565" s="41"/>
    </row>
    <row r="566" spans="1:6" ht="15" thickBot="1" x14ac:dyDescent="0.35">
      <c r="A566" s="41"/>
      <c r="B566" s="41"/>
      <c r="C566" s="41"/>
      <c r="D566" s="41"/>
      <c r="E566" s="41"/>
      <c r="F566" s="41"/>
    </row>
    <row r="567" spans="1:6" ht="15" thickBot="1" x14ac:dyDescent="0.35">
      <c r="A567" s="41"/>
      <c r="B567" s="41"/>
      <c r="C567" s="41"/>
      <c r="D567" s="41"/>
      <c r="E567" s="41"/>
      <c r="F567" s="41"/>
    </row>
    <row r="568" spans="1:6" ht="15" thickBot="1" x14ac:dyDescent="0.35">
      <c r="A568" s="41"/>
      <c r="B568" s="41"/>
      <c r="C568" s="41"/>
      <c r="D568" s="41"/>
      <c r="E568" s="41"/>
      <c r="F568" s="41"/>
    </row>
    <row r="569" spans="1:6" ht="15" thickBot="1" x14ac:dyDescent="0.35">
      <c r="A569" s="41"/>
      <c r="B569" s="41"/>
      <c r="C569" s="41"/>
      <c r="D569" s="41"/>
      <c r="E569" s="41"/>
      <c r="F569" s="41"/>
    </row>
    <row r="570" spans="1:6" ht="15" thickBot="1" x14ac:dyDescent="0.35">
      <c r="A570" s="41"/>
      <c r="B570" s="41"/>
      <c r="C570" s="41"/>
      <c r="D570" s="41"/>
      <c r="E570" s="41"/>
      <c r="F570" s="41"/>
    </row>
    <row r="571" spans="1:6" ht="15" thickBot="1" x14ac:dyDescent="0.35">
      <c r="A571" s="41"/>
      <c r="B571" s="41"/>
      <c r="C571" s="41"/>
      <c r="D571" s="41"/>
      <c r="E571" s="41"/>
      <c r="F571" s="41"/>
    </row>
    <row r="572" spans="1:6" ht="15" thickBot="1" x14ac:dyDescent="0.35">
      <c r="A572" s="41"/>
      <c r="B572" s="41"/>
      <c r="C572" s="41"/>
      <c r="D572" s="41"/>
      <c r="E572" s="41"/>
      <c r="F572" s="41"/>
    </row>
    <row r="573" spans="1:6" ht="15" thickBot="1" x14ac:dyDescent="0.35">
      <c r="A573" s="41"/>
      <c r="B573" s="41"/>
      <c r="C573" s="41"/>
      <c r="D573" s="41"/>
      <c r="E573" s="41"/>
      <c r="F573" s="41"/>
    </row>
    <row r="574" spans="1:6" ht="15" thickBot="1" x14ac:dyDescent="0.35">
      <c r="A574" s="41"/>
      <c r="B574" s="41"/>
      <c r="C574" s="41"/>
      <c r="D574" s="41"/>
      <c r="E574" s="41"/>
      <c r="F574" s="41"/>
    </row>
    <row r="575" spans="1:6" ht="15" thickBot="1" x14ac:dyDescent="0.35">
      <c r="A575" s="41"/>
      <c r="B575" s="41"/>
      <c r="C575" s="41"/>
      <c r="D575" s="41"/>
      <c r="E575" s="41"/>
      <c r="F575" s="41"/>
    </row>
    <row r="576" spans="1:6" ht="15" thickBot="1" x14ac:dyDescent="0.35">
      <c r="A576" s="41"/>
      <c r="B576" s="41"/>
      <c r="C576" s="41"/>
      <c r="D576" s="41"/>
      <c r="E576" s="41"/>
      <c r="F576" s="41"/>
    </row>
    <row r="577" spans="1:6" ht="15" thickBot="1" x14ac:dyDescent="0.35">
      <c r="A577" s="41"/>
      <c r="B577" s="41"/>
      <c r="C577" s="41"/>
      <c r="D577" s="41"/>
      <c r="E577" s="41"/>
      <c r="F577" s="41"/>
    </row>
    <row r="578" spans="1:6" ht="15" thickBot="1" x14ac:dyDescent="0.35">
      <c r="A578" s="41"/>
      <c r="B578" s="41"/>
      <c r="C578" s="41"/>
      <c r="D578" s="41"/>
      <c r="E578" s="41"/>
      <c r="F578" s="41"/>
    </row>
    <row r="579" spans="1:6" ht="15" thickBot="1" x14ac:dyDescent="0.35">
      <c r="A579" s="41"/>
      <c r="B579" s="41"/>
      <c r="C579" s="41"/>
      <c r="D579" s="41"/>
      <c r="E579" s="41"/>
      <c r="F579" s="41"/>
    </row>
    <row r="580" spans="1:6" ht="15" thickBot="1" x14ac:dyDescent="0.35">
      <c r="A580" s="41"/>
      <c r="B580" s="41"/>
      <c r="C580" s="41"/>
      <c r="D580" s="41"/>
      <c r="E580" s="41"/>
      <c r="F580" s="41"/>
    </row>
    <row r="581" spans="1:6" ht="15" thickBot="1" x14ac:dyDescent="0.35">
      <c r="A581" s="41"/>
      <c r="B581" s="41"/>
      <c r="C581" s="41"/>
      <c r="D581" s="41"/>
      <c r="E581" s="41"/>
      <c r="F581" s="41"/>
    </row>
    <row r="582" spans="1:6" ht="15" thickBot="1" x14ac:dyDescent="0.35">
      <c r="A582" s="41"/>
      <c r="B582" s="41"/>
      <c r="C582" s="41"/>
      <c r="D582" s="41"/>
      <c r="E582" s="41"/>
      <c r="F582" s="41"/>
    </row>
    <row r="583" spans="1:6" ht="15" thickBot="1" x14ac:dyDescent="0.35">
      <c r="A583" s="41"/>
      <c r="B583" s="41"/>
      <c r="C583" s="41"/>
      <c r="D583" s="41"/>
      <c r="E583" s="41"/>
      <c r="F583" s="41"/>
    </row>
    <row r="584" spans="1:6" ht="15" thickBot="1" x14ac:dyDescent="0.35">
      <c r="A584" s="41"/>
      <c r="B584" s="41"/>
      <c r="C584" s="41"/>
      <c r="D584" s="41"/>
      <c r="E584" s="41"/>
      <c r="F584" s="41"/>
    </row>
    <row r="585" spans="1:6" ht="15" thickBot="1" x14ac:dyDescent="0.35">
      <c r="A585" s="41"/>
      <c r="B585" s="41"/>
      <c r="C585" s="41"/>
      <c r="D585" s="41"/>
      <c r="E585" s="41"/>
      <c r="F585" s="41"/>
    </row>
    <row r="586" spans="1:6" ht="15" thickBot="1" x14ac:dyDescent="0.35">
      <c r="A586" s="41"/>
      <c r="B586" s="41"/>
      <c r="C586" s="41"/>
      <c r="D586" s="41"/>
      <c r="E586" s="41"/>
      <c r="F586" s="41"/>
    </row>
    <row r="587" spans="1:6" ht="15" thickBot="1" x14ac:dyDescent="0.35">
      <c r="A587" s="41"/>
      <c r="B587" s="41"/>
      <c r="C587" s="41"/>
      <c r="D587" s="41"/>
      <c r="E587" s="41"/>
      <c r="F587" s="41"/>
    </row>
    <row r="588" spans="1:6" ht="15" thickBot="1" x14ac:dyDescent="0.35">
      <c r="A588" s="41"/>
      <c r="B588" s="41"/>
      <c r="C588" s="41"/>
      <c r="D588" s="41"/>
      <c r="E588" s="41"/>
      <c r="F588" s="41"/>
    </row>
    <row r="589" spans="1:6" ht="15" thickBot="1" x14ac:dyDescent="0.35">
      <c r="A589" s="41"/>
      <c r="B589" s="41"/>
      <c r="C589" s="41"/>
      <c r="D589" s="41"/>
      <c r="E589" s="41"/>
      <c r="F589" s="41"/>
    </row>
    <row r="590" spans="1:6" ht="15" thickBot="1" x14ac:dyDescent="0.35">
      <c r="A590" s="41"/>
      <c r="B590" s="41"/>
      <c r="C590" s="41"/>
      <c r="D590" s="41"/>
      <c r="E590" s="41"/>
      <c r="F590" s="41"/>
    </row>
    <row r="591" spans="1:6" ht="15" thickBot="1" x14ac:dyDescent="0.35">
      <c r="A591" s="41"/>
      <c r="B591" s="41"/>
      <c r="C591" s="41"/>
      <c r="D591" s="41"/>
      <c r="E591" s="41"/>
      <c r="F591" s="41"/>
    </row>
    <row r="592" spans="1:6" ht="15" thickBot="1" x14ac:dyDescent="0.35">
      <c r="A592" s="41"/>
      <c r="B592" s="41"/>
      <c r="C592" s="41"/>
      <c r="D592" s="41"/>
      <c r="E592" s="41"/>
      <c r="F592" s="41"/>
    </row>
    <row r="593" spans="1:6" ht="15" thickBot="1" x14ac:dyDescent="0.35">
      <c r="A593" s="41"/>
      <c r="B593" s="41"/>
      <c r="C593" s="41"/>
      <c r="D593" s="41"/>
      <c r="E593" s="41"/>
      <c r="F593" s="41"/>
    </row>
    <row r="594" spans="1:6" ht="15" thickBot="1" x14ac:dyDescent="0.35">
      <c r="A594" s="41"/>
      <c r="B594" s="41"/>
      <c r="C594" s="41"/>
      <c r="D594" s="41"/>
      <c r="E594" s="41"/>
      <c r="F594" s="41"/>
    </row>
    <row r="595" spans="1:6" ht="15" thickBot="1" x14ac:dyDescent="0.35">
      <c r="A595" s="41"/>
      <c r="B595" s="41"/>
      <c r="C595" s="41"/>
      <c r="D595" s="41"/>
      <c r="E595" s="41"/>
      <c r="F595" s="41"/>
    </row>
    <row r="596" spans="1:6" ht="15" thickBot="1" x14ac:dyDescent="0.35">
      <c r="A596" s="41"/>
      <c r="B596" s="41"/>
      <c r="C596" s="41"/>
      <c r="D596" s="41"/>
      <c r="E596" s="41"/>
      <c r="F596" s="41"/>
    </row>
    <row r="597" spans="1:6" ht="15" thickBot="1" x14ac:dyDescent="0.35">
      <c r="A597" s="41"/>
      <c r="B597" s="41"/>
      <c r="C597" s="41"/>
      <c r="D597" s="41"/>
      <c r="E597" s="41"/>
      <c r="F597" s="41"/>
    </row>
    <row r="598" spans="1:6" ht="15" thickBot="1" x14ac:dyDescent="0.35">
      <c r="A598" s="41"/>
      <c r="B598" s="41"/>
      <c r="C598" s="41"/>
      <c r="D598" s="41"/>
      <c r="E598" s="41"/>
      <c r="F598" s="41"/>
    </row>
    <row r="599" spans="1:6" ht="15" thickBot="1" x14ac:dyDescent="0.35">
      <c r="A599" s="41"/>
      <c r="B599" s="41"/>
      <c r="C599" s="41"/>
      <c r="D599" s="41"/>
      <c r="E599" s="41"/>
      <c r="F599" s="41"/>
    </row>
    <row r="600" spans="1:6" ht="15" thickBot="1" x14ac:dyDescent="0.35">
      <c r="A600" s="41"/>
      <c r="B600" s="41"/>
      <c r="C600" s="41"/>
      <c r="D600" s="41"/>
      <c r="E600" s="41"/>
      <c r="F600" s="41"/>
    </row>
    <row r="601" spans="1:6" ht="15" thickBot="1" x14ac:dyDescent="0.35">
      <c r="A601" s="41"/>
      <c r="B601" s="41"/>
      <c r="C601" s="41"/>
      <c r="D601" s="41"/>
      <c r="E601" s="41"/>
      <c r="F601" s="41"/>
    </row>
    <row r="602" spans="1:6" ht="15" thickBot="1" x14ac:dyDescent="0.35">
      <c r="A602" s="41"/>
      <c r="B602" s="41"/>
      <c r="C602" s="41"/>
      <c r="D602" s="41"/>
      <c r="E602" s="41"/>
      <c r="F602" s="41"/>
    </row>
    <row r="603" spans="1:6" ht="15" thickBot="1" x14ac:dyDescent="0.35">
      <c r="A603" s="41"/>
      <c r="B603" s="41"/>
      <c r="C603" s="41"/>
      <c r="D603" s="41"/>
      <c r="E603" s="41"/>
      <c r="F603" s="41"/>
    </row>
    <row r="604" spans="1:6" ht="15" thickBot="1" x14ac:dyDescent="0.35">
      <c r="A604" s="41"/>
      <c r="B604" s="41"/>
      <c r="C604" s="41"/>
      <c r="D604" s="41"/>
      <c r="E604" s="41"/>
      <c r="F604" s="41"/>
    </row>
    <row r="605" spans="1:6" ht="15" thickBot="1" x14ac:dyDescent="0.35">
      <c r="A605" s="41"/>
      <c r="B605" s="41"/>
      <c r="C605" s="41"/>
      <c r="D605" s="41"/>
      <c r="E605" s="41"/>
      <c r="F605" s="41"/>
    </row>
    <row r="606" spans="1:6" ht="15" thickBot="1" x14ac:dyDescent="0.35">
      <c r="A606" s="41"/>
      <c r="B606" s="41"/>
      <c r="C606" s="41"/>
      <c r="D606" s="41"/>
      <c r="E606" s="41"/>
      <c r="F606" s="41"/>
    </row>
    <row r="607" spans="1:6" ht="15" thickBot="1" x14ac:dyDescent="0.35">
      <c r="A607" s="41"/>
      <c r="B607" s="41"/>
      <c r="C607" s="41"/>
      <c r="D607" s="41"/>
      <c r="E607" s="41"/>
      <c r="F607" s="41"/>
    </row>
    <row r="608" spans="1:6" ht="15" thickBot="1" x14ac:dyDescent="0.35">
      <c r="A608" s="41"/>
      <c r="B608" s="41"/>
      <c r="C608" s="41"/>
      <c r="D608" s="41"/>
      <c r="E608" s="41"/>
      <c r="F608" s="41"/>
    </row>
    <row r="609" spans="1:6" ht="15" thickBot="1" x14ac:dyDescent="0.35">
      <c r="A609" s="41"/>
      <c r="B609" s="41"/>
      <c r="C609" s="41"/>
      <c r="D609" s="41"/>
      <c r="E609" s="41"/>
      <c r="F609" s="41"/>
    </row>
    <row r="610" spans="1:6" ht="15" thickBot="1" x14ac:dyDescent="0.35">
      <c r="A610" s="41"/>
      <c r="B610" s="41"/>
      <c r="C610" s="41"/>
      <c r="D610" s="41"/>
      <c r="E610" s="41"/>
      <c r="F610" s="41"/>
    </row>
    <row r="611" spans="1:6" ht="15" thickBot="1" x14ac:dyDescent="0.35">
      <c r="A611" s="41"/>
      <c r="B611" s="41"/>
      <c r="C611" s="41"/>
      <c r="D611" s="41"/>
      <c r="E611" s="41"/>
      <c r="F611" s="41"/>
    </row>
    <row r="612" spans="1:6" ht="15" thickBot="1" x14ac:dyDescent="0.35">
      <c r="A612" s="41"/>
      <c r="B612" s="41"/>
      <c r="C612" s="41"/>
      <c r="D612" s="41"/>
      <c r="E612" s="41"/>
      <c r="F612" s="41"/>
    </row>
    <row r="613" spans="1:6" ht="15" thickBot="1" x14ac:dyDescent="0.35">
      <c r="A613" s="41"/>
      <c r="B613" s="41"/>
      <c r="C613" s="41"/>
      <c r="D613" s="41"/>
      <c r="E613" s="41"/>
      <c r="F613" s="41"/>
    </row>
    <row r="614" spans="1:6" ht="15" thickBot="1" x14ac:dyDescent="0.35">
      <c r="A614" s="41"/>
      <c r="B614" s="41"/>
      <c r="C614" s="41"/>
      <c r="D614" s="41"/>
      <c r="E614" s="41"/>
      <c r="F614" s="41"/>
    </row>
    <row r="615" spans="1:6" ht="15" thickBot="1" x14ac:dyDescent="0.35">
      <c r="A615" s="41"/>
      <c r="B615" s="41"/>
      <c r="C615" s="41"/>
      <c r="D615" s="41"/>
      <c r="E615" s="41"/>
      <c r="F615" s="41"/>
    </row>
    <row r="616" spans="1:6" ht="15" thickBot="1" x14ac:dyDescent="0.35">
      <c r="A616" s="41"/>
      <c r="B616" s="41"/>
      <c r="C616" s="41"/>
      <c r="D616" s="41"/>
      <c r="E616" s="41"/>
      <c r="F616" s="41"/>
    </row>
    <row r="617" spans="1:6" ht="15" thickBot="1" x14ac:dyDescent="0.35">
      <c r="A617" s="41"/>
      <c r="B617" s="41"/>
      <c r="C617" s="41"/>
      <c r="D617" s="41"/>
      <c r="E617" s="41"/>
      <c r="F617" s="41"/>
    </row>
    <row r="618" spans="1:6" ht="15" thickBot="1" x14ac:dyDescent="0.35">
      <c r="A618" s="41"/>
      <c r="B618" s="41"/>
      <c r="C618" s="41"/>
      <c r="D618" s="41"/>
      <c r="E618" s="41"/>
      <c r="F618" s="41"/>
    </row>
    <row r="619" spans="1:6" ht="15" thickBot="1" x14ac:dyDescent="0.35">
      <c r="A619" s="41"/>
      <c r="B619" s="41"/>
      <c r="C619" s="41"/>
      <c r="D619" s="41"/>
      <c r="E619" s="41"/>
      <c r="F619" s="41"/>
    </row>
    <row r="620" spans="1:6" ht="15" thickBot="1" x14ac:dyDescent="0.35">
      <c r="A620" s="41"/>
      <c r="B620" s="41"/>
      <c r="C620" s="41"/>
      <c r="D620" s="41"/>
      <c r="E620" s="41"/>
      <c r="F620" s="41"/>
    </row>
    <row r="621" spans="1:6" ht="15" thickBot="1" x14ac:dyDescent="0.35">
      <c r="A621" s="41"/>
      <c r="B621" s="41"/>
      <c r="C621" s="41"/>
      <c r="D621" s="41"/>
      <c r="E621" s="41"/>
      <c r="F621" s="41"/>
    </row>
    <row r="622" spans="1:6" ht="15" thickBot="1" x14ac:dyDescent="0.35">
      <c r="A622" s="41"/>
      <c r="B622" s="41"/>
      <c r="C622" s="41"/>
      <c r="D622" s="41"/>
      <c r="E622" s="41"/>
      <c r="F622" s="41"/>
    </row>
    <row r="623" spans="1:6" ht="15" thickBot="1" x14ac:dyDescent="0.35">
      <c r="A623" s="41"/>
      <c r="B623" s="41"/>
      <c r="C623" s="41"/>
      <c r="D623" s="41"/>
      <c r="E623" s="41"/>
      <c r="F623" s="41"/>
    </row>
    <row r="624" spans="1:6" ht="15" thickBot="1" x14ac:dyDescent="0.35">
      <c r="A624" s="41"/>
      <c r="B624" s="41"/>
      <c r="C624" s="41"/>
      <c r="D624" s="41"/>
      <c r="E624" s="41"/>
      <c r="F624" s="41"/>
    </row>
    <row r="625" spans="1:6" ht="15" thickBot="1" x14ac:dyDescent="0.35">
      <c r="A625" s="41"/>
      <c r="B625" s="41"/>
      <c r="C625" s="41"/>
      <c r="D625" s="41"/>
      <c r="E625" s="41"/>
      <c r="F625" s="41"/>
    </row>
    <row r="626" spans="1:6" ht="15" thickBot="1" x14ac:dyDescent="0.35">
      <c r="A626" s="41"/>
      <c r="B626" s="41"/>
      <c r="C626" s="41"/>
      <c r="D626" s="41"/>
      <c r="E626" s="41"/>
      <c r="F626" s="41"/>
    </row>
    <row r="627" spans="1:6" ht="15" thickBot="1" x14ac:dyDescent="0.35">
      <c r="A627" s="41"/>
      <c r="B627" s="41"/>
      <c r="C627" s="41"/>
      <c r="D627" s="41"/>
      <c r="E627" s="41"/>
      <c r="F627" s="41"/>
    </row>
    <row r="628" spans="1:6" ht="15" thickBot="1" x14ac:dyDescent="0.35">
      <c r="A628" s="41"/>
      <c r="B628" s="41"/>
      <c r="C628" s="41"/>
      <c r="D628" s="41"/>
      <c r="E628" s="41"/>
      <c r="F628" s="41"/>
    </row>
    <row r="629" spans="1:6" ht="15" thickBot="1" x14ac:dyDescent="0.35">
      <c r="A629" s="41"/>
      <c r="B629" s="41"/>
      <c r="C629" s="41"/>
      <c r="D629" s="41"/>
      <c r="E629" s="41"/>
      <c r="F629" s="41"/>
    </row>
    <row r="630" spans="1:6" ht="15" thickBot="1" x14ac:dyDescent="0.35">
      <c r="A630" s="41"/>
      <c r="B630" s="41"/>
      <c r="C630" s="41"/>
      <c r="D630" s="41"/>
      <c r="E630" s="41"/>
      <c r="F630" s="41"/>
    </row>
    <row r="631" spans="1:6" ht="15" thickBot="1" x14ac:dyDescent="0.35">
      <c r="A631" s="41"/>
      <c r="B631" s="41"/>
      <c r="C631" s="41"/>
      <c r="D631" s="41"/>
      <c r="E631" s="41"/>
      <c r="F631" s="41"/>
    </row>
    <row r="632" spans="1:6" ht="15" thickBot="1" x14ac:dyDescent="0.35">
      <c r="A632" s="41"/>
      <c r="B632" s="41"/>
      <c r="C632" s="41"/>
      <c r="D632" s="41"/>
      <c r="E632" s="41"/>
      <c r="F632" s="41"/>
    </row>
    <row r="633" spans="1:6" ht="15" thickBot="1" x14ac:dyDescent="0.35">
      <c r="A633" s="41"/>
      <c r="B633" s="41"/>
      <c r="C633" s="41"/>
      <c r="D633" s="41"/>
      <c r="E633" s="41"/>
      <c r="F633" s="41"/>
    </row>
    <row r="634" spans="1:6" ht="15" thickBot="1" x14ac:dyDescent="0.35">
      <c r="A634" s="41"/>
      <c r="B634" s="41"/>
      <c r="C634" s="41"/>
      <c r="D634" s="41"/>
      <c r="E634" s="41"/>
      <c r="F634" s="41"/>
    </row>
    <row r="635" spans="1:6" ht="15" thickBot="1" x14ac:dyDescent="0.35">
      <c r="A635" s="41"/>
      <c r="B635" s="41"/>
      <c r="C635" s="41"/>
      <c r="D635" s="41"/>
      <c r="E635" s="41"/>
      <c r="F635" s="41"/>
    </row>
    <row r="636" spans="1:6" ht="15" thickBot="1" x14ac:dyDescent="0.35">
      <c r="A636" s="41"/>
      <c r="B636" s="41"/>
      <c r="C636" s="41"/>
      <c r="D636" s="41"/>
      <c r="E636" s="41"/>
      <c r="F636" s="41"/>
    </row>
    <row r="637" spans="1:6" ht="15" thickBot="1" x14ac:dyDescent="0.35">
      <c r="A637" s="41"/>
      <c r="B637" s="41"/>
      <c r="C637" s="41"/>
      <c r="D637" s="41"/>
      <c r="E637" s="41"/>
      <c r="F637" s="41"/>
    </row>
    <row r="638" spans="1:6" ht="15" thickBot="1" x14ac:dyDescent="0.35">
      <c r="A638" s="41"/>
      <c r="B638" s="41"/>
      <c r="C638" s="41"/>
      <c r="D638" s="41"/>
      <c r="E638" s="41"/>
      <c r="F638" s="41"/>
    </row>
    <row r="639" spans="1:6" ht="15" thickBot="1" x14ac:dyDescent="0.35">
      <c r="A639" s="41"/>
      <c r="B639" s="41"/>
      <c r="C639" s="41"/>
      <c r="D639" s="41"/>
      <c r="E639" s="41"/>
      <c r="F639" s="41"/>
    </row>
    <row r="640" spans="1:6" ht="15" thickBot="1" x14ac:dyDescent="0.35">
      <c r="A640" s="41"/>
      <c r="B640" s="41"/>
      <c r="C640" s="41"/>
      <c r="D640" s="41"/>
      <c r="E640" s="41"/>
      <c r="F640" s="41"/>
    </row>
    <row r="641" spans="1:6" ht="15" thickBot="1" x14ac:dyDescent="0.35">
      <c r="A641" s="41"/>
      <c r="B641" s="41"/>
      <c r="C641" s="41"/>
      <c r="D641" s="41"/>
      <c r="E641" s="41"/>
      <c r="F641" s="41"/>
    </row>
    <row r="642" spans="1:6" ht="15" thickBot="1" x14ac:dyDescent="0.35">
      <c r="A642" s="41"/>
      <c r="B642" s="41"/>
      <c r="C642" s="41"/>
      <c r="D642" s="41"/>
      <c r="E642" s="41"/>
      <c r="F642" s="41"/>
    </row>
    <row r="643" spans="1:6" ht="15" thickBot="1" x14ac:dyDescent="0.35">
      <c r="A643" s="41"/>
      <c r="B643" s="41"/>
      <c r="C643" s="41"/>
      <c r="D643" s="41"/>
      <c r="E643" s="41"/>
      <c r="F643" s="41"/>
    </row>
    <row r="644" spans="1:6" ht="15" thickBot="1" x14ac:dyDescent="0.35">
      <c r="A644" s="41"/>
      <c r="B644" s="41"/>
      <c r="C644" s="41"/>
      <c r="D644" s="41"/>
      <c r="E644" s="41"/>
      <c r="F644" s="41"/>
    </row>
    <row r="645" spans="1:6" ht="15" thickBot="1" x14ac:dyDescent="0.35">
      <c r="A645" s="41"/>
      <c r="B645" s="41"/>
      <c r="C645" s="41"/>
      <c r="D645" s="41"/>
      <c r="E645" s="41"/>
      <c r="F645" s="41"/>
    </row>
    <row r="646" spans="1:6" ht="15" thickBot="1" x14ac:dyDescent="0.35">
      <c r="A646" s="41"/>
      <c r="B646" s="41"/>
      <c r="C646" s="41"/>
      <c r="D646" s="41"/>
      <c r="E646" s="41"/>
      <c r="F646" s="41"/>
    </row>
    <row r="647" spans="1:6" ht="15" thickBot="1" x14ac:dyDescent="0.35">
      <c r="A647" s="41"/>
      <c r="B647" s="41"/>
      <c r="C647" s="41"/>
      <c r="D647" s="41"/>
      <c r="E647" s="41"/>
      <c r="F647" s="41"/>
    </row>
    <row r="648" spans="1:6" ht="15" thickBot="1" x14ac:dyDescent="0.35">
      <c r="A648" s="41"/>
      <c r="B648" s="41"/>
      <c r="C648" s="41"/>
      <c r="D648" s="41"/>
      <c r="E648" s="41"/>
      <c r="F648" s="41"/>
    </row>
    <row r="649" spans="1:6" ht="15" thickBot="1" x14ac:dyDescent="0.35">
      <c r="A649" s="41"/>
      <c r="B649" s="41"/>
      <c r="C649" s="41"/>
      <c r="D649" s="41"/>
      <c r="E649" s="41"/>
      <c r="F649" s="41"/>
    </row>
    <row r="650" spans="1:6" ht="15" thickBot="1" x14ac:dyDescent="0.35">
      <c r="A650" s="41"/>
      <c r="B650" s="41"/>
      <c r="C650" s="41"/>
      <c r="D650" s="41"/>
      <c r="E650" s="41"/>
      <c r="F650" s="41"/>
    </row>
    <row r="651" spans="1:6" ht="15" thickBot="1" x14ac:dyDescent="0.35">
      <c r="A651" s="41"/>
      <c r="B651" s="41"/>
      <c r="C651" s="41"/>
      <c r="D651" s="41"/>
      <c r="E651" s="41"/>
      <c r="F651" s="41"/>
    </row>
    <row r="652" spans="1:6" ht="15" thickBot="1" x14ac:dyDescent="0.35">
      <c r="A652" s="41"/>
      <c r="B652" s="41"/>
      <c r="C652" s="41"/>
      <c r="D652" s="41"/>
      <c r="E652" s="41"/>
      <c r="F652" s="41"/>
    </row>
    <row r="653" spans="1:6" ht="15" thickBot="1" x14ac:dyDescent="0.35">
      <c r="A653" s="41"/>
      <c r="B653" s="41"/>
      <c r="C653" s="41"/>
      <c r="D653" s="41"/>
      <c r="E653" s="41"/>
      <c r="F653" s="41"/>
    </row>
    <row r="654" spans="1:6" ht="15" thickBot="1" x14ac:dyDescent="0.35">
      <c r="A654" s="41"/>
      <c r="B654" s="41"/>
      <c r="C654" s="41"/>
      <c r="D654" s="41"/>
      <c r="E654" s="41"/>
      <c r="F654" s="41"/>
    </row>
    <row r="655" spans="1:6" ht="15" thickBot="1" x14ac:dyDescent="0.35">
      <c r="A655" s="41"/>
      <c r="B655" s="41"/>
      <c r="C655" s="41"/>
      <c r="D655" s="41"/>
      <c r="E655" s="41"/>
      <c r="F655" s="41"/>
    </row>
    <row r="656" spans="1:6" ht="15" thickBot="1" x14ac:dyDescent="0.35">
      <c r="A656" s="41"/>
      <c r="B656" s="41"/>
      <c r="C656" s="41"/>
      <c r="D656" s="41"/>
      <c r="E656" s="41"/>
      <c r="F656" s="41"/>
    </row>
    <row r="657" spans="1:6" ht="15" thickBot="1" x14ac:dyDescent="0.35">
      <c r="A657" s="41"/>
      <c r="B657" s="41"/>
      <c r="C657" s="41"/>
      <c r="D657" s="41"/>
      <c r="E657" s="41"/>
      <c r="F657" s="41"/>
    </row>
    <row r="658" spans="1:6" ht="15" thickBot="1" x14ac:dyDescent="0.35">
      <c r="A658" s="41"/>
      <c r="B658" s="41"/>
      <c r="C658" s="41"/>
      <c r="D658" s="41"/>
      <c r="E658" s="41"/>
      <c r="F658" s="41"/>
    </row>
    <row r="659" spans="1:6" ht="15" thickBot="1" x14ac:dyDescent="0.35">
      <c r="A659" s="41"/>
      <c r="B659" s="41"/>
      <c r="C659" s="41"/>
      <c r="D659" s="41"/>
      <c r="E659" s="41"/>
      <c r="F659" s="41"/>
    </row>
    <row r="660" spans="1:6" ht="15" thickBot="1" x14ac:dyDescent="0.35">
      <c r="A660" s="41"/>
      <c r="B660" s="41"/>
      <c r="C660" s="41"/>
      <c r="D660" s="41"/>
      <c r="E660" s="41"/>
      <c r="F660" s="41"/>
    </row>
    <row r="661" spans="1:6" ht="15" thickBot="1" x14ac:dyDescent="0.35">
      <c r="A661" s="41"/>
      <c r="B661" s="41"/>
      <c r="C661" s="41"/>
      <c r="D661" s="41"/>
      <c r="E661" s="41"/>
      <c r="F661" s="41"/>
    </row>
    <row r="662" spans="1:6" ht="15" thickBot="1" x14ac:dyDescent="0.35">
      <c r="A662" s="41"/>
      <c r="B662" s="41"/>
      <c r="C662" s="41"/>
      <c r="D662" s="41"/>
      <c r="E662" s="41"/>
      <c r="F662" s="41"/>
    </row>
    <row r="663" spans="1:6" ht="15" thickBot="1" x14ac:dyDescent="0.35">
      <c r="A663" s="41"/>
      <c r="B663" s="41"/>
      <c r="C663" s="41"/>
      <c r="D663" s="41"/>
      <c r="E663" s="41"/>
      <c r="F663" s="41"/>
    </row>
    <row r="664" spans="1:6" ht="15" thickBot="1" x14ac:dyDescent="0.35">
      <c r="A664" s="41"/>
      <c r="B664" s="41"/>
      <c r="C664" s="41"/>
      <c r="D664" s="41"/>
      <c r="E664" s="41"/>
      <c r="F664" s="41"/>
    </row>
    <row r="665" spans="1:6" ht="15" thickBot="1" x14ac:dyDescent="0.35">
      <c r="A665" s="41"/>
      <c r="B665" s="41"/>
      <c r="C665" s="41"/>
      <c r="D665" s="41"/>
      <c r="E665" s="41"/>
      <c r="F665" s="41"/>
    </row>
    <row r="666" spans="1:6" ht="15" thickBot="1" x14ac:dyDescent="0.35">
      <c r="A666" s="41"/>
      <c r="B666" s="41"/>
      <c r="C666" s="41"/>
      <c r="D666" s="41"/>
      <c r="E666" s="41"/>
      <c r="F666" s="41"/>
    </row>
    <row r="667" spans="1:6" ht="15" thickBot="1" x14ac:dyDescent="0.35">
      <c r="A667" s="41"/>
      <c r="B667" s="41"/>
      <c r="C667" s="41"/>
      <c r="D667" s="41"/>
      <c r="E667" s="41"/>
      <c r="F667" s="41"/>
    </row>
    <row r="668" spans="1:6" ht="15" thickBot="1" x14ac:dyDescent="0.35">
      <c r="A668" s="41"/>
      <c r="B668" s="41"/>
      <c r="C668" s="41"/>
      <c r="D668" s="41"/>
      <c r="E668" s="41"/>
      <c r="F668" s="41"/>
    </row>
    <row r="669" spans="1:6" ht="15" thickBot="1" x14ac:dyDescent="0.35">
      <c r="A669" s="41"/>
      <c r="B669" s="41"/>
      <c r="C669" s="41"/>
      <c r="D669" s="41"/>
      <c r="E669" s="41"/>
      <c r="F669" s="41"/>
    </row>
    <row r="670" spans="1:6" ht="15" thickBot="1" x14ac:dyDescent="0.35">
      <c r="A670" s="41"/>
      <c r="B670" s="41"/>
      <c r="C670" s="41"/>
      <c r="D670" s="41"/>
      <c r="E670" s="41"/>
      <c r="F670" s="41"/>
    </row>
    <row r="671" spans="1:6" ht="15" thickBot="1" x14ac:dyDescent="0.35">
      <c r="A671" s="41"/>
      <c r="B671" s="41"/>
      <c r="C671" s="41"/>
      <c r="D671" s="41"/>
      <c r="E671" s="41"/>
      <c r="F671" s="41"/>
    </row>
    <row r="672" spans="1:6" ht="15" thickBot="1" x14ac:dyDescent="0.35">
      <c r="A672" s="41"/>
      <c r="B672" s="41"/>
      <c r="C672" s="41"/>
      <c r="D672" s="41"/>
      <c r="E672" s="41"/>
      <c r="F672" s="41"/>
    </row>
    <row r="673" spans="1:6" ht="15" thickBot="1" x14ac:dyDescent="0.35">
      <c r="A673" s="41"/>
      <c r="B673" s="41"/>
      <c r="C673" s="41"/>
      <c r="D673" s="41"/>
      <c r="E673" s="41"/>
      <c r="F673" s="41"/>
    </row>
    <row r="674" spans="1:6" ht="15" thickBot="1" x14ac:dyDescent="0.35">
      <c r="A674" s="41"/>
      <c r="B674" s="41"/>
      <c r="C674" s="41"/>
      <c r="D674" s="41"/>
      <c r="E674" s="41"/>
      <c r="F674" s="41"/>
    </row>
    <row r="675" spans="1:6" ht="15" thickBot="1" x14ac:dyDescent="0.35">
      <c r="A675" s="41"/>
      <c r="B675" s="41"/>
      <c r="C675" s="41"/>
      <c r="D675" s="41"/>
      <c r="E675" s="41"/>
      <c r="F675" s="41"/>
    </row>
    <row r="676" spans="1:6" ht="15" thickBot="1" x14ac:dyDescent="0.35">
      <c r="A676" s="41"/>
      <c r="B676" s="41"/>
      <c r="C676" s="41"/>
      <c r="D676" s="41"/>
      <c r="E676" s="41"/>
      <c r="F676" s="41"/>
    </row>
    <row r="677" spans="1:6" ht="15" thickBot="1" x14ac:dyDescent="0.35">
      <c r="A677" s="41"/>
      <c r="B677" s="41"/>
      <c r="C677" s="41"/>
      <c r="D677" s="41"/>
      <c r="E677" s="41"/>
      <c r="F677" s="41"/>
    </row>
    <row r="678" spans="1:6" ht="15" thickBot="1" x14ac:dyDescent="0.35">
      <c r="A678" s="41"/>
      <c r="B678" s="41"/>
      <c r="C678" s="41"/>
      <c r="D678" s="41"/>
      <c r="E678" s="41"/>
      <c r="F678" s="41"/>
    </row>
    <row r="679" spans="1:6" ht="15" thickBot="1" x14ac:dyDescent="0.35">
      <c r="A679" s="41"/>
      <c r="B679" s="41"/>
      <c r="C679" s="41"/>
      <c r="D679" s="41"/>
      <c r="E679" s="41"/>
      <c r="F679" s="41"/>
    </row>
    <row r="680" spans="1:6" ht="15" thickBot="1" x14ac:dyDescent="0.35">
      <c r="A680" s="41"/>
      <c r="B680" s="41"/>
      <c r="C680" s="41"/>
      <c r="D680" s="41"/>
      <c r="E680" s="41"/>
      <c r="F680" s="41"/>
    </row>
    <row r="681" spans="1:6" ht="15" thickBot="1" x14ac:dyDescent="0.35">
      <c r="A681" s="41"/>
      <c r="B681" s="41"/>
      <c r="C681" s="41"/>
      <c r="D681" s="41"/>
      <c r="E681" s="41"/>
      <c r="F681" s="41"/>
    </row>
    <row r="682" spans="1:6" ht="15" thickBot="1" x14ac:dyDescent="0.35">
      <c r="A682" s="41"/>
      <c r="B682" s="41"/>
      <c r="C682" s="41"/>
      <c r="D682" s="41"/>
      <c r="E682" s="41"/>
      <c r="F682" s="41"/>
    </row>
    <row r="683" spans="1:6" ht="15" thickBot="1" x14ac:dyDescent="0.35">
      <c r="A683" s="41"/>
      <c r="B683" s="41"/>
      <c r="C683" s="41"/>
      <c r="D683" s="41"/>
      <c r="E683" s="41"/>
      <c r="F683" s="41"/>
    </row>
    <row r="684" spans="1:6" ht="15" thickBot="1" x14ac:dyDescent="0.35">
      <c r="A684" s="41"/>
      <c r="B684" s="41"/>
      <c r="C684" s="41"/>
      <c r="D684" s="41"/>
      <c r="E684" s="41"/>
      <c r="F684" s="41"/>
    </row>
    <row r="685" spans="1:6" ht="15" thickBot="1" x14ac:dyDescent="0.35">
      <c r="A685" s="41"/>
      <c r="B685" s="41"/>
      <c r="C685" s="41"/>
      <c r="D685" s="41"/>
      <c r="E685" s="41"/>
      <c r="F685" s="41"/>
    </row>
    <row r="686" spans="1:6" ht="15" thickBot="1" x14ac:dyDescent="0.35">
      <c r="A686" s="41"/>
      <c r="B686" s="41"/>
      <c r="C686" s="41"/>
      <c r="D686" s="41"/>
      <c r="E686" s="41"/>
      <c r="F686" s="41"/>
    </row>
    <row r="687" spans="1:6" ht="15" thickBot="1" x14ac:dyDescent="0.35">
      <c r="A687" s="41"/>
      <c r="B687" s="41"/>
      <c r="C687" s="41"/>
      <c r="D687" s="41"/>
      <c r="E687" s="41"/>
      <c r="F687" s="41"/>
    </row>
    <row r="688" spans="1:6" ht="15" thickBot="1" x14ac:dyDescent="0.35">
      <c r="A688" s="41"/>
      <c r="B688" s="41"/>
      <c r="C688" s="41"/>
      <c r="D688" s="41"/>
      <c r="E688" s="41"/>
      <c r="F688" s="41"/>
    </row>
    <row r="689" spans="1:6" ht="15" thickBot="1" x14ac:dyDescent="0.35">
      <c r="A689" s="41"/>
      <c r="B689" s="41"/>
      <c r="C689" s="41"/>
      <c r="D689" s="41"/>
      <c r="E689" s="41"/>
      <c r="F689" s="41"/>
    </row>
    <row r="690" spans="1:6" ht="15" thickBot="1" x14ac:dyDescent="0.35">
      <c r="A690" s="41"/>
      <c r="B690" s="41"/>
      <c r="C690" s="41"/>
      <c r="D690" s="41"/>
      <c r="E690" s="41"/>
      <c r="F690" s="41"/>
    </row>
    <row r="691" spans="1:6" ht="15" thickBot="1" x14ac:dyDescent="0.35">
      <c r="A691" s="41"/>
      <c r="B691" s="41"/>
      <c r="C691" s="41"/>
      <c r="D691" s="41"/>
      <c r="E691" s="41"/>
      <c r="F691" s="41"/>
    </row>
    <row r="692" spans="1:6" ht="15" thickBot="1" x14ac:dyDescent="0.35">
      <c r="A692" s="41"/>
      <c r="B692" s="41"/>
      <c r="C692" s="41"/>
      <c r="D692" s="41"/>
      <c r="E692" s="41"/>
      <c r="F692" s="41"/>
    </row>
    <row r="693" spans="1:6" ht="15" thickBot="1" x14ac:dyDescent="0.35">
      <c r="A693" s="41"/>
      <c r="B693" s="41"/>
      <c r="C693" s="41"/>
      <c r="D693" s="41"/>
      <c r="E693" s="41"/>
      <c r="F693" s="41"/>
    </row>
    <row r="694" spans="1:6" ht="15" thickBot="1" x14ac:dyDescent="0.35">
      <c r="A694" s="41"/>
      <c r="B694" s="41"/>
      <c r="C694" s="41"/>
      <c r="D694" s="41"/>
      <c r="E694" s="41"/>
      <c r="F694" s="41"/>
    </row>
    <row r="695" spans="1:6" ht="15" thickBot="1" x14ac:dyDescent="0.35">
      <c r="A695" s="41"/>
      <c r="B695" s="41"/>
      <c r="C695" s="41"/>
      <c r="D695" s="41"/>
      <c r="E695" s="41"/>
      <c r="F695" s="41"/>
    </row>
    <row r="696" spans="1:6" ht="15" thickBot="1" x14ac:dyDescent="0.35">
      <c r="A696" s="41"/>
      <c r="B696" s="41"/>
      <c r="C696" s="41"/>
      <c r="D696" s="41"/>
      <c r="E696" s="41"/>
      <c r="F696" s="41"/>
    </row>
    <row r="697" spans="1:6" ht="15" thickBot="1" x14ac:dyDescent="0.35">
      <c r="A697" s="41"/>
      <c r="B697" s="41"/>
      <c r="C697" s="41"/>
      <c r="D697" s="41"/>
      <c r="E697" s="41"/>
      <c r="F697" s="41"/>
    </row>
    <row r="698" spans="1:6" ht="15" thickBot="1" x14ac:dyDescent="0.35">
      <c r="A698" s="41"/>
      <c r="B698" s="41"/>
      <c r="C698" s="41"/>
      <c r="D698" s="41"/>
      <c r="E698" s="41"/>
      <c r="F698" s="41"/>
    </row>
    <row r="699" spans="1:6" ht="15" thickBot="1" x14ac:dyDescent="0.35">
      <c r="A699" s="41"/>
      <c r="B699" s="41"/>
      <c r="C699" s="41"/>
      <c r="D699" s="41"/>
      <c r="E699" s="41"/>
      <c r="F699" s="41"/>
    </row>
    <row r="700" spans="1:6" ht="15" thickBot="1" x14ac:dyDescent="0.35">
      <c r="A700" s="41"/>
      <c r="B700" s="41"/>
      <c r="C700" s="41"/>
      <c r="D700" s="41"/>
      <c r="E700" s="41"/>
      <c r="F700" s="41"/>
    </row>
    <row r="701" spans="1:6" ht="15" thickBot="1" x14ac:dyDescent="0.35">
      <c r="A701" s="41"/>
      <c r="B701" s="41"/>
      <c r="C701" s="41"/>
      <c r="D701" s="41"/>
      <c r="E701" s="41"/>
      <c r="F701" s="41"/>
    </row>
    <row r="702" spans="1:6" ht="15" thickBot="1" x14ac:dyDescent="0.35">
      <c r="A702" s="41"/>
      <c r="B702" s="41"/>
      <c r="C702" s="41"/>
      <c r="D702" s="41"/>
      <c r="E702" s="41"/>
      <c r="F702" s="41"/>
    </row>
    <row r="703" spans="1:6" ht="15" thickBot="1" x14ac:dyDescent="0.35">
      <c r="A703" s="41"/>
      <c r="B703" s="41"/>
      <c r="C703" s="41"/>
      <c r="D703" s="41"/>
      <c r="E703" s="41"/>
      <c r="F703" s="41"/>
    </row>
    <row r="704" spans="1:6" ht="15" thickBot="1" x14ac:dyDescent="0.35">
      <c r="A704" s="41"/>
      <c r="B704" s="41"/>
      <c r="C704" s="41"/>
      <c r="D704" s="41"/>
      <c r="E704" s="41"/>
      <c r="F704" s="41"/>
    </row>
    <row r="705" spans="1:6" ht="15" thickBot="1" x14ac:dyDescent="0.35">
      <c r="A705" s="41"/>
      <c r="B705" s="41"/>
      <c r="C705" s="41"/>
      <c r="D705" s="41"/>
      <c r="E705" s="41"/>
      <c r="F705" s="41"/>
    </row>
    <row r="706" spans="1:6" ht="15" thickBot="1" x14ac:dyDescent="0.35">
      <c r="A706" s="41"/>
      <c r="B706" s="41"/>
      <c r="C706" s="41"/>
      <c r="D706" s="41"/>
      <c r="E706" s="41"/>
      <c r="F706" s="41"/>
    </row>
    <row r="707" spans="1:6" ht="15" thickBot="1" x14ac:dyDescent="0.35">
      <c r="A707" s="41"/>
      <c r="B707" s="41"/>
      <c r="C707" s="41"/>
      <c r="D707" s="41"/>
      <c r="E707" s="41"/>
      <c r="F707" s="41"/>
    </row>
    <row r="708" spans="1:6" ht="15" thickBot="1" x14ac:dyDescent="0.35">
      <c r="A708" s="41"/>
      <c r="B708" s="41"/>
      <c r="C708" s="41"/>
      <c r="D708" s="41"/>
      <c r="E708" s="41"/>
      <c r="F708" s="41"/>
    </row>
    <row r="709" spans="1:6" ht="15" thickBot="1" x14ac:dyDescent="0.35">
      <c r="A709" s="41"/>
      <c r="B709" s="41"/>
      <c r="C709" s="41"/>
      <c r="D709" s="41"/>
      <c r="E709" s="41"/>
      <c r="F709" s="41"/>
    </row>
    <row r="710" spans="1:6" ht="15" thickBot="1" x14ac:dyDescent="0.35">
      <c r="A710" s="41"/>
      <c r="B710" s="41"/>
      <c r="C710" s="41"/>
      <c r="D710" s="41"/>
      <c r="E710" s="41"/>
      <c r="F710" s="41"/>
    </row>
    <row r="711" spans="1:6" ht="15" thickBot="1" x14ac:dyDescent="0.35">
      <c r="A711" s="41"/>
      <c r="B711" s="41"/>
      <c r="C711" s="41"/>
      <c r="D711" s="41"/>
      <c r="E711" s="41"/>
      <c r="F711" s="41"/>
    </row>
    <row r="712" spans="1:6" ht="15" thickBot="1" x14ac:dyDescent="0.35">
      <c r="A712" s="41"/>
      <c r="B712" s="41"/>
      <c r="C712" s="41"/>
      <c r="D712" s="41"/>
      <c r="E712" s="41"/>
      <c r="F712" s="41"/>
    </row>
    <row r="713" spans="1:6" ht="15" thickBot="1" x14ac:dyDescent="0.35">
      <c r="A713" s="41"/>
      <c r="B713" s="41"/>
      <c r="C713" s="41"/>
      <c r="D713" s="41"/>
      <c r="E713" s="41"/>
      <c r="F713" s="41"/>
    </row>
    <row r="714" spans="1:6" ht="15" thickBot="1" x14ac:dyDescent="0.35">
      <c r="A714" s="41"/>
      <c r="B714" s="41"/>
      <c r="C714" s="41"/>
      <c r="D714" s="41"/>
      <c r="E714" s="41"/>
      <c r="F714" s="41"/>
    </row>
    <row r="715" spans="1:6" ht="15" thickBot="1" x14ac:dyDescent="0.35">
      <c r="A715" s="41"/>
      <c r="B715" s="41"/>
      <c r="C715" s="41"/>
      <c r="D715" s="41"/>
      <c r="E715" s="41"/>
      <c r="F715" s="41"/>
    </row>
    <row r="716" spans="1:6" ht="15" thickBot="1" x14ac:dyDescent="0.35">
      <c r="A716" s="41"/>
      <c r="B716" s="41"/>
      <c r="C716" s="41"/>
      <c r="D716" s="41"/>
      <c r="E716" s="41"/>
      <c r="F716" s="41"/>
    </row>
    <row r="717" spans="1:6" ht="15" thickBot="1" x14ac:dyDescent="0.35">
      <c r="A717" s="41"/>
      <c r="B717" s="41"/>
      <c r="C717" s="41"/>
      <c r="D717" s="41"/>
      <c r="E717" s="41"/>
      <c r="F717" s="41"/>
    </row>
    <row r="718" spans="1:6" ht="15" thickBot="1" x14ac:dyDescent="0.35">
      <c r="A718" s="41"/>
      <c r="B718" s="41"/>
      <c r="C718" s="41"/>
      <c r="D718" s="41"/>
      <c r="E718" s="41"/>
      <c r="F718" s="41"/>
    </row>
    <row r="719" spans="1:6" ht="15" thickBot="1" x14ac:dyDescent="0.35">
      <c r="A719" s="41"/>
      <c r="B719" s="41"/>
      <c r="C719" s="41"/>
      <c r="D719" s="41"/>
      <c r="E719" s="41"/>
      <c r="F719" s="41"/>
    </row>
    <row r="720" spans="1:6" ht="15" thickBot="1" x14ac:dyDescent="0.35">
      <c r="A720" s="41"/>
      <c r="B720" s="41"/>
      <c r="C720" s="41"/>
      <c r="D720" s="41"/>
      <c r="E720" s="41"/>
      <c r="F720" s="41"/>
    </row>
    <row r="721" spans="1:6" ht="15" thickBot="1" x14ac:dyDescent="0.35">
      <c r="A721" s="41"/>
      <c r="B721" s="41"/>
      <c r="C721" s="41"/>
      <c r="D721" s="41"/>
      <c r="E721" s="41"/>
      <c r="F721" s="41"/>
    </row>
    <row r="722" spans="1:6" ht="15" thickBot="1" x14ac:dyDescent="0.35">
      <c r="A722" s="41"/>
      <c r="B722" s="41"/>
      <c r="C722" s="41"/>
      <c r="D722" s="41"/>
      <c r="E722" s="41"/>
      <c r="F722" s="41"/>
    </row>
    <row r="723" spans="1:6" ht="15" thickBot="1" x14ac:dyDescent="0.35">
      <c r="A723" s="41"/>
      <c r="B723" s="41"/>
      <c r="C723" s="41"/>
      <c r="D723" s="41"/>
      <c r="E723" s="41"/>
      <c r="F723" s="41"/>
    </row>
    <row r="724" spans="1:6" ht="15" thickBot="1" x14ac:dyDescent="0.35">
      <c r="A724" s="41"/>
      <c r="B724" s="41"/>
      <c r="C724" s="41"/>
      <c r="D724" s="41"/>
      <c r="E724" s="41"/>
      <c r="F724" s="41"/>
    </row>
    <row r="725" spans="1:6" ht="15" thickBot="1" x14ac:dyDescent="0.35">
      <c r="A725" s="41"/>
      <c r="B725" s="41"/>
      <c r="C725" s="41"/>
      <c r="D725" s="41"/>
      <c r="E725" s="41"/>
      <c r="F725" s="41"/>
    </row>
    <row r="726" spans="1:6" ht="15" thickBot="1" x14ac:dyDescent="0.35">
      <c r="A726" s="41"/>
      <c r="B726" s="41"/>
      <c r="C726" s="41"/>
      <c r="D726" s="41"/>
      <c r="E726" s="41"/>
      <c r="F726" s="41"/>
    </row>
    <row r="727" spans="1:6" ht="15" thickBot="1" x14ac:dyDescent="0.35">
      <c r="A727" s="41"/>
      <c r="B727" s="41"/>
      <c r="C727" s="41"/>
      <c r="D727" s="41"/>
      <c r="E727" s="41"/>
      <c r="F727" s="41"/>
    </row>
    <row r="728" spans="1:6" ht="15" thickBot="1" x14ac:dyDescent="0.35">
      <c r="A728" s="41"/>
      <c r="B728" s="41"/>
      <c r="C728" s="41"/>
      <c r="D728" s="41"/>
      <c r="E728" s="41"/>
      <c r="F728" s="41"/>
    </row>
    <row r="729" spans="1:6" ht="15" thickBot="1" x14ac:dyDescent="0.35">
      <c r="A729" s="41"/>
      <c r="B729" s="41"/>
      <c r="C729" s="41"/>
      <c r="D729" s="41"/>
      <c r="E729" s="41"/>
      <c r="F729" s="41"/>
    </row>
    <row r="730" spans="1:6" ht="15" thickBot="1" x14ac:dyDescent="0.35">
      <c r="A730" s="41"/>
      <c r="B730" s="41"/>
      <c r="C730" s="41"/>
      <c r="D730" s="41"/>
      <c r="E730" s="41"/>
      <c r="F730" s="41"/>
    </row>
    <row r="731" spans="1:6" ht="15" thickBot="1" x14ac:dyDescent="0.35">
      <c r="A731" s="41"/>
      <c r="B731" s="41"/>
      <c r="C731" s="41"/>
      <c r="D731" s="41"/>
      <c r="E731" s="41"/>
      <c r="F731" s="41"/>
    </row>
    <row r="732" spans="1:6" ht="15" thickBot="1" x14ac:dyDescent="0.35">
      <c r="A732" s="41"/>
      <c r="B732" s="41"/>
      <c r="C732" s="41"/>
      <c r="D732" s="41"/>
      <c r="E732" s="41"/>
      <c r="F732" s="41"/>
    </row>
    <row r="733" spans="1:6" ht="15" thickBot="1" x14ac:dyDescent="0.35">
      <c r="A733" s="41"/>
      <c r="B733" s="41"/>
      <c r="C733" s="41"/>
      <c r="D733" s="41"/>
      <c r="E733" s="41"/>
      <c r="F733" s="41"/>
    </row>
    <row r="734" spans="1:6" ht="15" thickBot="1" x14ac:dyDescent="0.35">
      <c r="A734" s="41"/>
      <c r="B734" s="41"/>
      <c r="C734" s="41"/>
      <c r="D734" s="41"/>
      <c r="E734" s="41"/>
      <c r="F734" s="41"/>
    </row>
    <row r="735" spans="1:6" ht="15" thickBot="1" x14ac:dyDescent="0.35">
      <c r="A735" s="41"/>
      <c r="B735" s="41"/>
      <c r="C735" s="41"/>
      <c r="D735" s="41"/>
      <c r="E735" s="41"/>
      <c r="F735" s="41"/>
    </row>
    <row r="736" spans="1:6" ht="15" thickBot="1" x14ac:dyDescent="0.35">
      <c r="A736" s="41"/>
      <c r="B736" s="41"/>
      <c r="C736" s="41"/>
      <c r="D736" s="41"/>
      <c r="E736" s="41"/>
      <c r="F736" s="41"/>
    </row>
    <row r="737" spans="1:6" ht="15" thickBot="1" x14ac:dyDescent="0.35">
      <c r="A737" s="41"/>
      <c r="B737" s="41"/>
      <c r="C737" s="41"/>
      <c r="D737" s="41"/>
      <c r="E737" s="41"/>
      <c r="F737" s="41"/>
    </row>
    <row r="738" spans="1:6" ht="15" thickBot="1" x14ac:dyDescent="0.35">
      <c r="A738" s="41"/>
      <c r="B738" s="41"/>
      <c r="C738" s="41"/>
      <c r="D738" s="41"/>
      <c r="E738" s="41"/>
      <c r="F738" s="41"/>
    </row>
    <row r="739" spans="1:6" ht="15" thickBot="1" x14ac:dyDescent="0.35">
      <c r="A739" s="41"/>
      <c r="B739" s="41"/>
      <c r="C739" s="41"/>
      <c r="D739" s="41"/>
      <c r="E739" s="41"/>
      <c r="F739" s="41"/>
    </row>
    <row r="740" spans="1:6" ht="15" thickBot="1" x14ac:dyDescent="0.35">
      <c r="A740" s="41"/>
      <c r="B740" s="41"/>
      <c r="C740" s="41"/>
      <c r="D740" s="41"/>
      <c r="E740" s="41"/>
      <c r="F740" s="41"/>
    </row>
    <row r="741" spans="1:6" ht="15" thickBot="1" x14ac:dyDescent="0.35">
      <c r="A741" s="41"/>
      <c r="B741" s="41"/>
      <c r="C741" s="41"/>
      <c r="D741" s="41"/>
      <c r="E741" s="41"/>
      <c r="F741" s="41"/>
    </row>
    <row r="742" spans="1:6" ht="15" thickBot="1" x14ac:dyDescent="0.35">
      <c r="A742" s="41"/>
      <c r="B742" s="41"/>
      <c r="C742" s="41"/>
      <c r="D742" s="41"/>
      <c r="E742" s="41"/>
      <c r="F742" s="41"/>
    </row>
    <row r="743" spans="1:6" ht="15" thickBot="1" x14ac:dyDescent="0.35">
      <c r="A743" s="41"/>
      <c r="B743" s="41"/>
      <c r="C743" s="41"/>
      <c r="D743" s="41"/>
      <c r="E743" s="41"/>
      <c r="F743" s="41"/>
    </row>
    <row r="744" spans="1:6" ht="15" thickBot="1" x14ac:dyDescent="0.35">
      <c r="A744" s="41"/>
      <c r="B744" s="41"/>
      <c r="C744" s="41"/>
      <c r="D744" s="41"/>
      <c r="E744" s="41"/>
      <c r="F744" s="41"/>
    </row>
    <row r="745" spans="1:6" ht="15" thickBot="1" x14ac:dyDescent="0.35">
      <c r="A745" s="41"/>
      <c r="B745" s="41"/>
      <c r="C745" s="41"/>
      <c r="D745" s="41"/>
      <c r="E745" s="41"/>
      <c r="F745" s="41"/>
    </row>
    <row r="746" spans="1:6" ht="15" thickBot="1" x14ac:dyDescent="0.35">
      <c r="A746" s="41"/>
      <c r="B746" s="41"/>
      <c r="C746" s="41"/>
      <c r="D746" s="41"/>
      <c r="E746" s="41"/>
      <c r="F746" s="41"/>
    </row>
    <row r="747" spans="1:6" ht="15" thickBot="1" x14ac:dyDescent="0.35">
      <c r="A747" s="41"/>
      <c r="B747" s="41"/>
      <c r="C747" s="41"/>
      <c r="D747" s="41"/>
      <c r="E747" s="41"/>
      <c r="F747" s="41"/>
    </row>
    <row r="748" spans="1:6" ht="15" thickBot="1" x14ac:dyDescent="0.35">
      <c r="A748" s="41"/>
      <c r="B748" s="41"/>
      <c r="C748" s="41"/>
      <c r="D748" s="41"/>
      <c r="E748" s="41"/>
      <c r="F748" s="41"/>
    </row>
    <row r="749" spans="1:6" ht="15" thickBot="1" x14ac:dyDescent="0.35">
      <c r="A749" s="41"/>
      <c r="B749" s="41"/>
      <c r="C749" s="41"/>
      <c r="D749" s="41"/>
      <c r="E749" s="41"/>
      <c r="F749" s="41"/>
    </row>
    <row r="750" spans="1:6" ht="15" thickBot="1" x14ac:dyDescent="0.35">
      <c r="A750" s="41"/>
      <c r="B750" s="41"/>
      <c r="C750" s="41"/>
      <c r="D750" s="41"/>
      <c r="E750" s="41"/>
      <c r="F750" s="41"/>
    </row>
    <row r="751" spans="1:6" ht="15" thickBot="1" x14ac:dyDescent="0.35">
      <c r="A751" s="41"/>
      <c r="B751" s="41"/>
      <c r="C751" s="41"/>
      <c r="D751" s="41"/>
      <c r="E751" s="41"/>
      <c r="F751" s="41"/>
    </row>
    <row r="752" spans="1:6" ht="15" thickBot="1" x14ac:dyDescent="0.35">
      <c r="A752" s="41"/>
      <c r="B752" s="41"/>
      <c r="C752" s="41"/>
      <c r="D752" s="41"/>
      <c r="E752" s="41"/>
      <c r="F752" s="41"/>
    </row>
    <row r="753" spans="1:6" ht="15" thickBot="1" x14ac:dyDescent="0.35">
      <c r="A753" s="41"/>
      <c r="B753" s="41"/>
      <c r="C753" s="41"/>
      <c r="D753" s="41"/>
      <c r="E753" s="41"/>
      <c r="F753" s="41"/>
    </row>
    <row r="754" spans="1:6" ht="15" thickBot="1" x14ac:dyDescent="0.35">
      <c r="A754" s="41"/>
      <c r="B754" s="41"/>
      <c r="C754" s="41"/>
      <c r="D754" s="41"/>
      <c r="E754" s="41"/>
      <c r="F754" s="41"/>
    </row>
    <row r="755" spans="1:6" ht="15" thickBot="1" x14ac:dyDescent="0.35">
      <c r="A755" s="41"/>
      <c r="B755" s="41"/>
      <c r="C755" s="41"/>
      <c r="D755" s="41"/>
      <c r="E755" s="41"/>
      <c r="F755" s="41"/>
    </row>
    <row r="756" spans="1:6" ht="15" thickBot="1" x14ac:dyDescent="0.35">
      <c r="A756" s="41"/>
      <c r="B756" s="41"/>
      <c r="C756" s="41"/>
      <c r="D756" s="41"/>
      <c r="E756" s="41"/>
      <c r="F756" s="41"/>
    </row>
    <row r="757" spans="1:6" ht="15" thickBot="1" x14ac:dyDescent="0.35">
      <c r="A757" s="41"/>
      <c r="B757" s="41"/>
      <c r="C757" s="41"/>
      <c r="D757" s="41"/>
      <c r="E757" s="41"/>
      <c r="F757" s="41"/>
    </row>
    <row r="758" spans="1:6" ht="15" thickBot="1" x14ac:dyDescent="0.35">
      <c r="A758" s="41"/>
      <c r="B758" s="41"/>
      <c r="C758" s="41"/>
      <c r="D758" s="41"/>
      <c r="E758" s="41"/>
      <c r="F758" s="41"/>
    </row>
    <row r="759" spans="1:6" ht="15" thickBot="1" x14ac:dyDescent="0.35">
      <c r="A759" s="41"/>
      <c r="B759" s="41"/>
      <c r="C759" s="41"/>
      <c r="D759" s="41"/>
      <c r="E759" s="41"/>
      <c r="F759" s="41"/>
    </row>
    <row r="760" spans="1:6" ht="15" thickBot="1" x14ac:dyDescent="0.35">
      <c r="A760" s="41"/>
      <c r="B760" s="41"/>
      <c r="C760" s="41"/>
      <c r="D760" s="41"/>
      <c r="E760" s="41"/>
      <c r="F760" s="41"/>
    </row>
    <row r="761" spans="1:6" ht="15" thickBot="1" x14ac:dyDescent="0.35">
      <c r="A761" s="41"/>
      <c r="B761" s="41"/>
      <c r="C761" s="41"/>
      <c r="D761" s="41"/>
      <c r="E761" s="41"/>
      <c r="F761" s="41"/>
    </row>
    <row r="762" spans="1:6" ht="15" thickBot="1" x14ac:dyDescent="0.35">
      <c r="A762" s="41"/>
      <c r="B762" s="41"/>
      <c r="C762" s="41"/>
      <c r="D762" s="41"/>
      <c r="E762" s="41"/>
      <c r="F762" s="41"/>
    </row>
    <row r="763" spans="1:6" ht="15" thickBot="1" x14ac:dyDescent="0.35">
      <c r="A763" s="41"/>
      <c r="B763" s="41"/>
      <c r="C763" s="41"/>
      <c r="D763" s="41"/>
      <c r="E763" s="41"/>
      <c r="F763" s="41"/>
    </row>
    <row r="764" spans="1:6" ht="15" thickBot="1" x14ac:dyDescent="0.35">
      <c r="A764" s="41"/>
      <c r="B764" s="41"/>
      <c r="C764" s="41"/>
      <c r="D764" s="41"/>
      <c r="E764" s="41"/>
      <c r="F764" s="41"/>
    </row>
    <row r="765" spans="1:6" ht="15" thickBot="1" x14ac:dyDescent="0.35">
      <c r="A765" s="41"/>
      <c r="B765" s="41"/>
      <c r="C765" s="41"/>
      <c r="D765" s="41"/>
      <c r="E765" s="41"/>
      <c r="F765" s="41"/>
    </row>
    <row r="766" spans="1:6" ht="15" thickBot="1" x14ac:dyDescent="0.35">
      <c r="A766" s="41"/>
      <c r="B766" s="41"/>
      <c r="C766" s="41"/>
      <c r="D766" s="41"/>
      <c r="E766" s="41"/>
      <c r="F766" s="41"/>
    </row>
    <row r="767" spans="1:6" ht="15" thickBot="1" x14ac:dyDescent="0.35">
      <c r="A767" s="41"/>
      <c r="B767" s="41"/>
      <c r="C767" s="41"/>
      <c r="D767" s="41"/>
      <c r="E767" s="41"/>
      <c r="F767" s="41"/>
    </row>
    <row r="768" spans="1:6" ht="15" thickBot="1" x14ac:dyDescent="0.35">
      <c r="A768" s="41"/>
      <c r="B768" s="41"/>
      <c r="C768" s="41"/>
      <c r="D768" s="41"/>
      <c r="E768" s="41"/>
      <c r="F768" s="41"/>
    </row>
    <row r="769" spans="1:6" ht="15" thickBot="1" x14ac:dyDescent="0.35">
      <c r="A769" s="41"/>
      <c r="B769" s="41"/>
      <c r="C769" s="41"/>
      <c r="D769" s="41"/>
      <c r="E769" s="41"/>
      <c r="F769" s="41"/>
    </row>
    <row r="770" spans="1:6" ht="15" thickBot="1" x14ac:dyDescent="0.35">
      <c r="A770" s="41"/>
      <c r="B770" s="41"/>
      <c r="C770" s="41"/>
      <c r="D770" s="41"/>
      <c r="E770" s="41"/>
      <c r="F770" s="41"/>
    </row>
    <row r="771" spans="1:6" ht="15" thickBot="1" x14ac:dyDescent="0.35">
      <c r="A771" s="41"/>
      <c r="B771" s="41"/>
      <c r="C771" s="41"/>
      <c r="D771" s="41"/>
      <c r="E771" s="41"/>
      <c r="F771" s="41"/>
    </row>
    <row r="772" spans="1:6" ht="15" thickBot="1" x14ac:dyDescent="0.35">
      <c r="A772" s="41"/>
      <c r="B772" s="41"/>
      <c r="C772" s="41"/>
      <c r="D772" s="41"/>
      <c r="E772" s="41"/>
      <c r="F772" s="41"/>
    </row>
    <row r="773" spans="1:6" ht="15" thickBot="1" x14ac:dyDescent="0.35">
      <c r="A773" s="41"/>
      <c r="B773" s="41"/>
      <c r="C773" s="41"/>
      <c r="D773" s="41"/>
      <c r="E773" s="41"/>
      <c r="F773" s="41"/>
    </row>
    <row r="774" spans="1:6" ht="15" thickBot="1" x14ac:dyDescent="0.35">
      <c r="A774" s="41"/>
      <c r="B774" s="41"/>
      <c r="C774" s="41"/>
      <c r="D774" s="41"/>
      <c r="E774" s="41"/>
      <c r="F774" s="41"/>
    </row>
    <row r="775" spans="1:6" ht="15" thickBot="1" x14ac:dyDescent="0.35">
      <c r="A775" s="41"/>
      <c r="B775" s="41"/>
      <c r="C775" s="41"/>
      <c r="D775" s="41"/>
      <c r="E775" s="41"/>
      <c r="F775" s="41"/>
    </row>
    <row r="776" spans="1:6" ht="15" thickBot="1" x14ac:dyDescent="0.35">
      <c r="A776" s="41"/>
      <c r="B776" s="41"/>
      <c r="C776" s="41"/>
      <c r="D776" s="41"/>
      <c r="E776" s="41"/>
      <c r="F776" s="41"/>
    </row>
    <row r="777" spans="1:6" ht="15" thickBot="1" x14ac:dyDescent="0.35">
      <c r="A777" s="41"/>
      <c r="B777" s="41"/>
      <c r="C777" s="41"/>
      <c r="D777" s="41"/>
      <c r="E777" s="41"/>
      <c r="F777" s="41"/>
    </row>
    <row r="778" spans="1:6" ht="15" thickBot="1" x14ac:dyDescent="0.35">
      <c r="A778" s="41"/>
      <c r="B778" s="41"/>
      <c r="C778" s="41"/>
      <c r="D778" s="41"/>
      <c r="E778" s="41"/>
      <c r="F778" s="41"/>
    </row>
    <row r="779" spans="1:6" ht="15" thickBot="1" x14ac:dyDescent="0.35">
      <c r="A779" s="41"/>
      <c r="B779" s="41"/>
      <c r="C779" s="41"/>
      <c r="D779" s="41"/>
      <c r="E779" s="41"/>
      <c r="F779" s="41"/>
    </row>
    <row r="780" spans="1:6" ht="15" thickBot="1" x14ac:dyDescent="0.35">
      <c r="A780" s="41"/>
      <c r="B780" s="41"/>
      <c r="C780" s="41"/>
      <c r="D780" s="41"/>
      <c r="E780" s="41"/>
      <c r="F780" s="41"/>
    </row>
    <row r="781" spans="1:6" ht="15" thickBot="1" x14ac:dyDescent="0.35">
      <c r="A781" s="41"/>
      <c r="B781" s="41"/>
      <c r="C781" s="41"/>
      <c r="D781" s="41"/>
      <c r="E781" s="41"/>
      <c r="F781" s="41"/>
    </row>
    <row r="782" spans="1:6" ht="15" thickBot="1" x14ac:dyDescent="0.35">
      <c r="A782" s="41"/>
      <c r="B782" s="41"/>
      <c r="C782" s="41"/>
      <c r="D782" s="41"/>
      <c r="E782" s="41"/>
      <c r="F782" s="41"/>
    </row>
    <row r="783" spans="1:6" ht="15" thickBot="1" x14ac:dyDescent="0.35">
      <c r="A783" s="41"/>
      <c r="B783" s="41"/>
      <c r="C783" s="41"/>
      <c r="D783" s="41"/>
      <c r="E783" s="41"/>
      <c r="F783" s="41"/>
    </row>
    <row r="784" spans="1:6" ht="15" thickBot="1" x14ac:dyDescent="0.35">
      <c r="A784" s="41"/>
      <c r="B784" s="41"/>
      <c r="C784" s="41"/>
      <c r="D784" s="41"/>
      <c r="E784" s="41"/>
      <c r="F784" s="41"/>
    </row>
    <row r="785" spans="1:6" ht="15" thickBot="1" x14ac:dyDescent="0.35">
      <c r="A785" s="41"/>
      <c r="B785" s="41"/>
      <c r="C785" s="41"/>
      <c r="D785" s="41"/>
      <c r="E785" s="41"/>
      <c r="F785" s="41"/>
    </row>
    <row r="786" spans="1:6" ht="15" thickBot="1" x14ac:dyDescent="0.35">
      <c r="A786" s="41"/>
      <c r="B786" s="41"/>
      <c r="C786" s="41"/>
      <c r="D786" s="41"/>
      <c r="E786" s="41"/>
      <c r="F786" s="41"/>
    </row>
    <row r="787" spans="1:6" ht="15" thickBot="1" x14ac:dyDescent="0.35">
      <c r="A787" s="41"/>
      <c r="B787" s="41"/>
      <c r="C787" s="41"/>
      <c r="D787" s="41"/>
      <c r="E787" s="41"/>
      <c r="F787" s="41"/>
    </row>
    <row r="788" spans="1:6" ht="15" thickBot="1" x14ac:dyDescent="0.35">
      <c r="A788" s="41"/>
      <c r="B788" s="41"/>
      <c r="C788" s="41"/>
      <c r="D788" s="41"/>
      <c r="E788" s="41"/>
      <c r="F788" s="41"/>
    </row>
    <row r="789" spans="1:6" ht="15" thickBot="1" x14ac:dyDescent="0.35">
      <c r="A789" s="41"/>
      <c r="B789" s="41"/>
      <c r="C789" s="41"/>
      <c r="D789" s="41"/>
      <c r="E789" s="41"/>
      <c r="F789" s="41"/>
    </row>
    <row r="790" spans="1:6" ht="15" thickBot="1" x14ac:dyDescent="0.35">
      <c r="A790" s="41"/>
      <c r="B790" s="41"/>
      <c r="C790" s="41"/>
      <c r="D790" s="41"/>
      <c r="E790" s="41"/>
      <c r="F790" s="41"/>
    </row>
    <row r="791" spans="1:6" ht="15" thickBot="1" x14ac:dyDescent="0.35">
      <c r="A791" s="41"/>
      <c r="B791" s="41"/>
      <c r="C791" s="41"/>
      <c r="D791" s="41"/>
      <c r="E791" s="41"/>
      <c r="F791" s="41"/>
    </row>
    <row r="792" spans="1:6" ht="15" thickBot="1" x14ac:dyDescent="0.35">
      <c r="A792" s="41"/>
      <c r="B792" s="41"/>
      <c r="C792" s="41"/>
      <c r="D792" s="41"/>
      <c r="E792" s="41"/>
      <c r="F792" s="41"/>
    </row>
    <row r="793" spans="1:6" ht="15" thickBot="1" x14ac:dyDescent="0.35">
      <c r="A793" s="41"/>
      <c r="B793" s="41"/>
      <c r="C793" s="41"/>
      <c r="D793" s="41"/>
      <c r="E793" s="41"/>
      <c r="F793" s="41"/>
    </row>
    <row r="794" spans="1:6" ht="15" thickBot="1" x14ac:dyDescent="0.35">
      <c r="A794" s="41"/>
      <c r="B794" s="41"/>
      <c r="C794" s="41"/>
      <c r="D794" s="41"/>
      <c r="E794" s="41"/>
      <c r="F794" s="41"/>
    </row>
    <row r="795" spans="1:6" ht="15" thickBot="1" x14ac:dyDescent="0.35">
      <c r="A795" s="41"/>
      <c r="B795" s="41"/>
      <c r="C795" s="41"/>
      <c r="D795" s="41"/>
      <c r="E795" s="41"/>
      <c r="F795" s="41"/>
    </row>
    <row r="796" spans="1:6" ht="15" thickBot="1" x14ac:dyDescent="0.35">
      <c r="A796" s="41"/>
      <c r="B796" s="41"/>
      <c r="C796" s="41"/>
      <c r="D796" s="41"/>
      <c r="E796" s="41"/>
      <c r="F796" s="41"/>
    </row>
    <row r="797" spans="1:6" ht="15" thickBot="1" x14ac:dyDescent="0.35">
      <c r="A797" s="41"/>
      <c r="B797" s="41"/>
      <c r="C797" s="41"/>
      <c r="D797" s="41"/>
      <c r="E797" s="41"/>
      <c r="F797" s="41"/>
    </row>
    <row r="798" spans="1:6" ht="15" thickBot="1" x14ac:dyDescent="0.35">
      <c r="A798" s="41"/>
      <c r="B798" s="41"/>
      <c r="C798" s="41"/>
      <c r="D798" s="41"/>
      <c r="E798" s="41"/>
      <c r="F798" s="41"/>
    </row>
    <row r="799" spans="1:6" ht="15" thickBot="1" x14ac:dyDescent="0.35">
      <c r="A799" s="41"/>
      <c r="B799" s="41"/>
      <c r="C799" s="41"/>
      <c r="D799" s="41"/>
      <c r="E799" s="41"/>
      <c r="F799" s="41"/>
    </row>
    <row r="800" spans="1:6" ht="15" thickBot="1" x14ac:dyDescent="0.35">
      <c r="A800" s="41"/>
      <c r="B800" s="41"/>
      <c r="C800" s="41"/>
      <c r="D800" s="41"/>
      <c r="E800" s="41"/>
      <c r="F800" s="41"/>
    </row>
    <row r="801" spans="1:6" ht="15" thickBot="1" x14ac:dyDescent="0.35">
      <c r="A801" s="41"/>
      <c r="B801" s="41"/>
      <c r="C801" s="41"/>
      <c r="D801" s="41"/>
      <c r="E801" s="41"/>
      <c r="F801" s="41"/>
    </row>
    <row r="802" spans="1:6" ht="15" thickBot="1" x14ac:dyDescent="0.35">
      <c r="A802" s="41"/>
      <c r="B802" s="41"/>
      <c r="C802" s="41"/>
      <c r="D802" s="41"/>
      <c r="E802" s="41"/>
      <c r="F802" s="41"/>
    </row>
    <row r="803" spans="1:6" ht="15" thickBot="1" x14ac:dyDescent="0.35">
      <c r="A803" s="41"/>
      <c r="B803" s="41"/>
      <c r="C803" s="41"/>
      <c r="D803" s="41"/>
      <c r="E803" s="41"/>
      <c r="F803" s="41"/>
    </row>
    <row r="804" spans="1:6" ht="15" thickBot="1" x14ac:dyDescent="0.35">
      <c r="A804" s="41"/>
      <c r="B804" s="41"/>
      <c r="C804" s="41"/>
      <c r="D804" s="41"/>
      <c r="E804" s="41"/>
      <c r="F804" s="41"/>
    </row>
    <row r="805" spans="1:6" ht="15" thickBot="1" x14ac:dyDescent="0.35">
      <c r="A805" s="41"/>
      <c r="B805" s="41"/>
      <c r="C805" s="41"/>
      <c r="D805" s="41"/>
      <c r="E805" s="41"/>
      <c r="F805" s="41"/>
    </row>
    <row r="806" spans="1:6" ht="15" thickBot="1" x14ac:dyDescent="0.35">
      <c r="A806" s="41"/>
      <c r="B806" s="41"/>
      <c r="C806" s="41"/>
      <c r="D806" s="41"/>
      <c r="E806" s="41"/>
      <c r="F806" s="41"/>
    </row>
    <row r="807" spans="1:6" ht="15" thickBot="1" x14ac:dyDescent="0.35">
      <c r="A807" s="41"/>
      <c r="B807" s="41"/>
      <c r="C807" s="41"/>
      <c r="D807" s="41"/>
      <c r="E807" s="41"/>
      <c r="F807" s="41"/>
    </row>
    <row r="808" spans="1:6" ht="15" thickBot="1" x14ac:dyDescent="0.35">
      <c r="A808" s="41"/>
      <c r="B808" s="41"/>
      <c r="C808" s="41"/>
      <c r="D808" s="41"/>
      <c r="E808" s="41"/>
      <c r="F808" s="41"/>
    </row>
    <row r="809" spans="1:6" ht="15" thickBot="1" x14ac:dyDescent="0.35">
      <c r="A809" s="41"/>
      <c r="B809" s="41"/>
      <c r="C809" s="41"/>
      <c r="D809" s="41"/>
      <c r="E809" s="41"/>
      <c r="F809" s="41"/>
    </row>
    <row r="810" spans="1:6" ht="15" thickBot="1" x14ac:dyDescent="0.35">
      <c r="A810" s="41"/>
      <c r="B810" s="41"/>
      <c r="C810" s="41"/>
      <c r="D810" s="41"/>
      <c r="E810" s="41"/>
      <c r="F810" s="41"/>
    </row>
    <row r="811" spans="1:6" ht="15" thickBot="1" x14ac:dyDescent="0.35">
      <c r="A811" s="41"/>
      <c r="B811" s="41"/>
      <c r="C811" s="41"/>
      <c r="D811" s="41"/>
      <c r="E811" s="41"/>
      <c r="F811" s="41"/>
    </row>
    <row r="812" spans="1:6" ht="15" thickBot="1" x14ac:dyDescent="0.35">
      <c r="A812" s="41"/>
      <c r="B812" s="41"/>
      <c r="C812" s="41"/>
      <c r="D812" s="41"/>
      <c r="E812" s="41"/>
      <c r="F812" s="41"/>
    </row>
    <row r="813" spans="1:6" ht="15" thickBot="1" x14ac:dyDescent="0.35">
      <c r="A813" s="41"/>
      <c r="B813" s="41"/>
      <c r="C813" s="41"/>
      <c r="D813" s="41"/>
      <c r="E813" s="41"/>
      <c r="F813" s="41"/>
    </row>
    <row r="814" spans="1:6" ht="15" thickBot="1" x14ac:dyDescent="0.35">
      <c r="A814" s="41"/>
      <c r="B814" s="41"/>
      <c r="C814" s="41"/>
      <c r="D814" s="41"/>
      <c r="E814" s="41"/>
      <c r="F814" s="41"/>
    </row>
    <row r="815" spans="1:6" ht="15" thickBot="1" x14ac:dyDescent="0.35">
      <c r="A815" s="41"/>
      <c r="B815" s="41"/>
      <c r="C815" s="41"/>
      <c r="D815" s="41"/>
      <c r="E815" s="41"/>
      <c r="F815" s="41"/>
    </row>
    <row r="816" spans="1:6" ht="15" thickBot="1" x14ac:dyDescent="0.35">
      <c r="A816" s="41"/>
      <c r="B816" s="41"/>
      <c r="C816" s="41"/>
      <c r="D816" s="41"/>
      <c r="E816" s="41"/>
      <c r="F816" s="41"/>
    </row>
    <row r="817" spans="1:6" ht="15" thickBot="1" x14ac:dyDescent="0.35">
      <c r="A817" s="41"/>
      <c r="B817" s="41"/>
      <c r="C817" s="41"/>
      <c r="D817" s="41"/>
      <c r="E817" s="41"/>
      <c r="F817" s="41"/>
    </row>
    <row r="818" spans="1:6" ht="15" thickBot="1" x14ac:dyDescent="0.35">
      <c r="A818" s="41"/>
      <c r="B818" s="41"/>
      <c r="C818" s="41"/>
      <c r="D818" s="41"/>
      <c r="E818" s="41"/>
      <c r="F818" s="41"/>
    </row>
    <row r="819" spans="1:6" ht="15" thickBot="1" x14ac:dyDescent="0.35">
      <c r="A819" s="41"/>
      <c r="B819" s="41"/>
      <c r="C819" s="41"/>
      <c r="D819" s="41"/>
      <c r="E819" s="41"/>
      <c r="F819" s="41"/>
    </row>
    <row r="820" spans="1:6" ht="15" thickBot="1" x14ac:dyDescent="0.35">
      <c r="A820" s="41"/>
      <c r="B820" s="41"/>
      <c r="C820" s="41"/>
      <c r="D820" s="41"/>
      <c r="E820" s="41"/>
      <c r="F820" s="41"/>
    </row>
    <row r="821" spans="1:6" ht="15" thickBot="1" x14ac:dyDescent="0.35">
      <c r="A821" s="41"/>
      <c r="B821" s="41"/>
      <c r="C821" s="41"/>
      <c r="D821" s="41"/>
      <c r="E821" s="41"/>
      <c r="F821" s="41"/>
    </row>
    <row r="822" spans="1:6" ht="15" thickBot="1" x14ac:dyDescent="0.35">
      <c r="A822" s="41"/>
      <c r="B822" s="41"/>
      <c r="C822" s="41"/>
      <c r="D822" s="41"/>
      <c r="E822" s="41"/>
      <c r="F822" s="41"/>
    </row>
    <row r="823" spans="1:6" ht="15" thickBot="1" x14ac:dyDescent="0.35">
      <c r="A823" s="41"/>
      <c r="B823" s="41"/>
      <c r="C823" s="41"/>
      <c r="D823" s="41"/>
      <c r="E823" s="41"/>
      <c r="F823" s="41"/>
    </row>
    <row r="824" spans="1:6" ht="15" thickBot="1" x14ac:dyDescent="0.35">
      <c r="A824" s="41"/>
      <c r="B824" s="41"/>
      <c r="C824" s="41"/>
      <c r="D824" s="41"/>
      <c r="E824" s="41"/>
      <c r="F824" s="41"/>
    </row>
    <row r="825" spans="1:6" ht="15" thickBot="1" x14ac:dyDescent="0.35">
      <c r="A825" s="41"/>
      <c r="B825" s="41"/>
      <c r="C825" s="41"/>
      <c r="D825" s="41"/>
      <c r="E825" s="41"/>
      <c r="F825" s="41"/>
    </row>
    <row r="826" spans="1:6" ht="15" thickBot="1" x14ac:dyDescent="0.35">
      <c r="A826" s="41"/>
      <c r="B826" s="41"/>
      <c r="C826" s="41"/>
      <c r="D826" s="41"/>
      <c r="E826" s="41"/>
      <c r="F826" s="41"/>
    </row>
    <row r="827" spans="1:6" ht="15" thickBot="1" x14ac:dyDescent="0.35">
      <c r="A827" s="41"/>
      <c r="B827" s="41"/>
      <c r="C827" s="41"/>
      <c r="D827" s="41"/>
      <c r="E827" s="41"/>
      <c r="F827" s="41"/>
    </row>
    <row r="828" spans="1:6" ht="15" thickBot="1" x14ac:dyDescent="0.35">
      <c r="A828" s="41"/>
      <c r="B828" s="41"/>
      <c r="C828" s="41"/>
      <c r="D828" s="41"/>
      <c r="E828" s="41"/>
      <c r="F828" s="41"/>
    </row>
    <row r="829" spans="1:6" ht="15" thickBot="1" x14ac:dyDescent="0.35">
      <c r="A829" s="41"/>
      <c r="B829" s="41"/>
      <c r="C829" s="41"/>
      <c r="D829" s="41"/>
      <c r="E829" s="41"/>
      <c r="F829" s="41"/>
    </row>
    <row r="830" spans="1:6" ht="15" thickBot="1" x14ac:dyDescent="0.35">
      <c r="A830" s="41"/>
      <c r="B830" s="41"/>
      <c r="C830" s="41"/>
      <c r="D830" s="41"/>
      <c r="E830" s="41"/>
      <c r="F830" s="41"/>
    </row>
    <row r="831" spans="1:6" ht="15" thickBot="1" x14ac:dyDescent="0.35">
      <c r="A831" s="41"/>
      <c r="B831" s="41"/>
      <c r="C831" s="41"/>
      <c r="D831" s="41"/>
      <c r="E831" s="41"/>
      <c r="F831" s="41"/>
    </row>
    <row r="832" spans="1:6" ht="15" thickBot="1" x14ac:dyDescent="0.35">
      <c r="A832" s="41"/>
      <c r="B832" s="41"/>
      <c r="C832" s="41"/>
      <c r="D832" s="41"/>
      <c r="E832" s="41"/>
      <c r="F832" s="41"/>
    </row>
    <row r="833" spans="1:6" ht="15" thickBot="1" x14ac:dyDescent="0.35">
      <c r="A833" s="41"/>
      <c r="B833" s="41"/>
      <c r="C833" s="41"/>
      <c r="D833" s="41"/>
      <c r="E833" s="41"/>
      <c r="F833" s="41"/>
    </row>
    <row r="834" spans="1:6" ht="15" thickBot="1" x14ac:dyDescent="0.35">
      <c r="A834" s="41"/>
      <c r="B834" s="41"/>
      <c r="C834" s="41"/>
      <c r="D834" s="41"/>
      <c r="E834" s="41"/>
      <c r="F834" s="41"/>
    </row>
    <row r="835" spans="1:6" ht="15" thickBot="1" x14ac:dyDescent="0.35">
      <c r="A835" s="41"/>
      <c r="B835" s="41"/>
      <c r="C835" s="41"/>
      <c r="D835" s="41"/>
      <c r="E835" s="41"/>
      <c r="F835" s="41"/>
    </row>
    <row r="836" spans="1:6" ht="15" thickBot="1" x14ac:dyDescent="0.35">
      <c r="A836" s="41"/>
      <c r="B836" s="41"/>
      <c r="C836" s="41"/>
      <c r="D836" s="41"/>
      <c r="E836" s="41"/>
      <c r="F836" s="41"/>
    </row>
    <row r="837" spans="1:6" ht="15" thickBot="1" x14ac:dyDescent="0.35">
      <c r="A837" s="41"/>
      <c r="B837" s="41"/>
      <c r="C837" s="41"/>
      <c r="D837" s="41"/>
      <c r="E837" s="41"/>
      <c r="F837" s="41"/>
    </row>
    <row r="838" spans="1:6" ht="15" thickBot="1" x14ac:dyDescent="0.35">
      <c r="A838" s="41"/>
      <c r="B838" s="41"/>
      <c r="C838" s="41"/>
      <c r="D838" s="41"/>
      <c r="E838" s="41"/>
      <c r="F838" s="41"/>
    </row>
    <row r="839" spans="1:6" ht="15" thickBot="1" x14ac:dyDescent="0.35">
      <c r="A839" s="41"/>
      <c r="B839" s="41"/>
      <c r="C839" s="41"/>
      <c r="D839" s="41"/>
      <c r="E839" s="41"/>
      <c r="F839" s="41"/>
    </row>
    <row r="840" spans="1:6" ht="15" thickBot="1" x14ac:dyDescent="0.35">
      <c r="A840" s="41"/>
      <c r="B840" s="41"/>
      <c r="C840" s="41"/>
      <c r="D840" s="41"/>
      <c r="E840" s="41"/>
      <c r="F840" s="41"/>
    </row>
    <row r="841" spans="1:6" ht="15" thickBot="1" x14ac:dyDescent="0.35">
      <c r="A841" s="41"/>
      <c r="B841" s="41"/>
      <c r="C841" s="41"/>
      <c r="D841" s="41"/>
      <c r="E841" s="41"/>
      <c r="F841" s="41"/>
    </row>
    <row r="842" spans="1:6" ht="15" thickBot="1" x14ac:dyDescent="0.35">
      <c r="A842" s="41"/>
      <c r="B842" s="41"/>
      <c r="C842" s="41"/>
      <c r="D842" s="41"/>
      <c r="E842" s="41"/>
      <c r="F842" s="41"/>
    </row>
    <row r="843" spans="1:6" ht="15" thickBot="1" x14ac:dyDescent="0.35">
      <c r="A843" s="41"/>
      <c r="B843" s="41"/>
      <c r="C843" s="41"/>
      <c r="D843" s="41"/>
      <c r="E843" s="41"/>
      <c r="F843" s="41"/>
    </row>
    <row r="844" spans="1:6" ht="15" thickBot="1" x14ac:dyDescent="0.35">
      <c r="A844" s="41"/>
      <c r="B844" s="41"/>
      <c r="C844" s="41"/>
      <c r="D844" s="41"/>
      <c r="E844" s="41"/>
      <c r="F844" s="41"/>
    </row>
    <row r="845" spans="1:6" ht="15" thickBot="1" x14ac:dyDescent="0.35">
      <c r="A845" s="41"/>
      <c r="B845" s="41"/>
      <c r="C845" s="41"/>
      <c r="D845" s="41"/>
      <c r="E845" s="41"/>
      <c r="F845" s="41"/>
    </row>
    <row r="846" spans="1:6" ht="15" thickBot="1" x14ac:dyDescent="0.35">
      <c r="A846" s="41"/>
      <c r="B846" s="41"/>
      <c r="C846" s="41"/>
      <c r="D846" s="41"/>
      <c r="E846" s="41"/>
      <c r="F846" s="41"/>
    </row>
    <row r="847" spans="1:6" ht="15" thickBot="1" x14ac:dyDescent="0.35">
      <c r="A847" s="41"/>
      <c r="B847" s="41"/>
      <c r="C847" s="41"/>
      <c r="D847" s="41"/>
      <c r="E847" s="41"/>
      <c r="F847" s="41"/>
    </row>
    <row r="848" spans="1:6" ht="15" thickBot="1" x14ac:dyDescent="0.35">
      <c r="A848" s="41"/>
      <c r="B848" s="41"/>
      <c r="C848" s="41"/>
      <c r="D848" s="41"/>
      <c r="E848" s="41"/>
      <c r="F848" s="41"/>
    </row>
    <row r="849" spans="1:6" ht="15" thickBot="1" x14ac:dyDescent="0.35">
      <c r="A849" s="41"/>
      <c r="B849" s="41"/>
      <c r="C849" s="41"/>
      <c r="D849" s="41"/>
      <c r="E849" s="41"/>
      <c r="F849" s="41"/>
    </row>
    <row r="850" spans="1:6" ht="15" thickBot="1" x14ac:dyDescent="0.35">
      <c r="A850" s="41"/>
      <c r="B850" s="41"/>
      <c r="C850" s="41"/>
      <c r="D850" s="41"/>
      <c r="E850" s="41"/>
      <c r="F850" s="41"/>
    </row>
    <row r="851" spans="1:6" ht="15" thickBot="1" x14ac:dyDescent="0.35">
      <c r="A851" s="41"/>
      <c r="B851" s="41"/>
      <c r="C851" s="41"/>
      <c r="D851" s="41"/>
      <c r="E851" s="41"/>
      <c r="F851" s="41"/>
    </row>
    <row r="852" spans="1:6" ht="15" thickBot="1" x14ac:dyDescent="0.35">
      <c r="A852" s="41"/>
      <c r="B852" s="41"/>
      <c r="C852" s="41"/>
      <c r="D852" s="41"/>
      <c r="E852" s="41"/>
      <c r="F852" s="41"/>
    </row>
    <row r="853" spans="1:6" ht="15" thickBot="1" x14ac:dyDescent="0.35">
      <c r="A853" s="41"/>
      <c r="B853" s="41"/>
      <c r="C853" s="41"/>
      <c r="D853" s="41"/>
      <c r="E853" s="41"/>
      <c r="F853" s="41"/>
    </row>
    <row r="854" spans="1:6" ht="15" thickBot="1" x14ac:dyDescent="0.35">
      <c r="A854" s="41"/>
      <c r="B854" s="41"/>
      <c r="C854" s="41"/>
      <c r="D854" s="41"/>
      <c r="E854" s="41"/>
      <c r="F854" s="41"/>
    </row>
    <row r="855" spans="1:6" ht="15" thickBot="1" x14ac:dyDescent="0.35">
      <c r="A855" s="41"/>
      <c r="B855" s="41"/>
      <c r="C855" s="41"/>
      <c r="D855" s="41"/>
      <c r="E855" s="41"/>
      <c r="F855" s="41"/>
    </row>
    <row r="856" spans="1:6" ht="15" thickBot="1" x14ac:dyDescent="0.35">
      <c r="A856" s="41"/>
      <c r="B856" s="41"/>
      <c r="C856" s="41"/>
      <c r="D856" s="41"/>
      <c r="E856" s="41"/>
      <c r="F856" s="41"/>
    </row>
    <row r="857" spans="1:6" ht="15" thickBot="1" x14ac:dyDescent="0.35">
      <c r="A857" s="41"/>
      <c r="B857" s="41"/>
      <c r="C857" s="41"/>
      <c r="D857" s="41"/>
      <c r="E857" s="41"/>
      <c r="F857" s="41"/>
    </row>
    <row r="858" spans="1:6" ht="15" thickBot="1" x14ac:dyDescent="0.35">
      <c r="A858" s="41"/>
      <c r="B858" s="41"/>
      <c r="C858" s="41"/>
      <c r="D858" s="41"/>
      <c r="E858" s="41"/>
      <c r="F858" s="41"/>
    </row>
    <row r="859" spans="1:6" ht="15" thickBot="1" x14ac:dyDescent="0.35">
      <c r="A859" s="41"/>
      <c r="B859" s="41"/>
      <c r="C859" s="41"/>
      <c r="D859" s="41"/>
      <c r="E859" s="41"/>
      <c r="F859" s="41"/>
    </row>
    <row r="860" spans="1:6" ht="15" thickBot="1" x14ac:dyDescent="0.35">
      <c r="A860" s="41"/>
      <c r="B860" s="41"/>
      <c r="C860" s="41"/>
      <c r="D860" s="41"/>
      <c r="E860" s="41"/>
      <c r="F860" s="41"/>
    </row>
    <row r="861" spans="1:6" ht="15" thickBot="1" x14ac:dyDescent="0.35">
      <c r="A861" s="41"/>
      <c r="B861" s="41"/>
      <c r="C861" s="41"/>
      <c r="D861" s="41"/>
      <c r="E861" s="41"/>
      <c r="F861" s="41"/>
    </row>
    <row r="862" spans="1:6" ht="15" thickBot="1" x14ac:dyDescent="0.35">
      <c r="A862" s="41"/>
      <c r="B862" s="41"/>
      <c r="C862" s="41"/>
      <c r="D862" s="41"/>
      <c r="E862" s="41"/>
      <c r="F862" s="41"/>
    </row>
    <row r="863" spans="1:6" ht="15" thickBot="1" x14ac:dyDescent="0.35">
      <c r="A863" s="41"/>
      <c r="B863" s="41"/>
      <c r="C863" s="41"/>
      <c r="D863" s="41"/>
      <c r="E863" s="41"/>
      <c r="F863" s="41"/>
    </row>
    <row r="864" spans="1:6" ht="15" thickBot="1" x14ac:dyDescent="0.35">
      <c r="A864" s="41"/>
      <c r="B864" s="41"/>
      <c r="C864" s="41"/>
      <c r="D864" s="41"/>
      <c r="E864" s="41"/>
      <c r="F864" s="41"/>
    </row>
    <row r="865" spans="1:6" ht="15" thickBot="1" x14ac:dyDescent="0.35">
      <c r="A865" s="41"/>
      <c r="B865" s="41"/>
      <c r="C865" s="41"/>
      <c r="D865" s="41"/>
      <c r="E865" s="41"/>
      <c r="F865" s="41"/>
    </row>
    <row r="866" spans="1:6" ht="15" thickBot="1" x14ac:dyDescent="0.35">
      <c r="A866" s="41"/>
      <c r="B866" s="41"/>
      <c r="C866" s="41"/>
      <c r="D866" s="41"/>
      <c r="E866" s="41"/>
      <c r="F866" s="41"/>
    </row>
    <row r="867" spans="1:6" ht="15" thickBot="1" x14ac:dyDescent="0.35">
      <c r="A867" s="41"/>
      <c r="B867" s="41"/>
      <c r="C867" s="41"/>
      <c r="D867" s="41"/>
      <c r="E867" s="41"/>
      <c r="F867" s="41"/>
    </row>
    <row r="868" spans="1:6" ht="15" thickBot="1" x14ac:dyDescent="0.35">
      <c r="A868" s="41"/>
      <c r="B868" s="41"/>
      <c r="C868" s="41"/>
      <c r="D868" s="41"/>
      <c r="E868" s="41"/>
      <c r="F868" s="41"/>
    </row>
    <row r="869" spans="1:6" ht="15" thickBot="1" x14ac:dyDescent="0.35">
      <c r="A869" s="41"/>
      <c r="B869" s="41"/>
      <c r="C869" s="41"/>
      <c r="D869" s="41"/>
      <c r="E869" s="41"/>
      <c r="F869" s="41"/>
    </row>
    <row r="870" spans="1:6" ht="15" thickBot="1" x14ac:dyDescent="0.35">
      <c r="A870" s="41"/>
      <c r="B870" s="41"/>
      <c r="C870" s="41"/>
      <c r="D870" s="41"/>
      <c r="E870" s="41"/>
      <c r="F870" s="41"/>
    </row>
    <row r="871" spans="1:6" ht="15" thickBot="1" x14ac:dyDescent="0.35">
      <c r="A871" s="41"/>
      <c r="B871" s="41"/>
      <c r="C871" s="41"/>
      <c r="D871" s="41"/>
      <c r="E871" s="41"/>
      <c r="F871" s="41"/>
    </row>
    <row r="872" spans="1:6" ht="15" thickBot="1" x14ac:dyDescent="0.35">
      <c r="A872" s="41"/>
      <c r="B872" s="41"/>
      <c r="C872" s="41"/>
      <c r="D872" s="41"/>
      <c r="E872" s="41"/>
      <c r="F872" s="41"/>
    </row>
    <row r="873" spans="1:6" ht="15" thickBot="1" x14ac:dyDescent="0.35">
      <c r="A873" s="41"/>
      <c r="B873" s="41"/>
      <c r="C873" s="41"/>
      <c r="D873" s="41"/>
      <c r="E873" s="41"/>
      <c r="F873" s="41"/>
    </row>
    <row r="874" spans="1:6" ht="15" thickBot="1" x14ac:dyDescent="0.35">
      <c r="A874" s="41"/>
      <c r="B874" s="41"/>
      <c r="C874" s="41"/>
      <c r="D874" s="41"/>
      <c r="E874" s="41"/>
      <c r="F874" s="41"/>
    </row>
    <row r="875" spans="1:6" ht="15" thickBot="1" x14ac:dyDescent="0.35">
      <c r="A875" s="41"/>
      <c r="B875" s="41"/>
      <c r="C875" s="41"/>
      <c r="D875" s="41"/>
      <c r="E875" s="41"/>
      <c r="F875" s="41"/>
    </row>
    <row r="876" spans="1:6" ht="15" thickBot="1" x14ac:dyDescent="0.35">
      <c r="A876" s="41"/>
      <c r="B876" s="41"/>
      <c r="C876" s="41"/>
      <c r="D876" s="41"/>
      <c r="E876" s="41"/>
      <c r="F876" s="41"/>
    </row>
    <row r="877" spans="1:6" ht="15" thickBot="1" x14ac:dyDescent="0.35">
      <c r="A877" s="41"/>
      <c r="B877" s="41"/>
      <c r="C877" s="41"/>
      <c r="D877" s="41"/>
      <c r="E877" s="41"/>
      <c r="F877" s="41"/>
    </row>
    <row r="878" spans="1:6" ht="15" thickBot="1" x14ac:dyDescent="0.35">
      <c r="A878" s="41"/>
      <c r="B878" s="41"/>
      <c r="C878" s="41"/>
      <c r="D878" s="41"/>
      <c r="E878" s="41"/>
      <c r="F878" s="41"/>
    </row>
    <row r="879" spans="1:6" ht="15" thickBot="1" x14ac:dyDescent="0.35">
      <c r="A879" s="41"/>
      <c r="B879" s="41"/>
      <c r="C879" s="41"/>
      <c r="D879" s="41"/>
      <c r="E879" s="41"/>
      <c r="F879" s="41"/>
    </row>
    <row r="880" spans="1:6" ht="15" thickBot="1" x14ac:dyDescent="0.35">
      <c r="A880" s="41"/>
      <c r="B880" s="41"/>
      <c r="C880" s="41"/>
      <c r="D880" s="41"/>
      <c r="E880" s="41"/>
      <c r="F880" s="41"/>
    </row>
    <row r="881" spans="1:6" ht="15" thickBot="1" x14ac:dyDescent="0.35">
      <c r="A881" s="41"/>
      <c r="B881" s="41"/>
      <c r="C881" s="41"/>
      <c r="D881" s="41"/>
      <c r="E881" s="41"/>
      <c r="F881" s="41"/>
    </row>
    <row r="882" spans="1:6" ht="15" thickBot="1" x14ac:dyDescent="0.35">
      <c r="A882" s="41"/>
      <c r="B882" s="41"/>
      <c r="C882" s="41"/>
      <c r="D882" s="41"/>
      <c r="E882" s="41"/>
      <c r="F882" s="41"/>
    </row>
    <row r="883" spans="1:6" ht="15" thickBot="1" x14ac:dyDescent="0.35">
      <c r="A883" s="41"/>
      <c r="B883" s="41"/>
      <c r="C883" s="41"/>
      <c r="D883" s="41"/>
      <c r="E883" s="41"/>
      <c r="F883" s="41"/>
    </row>
    <row r="884" spans="1:6" ht="15" thickBot="1" x14ac:dyDescent="0.35">
      <c r="A884" s="41"/>
      <c r="B884" s="41"/>
      <c r="C884" s="41"/>
      <c r="D884" s="41"/>
      <c r="E884" s="41"/>
      <c r="F884" s="41"/>
    </row>
    <row r="885" spans="1:6" ht="15" thickBot="1" x14ac:dyDescent="0.35">
      <c r="A885" s="41"/>
      <c r="B885" s="41"/>
      <c r="C885" s="41"/>
      <c r="D885" s="41"/>
      <c r="E885" s="41"/>
      <c r="F885" s="41"/>
    </row>
    <row r="886" spans="1:6" ht="15" thickBot="1" x14ac:dyDescent="0.35">
      <c r="A886" s="41"/>
      <c r="B886" s="41"/>
      <c r="C886" s="41"/>
      <c r="D886" s="41"/>
      <c r="E886" s="41"/>
      <c r="F886" s="41"/>
    </row>
    <row r="887" spans="1:6" ht="15" thickBot="1" x14ac:dyDescent="0.35">
      <c r="A887" s="41"/>
      <c r="B887" s="41"/>
      <c r="C887" s="41"/>
      <c r="D887" s="41"/>
      <c r="E887" s="41"/>
      <c r="F887" s="41"/>
    </row>
    <row r="888" spans="1:6" ht="15" thickBot="1" x14ac:dyDescent="0.35">
      <c r="A888" s="41"/>
      <c r="B888" s="41"/>
      <c r="C888" s="41"/>
      <c r="D888" s="41"/>
      <c r="E888" s="41"/>
      <c r="F888" s="41"/>
    </row>
    <row r="889" spans="1:6" ht="15" thickBot="1" x14ac:dyDescent="0.35">
      <c r="A889" s="41"/>
      <c r="B889" s="41"/>
      <c r="C889" s="41"/>
      <c r="D889" s="41"/>
      <c r="E889" s="41"/>
      <c r="F889" s="41"/>
    </row>
    <row r="890" spans="1:6" ht="15" thickBot="1" x14ac:dyDescent="0.35">
      <c r="A890" s="41"/>
      <c r="B890" s="41"/>
      <c r="C890" s="41"/>
      <c r="D890" s="41"/>
      <c r="E890" s="41"/>
      <c r="F890" s="41"/>
    </row>
    <row r="891" spans="1:6" ht="15" thickBot="1" x14ac:dyDescent="0.35">
      <c r="A891" s="41"/>
      <c r="B891" s="41"/>
      <c r="C891" s="41"/>
      <c r="D891" s="41"/>
      <c r="E891" s="41"/>
      <c r="F891" s="41"/>
    </row>
    <row r="892" spans="1:6" ht="15" thickBot="1" x14ac:dyDescent="0.35">
      <c r="A892" s="41"/>
      <c r="B892" s="41"/>
      <c r="C892" s="41"/>
      <c r="D892" s="41"/>
      <c r="E892" s="41"/>
      <c r="F892" s="41"/>
    </row>
    <row r="893" spans="1:6" ht="15" thickBot="1" x14ac:dyDescent="0.35">
      <c r="A893" s="41"/>
      <c r="B893" s="41"/>
      <c r="C893" s="41"/>
      <c r="D893" s="41"/>
      <c r="E893" s="41"/>
      <c r="F893" s="41"/>
    </row>
    <row r="894" spans="1:6" ht="15" thickBot="1" x14ac:dyDescent="0.35">
      <c r="A894" s="41"/>
      <c r="B894" s="41"/>
      <c r="C894" s="41"/>
      <c r="D894" s="41"/>
      <c r="E894" s="41"/>
      <c r="F894" s="41"/>
    </row>
    <row r="895" spans="1:6" ht="15" thickBot="1" x14ac:dyDescent="0.35">
      <c r="A895" s="41"/>
      <c r="B895" s="41"/>
      <c r="C895" s="41"/>
      <c r="D895" s="41"/>
      <c r="E895" s="41"/>
      <c r="F895" s="41"/>
    </row>
    <row r="896" spans="1:6" ht="15" thickBot="1" x14ac:dyDescent="0.35">
      <c r="A896" s="41"/>
      <c r="B896" s="41"/>
      <c r="C896" s="41"/>
      <c r="D896" s="41"/>
      <c r="E896" s="41"/>
      <c r="F896" s="41"/>
    </row>
    <row r="897" spans="1:6" ht="15" thickBot="1" x14ac:dyDescent="0.35">
      <c r="A897" s="41"/>
      <c r="B897" s="41"/>
      <c r="C897" s="41"/>
      <c r="D897" s="41"/>
      <c r="E897" s="41"/>
      <c r="F897" s="41"/>
    </row>
    <row r="898" spans="1:6" ht="15" thickBot="1" x14ac:dyDescent="0.35">
      <c r="A898" s="41"/>
      <c r="B898" s="41"/>
      <c r="C898" s="41"/>
      <c r="D898" s="41"/>
      <c r="E898" s="41"/>
      <c r="F898" s="41"/>
    </row>
    <row r="899" spans="1:6" ht="15" thickBot="1" x14ac:dyDescent="0.35">
      <c r="A899" s="41"/>
      <c r="B899" s="41"/>
      <c r="C899" s="41"/>
      <c r="D899" s="41"/>
      <c r="E899" s="41"/>
      <c r="F899" s="41"/>
    </row>
    <row r="900" spans="1:6" ht="15" thickBot="1" x14ac:dyDescent="0.35">
      <c r="A900" s="41"/>
      <c r="B900" s="41"/>
      <c r="C900" s="41"/>
      <c r="D900" s="41"/>
      <c r="E900" s="41"/>
      <c r="F900" s="41"/>
    </row>
    <row r="901" spans="1:6" ht="15" thickBot="1" x14ac:dyDescent="0.35">
      <c r="A901" s="41"/>
      <c r="B901" s="41"/>
      <c r="C901" s="41"/>
      <c r="D901" s="41"/>
      <c r="E901" s="41"/>
      <c r="F901" s="41"/>
    </row>
    <row r="902" spans="1:6" ht="15" thickBot="1" x14ac:dyDescent="0.35">
      <c r="A902" s="41"/>
      <c r="B902" s="41"/>
      <c r="C902" s="41"/>
      <c r="D902" s="41"/>
      <c r="E902" s="41"/>
      <c r="F902" s="41"/>
    </row>
    <row r="903" spans="1:6" ht="15" thickBot="1" x14ac:dyDescent="0.35">
      <c r="A903" s="41"/>
      <c r="B903" s="41"/>
      <c r="C903" s="41"/>
      <c r="D903" s="41"/>
      <c r="E903" s="41"/>
      <c r="F903" s="41"/>
    </row>
    <row r="904" spans="1:6" ht="15" thickBot="1" x14ac:dyDescent="0.35">
      <c r="A904" s="41"/>
      <c r="B904" s="41"/>
      <c r="C904" s="41"/>
      <c r="D904" s="41"/>
      <c r="E904" s="41"/>
      <c r="F904" s="41"/>
    </row>
    <row r="905" spans="1:6" ht="15" thickBot="1" x14ac:dyDescent="0.35">
      <c r="A905" s="41"/>
      <c r="B905" s="41"/>
      <c r="C905" s="41"/>
      <c r="D905" s="41"/>
      <c r="E905" s="41"/>
      <c r="F905" s="41"/>
    </row>
    <row r="906" spans="1:6" ht="15" thickBot="1" x14ac:dyDescent="0.35">
      <c r="A906" s="41"/>
      <c r="B906" s="41"/>
      <c r="C906" s="41"/>
      <c r="D906" s="41"/>
      <c r="E906" s="41"/>
      <c r="F906" s="41"/>
    </row>
    <row r="907" spans="1:6" ht="15" thickBot="1" x14ac:dyDescent="0.35">
      <c r="A907" s="41"/>
      <c r="B907" s="41"/>
      <c r="C907" s="41"/>
      <c r="D907" s="41"/>
      <c r="E907" s="41"/>
      <c r="F907" s="41"/>
    </row>
    <row r="908" spans="1:6" ht="15" thickBot="1" x14ac:dyDescent="0.35">
      <c r="A908" s="41"/>
      <c r="B908" s="41"/>
      <c r="C908" s="41"/>
      <c r="D908" s="41"/>
      <c r="E908" s="41"/>
      <c r="F908" s="41"/>
    </row>
    <row r="909" spans="1:6" ht="15" thickBot="1" x14ac:dyDescent="0.35">
      <c r="A909" s="41"/>
      <c r="B909" s="41"/>
      <c r="C909" s="41"/>
      <c r="D909" s="41"/>
      <c r="E909" s="41"/>
      <c r="F909" s="41"/>
    </row>
    <row r="910" spans="1:6" ht="15" thickBot="1" x14ac:dyDescent="0.35">
      <c r="A910" s="41"/>
      <c r="B910" s="41"/>
      <c r="C910" s="41"/>
      <c r="D910" s="41"/>
      <c r="E910" s="41"/>
      <c r="F910" s="41"/>
    </row>
    <row r="911" spans="1:6" ht="15" thickBot="1" x14ac:dyDescent="0.35">
      <c r="A911" s="41"/>
      <c r="B911" s="41"/>
      <c r="C911" s="41"/>
      <c r="D911" s="41"/>
      <c r="E911" s="41"/>
      <c r="F911" s="41"/>
    </row>
    <row r="912" spans="1:6" ht="15" thickBot="1" x14ac:dyDescent="0.35">
      <c r="A912" s="41"/>
      <c r="B912" s="41"/>
      <c r="C912" s="41"/>
      <c r="D912" s="41"/>
      <c r="E912" s="41"/>
      <c r="F912" s="41"/>
    </row>
    <row r="913" spans="1:6" ht="15" thickBot="1" x14ac:dyDescent="0.35">
      <c r="A913" s="41"/>
      <c r="B913" s="41"/>
      <c r="C913" s="41"/>
      <c r="D913" s="41"/>
      <c r="E913" s="41"/>
      <c r="F913" s="41"/>
    </row>
    <row r="914" spans="1:6" ht="15" thickBot="1" x14ac:dyDescent="0.35">
      <c r="A914" s="41"/>
      <c r="B914" s="41"/>
      <c r="C914" s="41"/>
      <c r="D914" s="41"/>
      <c r="E914" s="41"/>
      <c r="F914" s="41"/>
    </row>
    <row r="915" spans="1:6" ht="15" thickBot="1" x14ac:dyDescent="0.35">
      <c r="A915" s="41"/>
      <c r="B915" s="41"/>
      <c r="C915" s="41"/>
      <c r="D915" s="41"/>
      <c r="E915" s="41"/>
      <c r="F915" s="41"/>
    </row>
    <row r="916" spans="1:6" ht="15" thickBot="1" x14ac:dyDescent="0.35">
      <c r="A916" s="41"/>
      <c r="B916" s="41"/>
      <c r="C916" s="41"/>
      <c r="D916" s="41"/>
      <c r="E916" s="41"/>
      <c r="F916" s="41"/>
    </row>
    <row r="917" spans="1:6" ht="15" thickBot="1" x14ac:dyDescent="0.35">
      <c r="A917" s="41"/>
      <c r="B917" s="41"/>
      <c r="C917" s="41"/>
      <c r="D917" s="41"/>
      <c r="E917" s="41"/>
      <c r="F917" s="41"/>
    </row>
    <row r="918" spans="1:6" ht="15" thickBot="1" x14ac:dyDescent="0.35">
      <c r="A918" s="41"/>
      <c r="B918" s="41"/>
      <c r="C918" s="41"/>
      <c r="D918" s="41"/>
      <c r="E918" s="41"/>
      <c r="F918" s="41"/>
    </row>
    <row r="919" spans="1:6" ht="15" thickBot="1" x14ac:dyDescent="0.35">
      <c r="A919" s="41"/>
      <c r="B919" s="41"/>
      <c r="C919" s="41"/>
      <c r="D919" s="41"/>
      <c r="E919" s="41"/>
      <c r="F919" s="41"/>
    </row>
    <row r="920" spans="1:6" ht="15" thickBot="1" x14ac:dyDescent="0.35">
      <c r="A920" s="41"/>
      <c r="B920" s="41"/>
      <c r="C920" s="41"/>
      <c r="D920" s="41"/>
      <c r="E920" s="41"/>
      <c r="F920" s="41"/>
    </row>
    <row r="921" spans="1:6" ht="15" thickBot="1" x14ac:dyDescent="0.35">
      <c r="A921" s="41"/>
      <c r="B921" s="41"/>
      <c r="C921" s="41"/>
      <c r="D921" s="41"/>
      <c r="E921" s="41"/>
      <c r="F921" s="41"/>
    </row>
    <row r="922" spans="1:6" ht="15" thickBot="1" x14ac:dyDescent="0.35">
      <c r="A922" s="41"/>
      <c r="B922" s="41"/>
      <c r="C922" s="41"/>
      <c r="D922" s="41"/>
      <c r="E922" s="41"/>
      <c r="F922" s="41"/>
    </row>
    <row r="923" spans="1:6" ht="15" thickBot="1" x14ac:dyDescent="0.35">
      <c r="A923" s="41"/>
      <c r="B923" s="41"/>
      <c r="C923" s="41"/>
      <c r="D923" s="41"/>
      <c r="E923" s="41"/>
      <c r="F923" s="41"/>
    </row>
    <row r="924" spans="1:6" ht="15" thickBot="1" x14ac:dyDescent="0.35">
      <c r="A924" s="41"/>
      <c r="B924" s="41"/>
      <c r="C924" s="41"/>
      <c r="D924" s="41"/>
      <c r="E924" s="41"/>
      <c r="F924" s="41"/>
    </row>
    <row r="925" spans="1:6" ht="15" thickBot="1" x14ac:dyDescent="0.35">
      <c r="A925" s="41"/>
      <c r="B925" s="41"/>
      <c r="C925" s="41"/>
      <c r="D925" s="41"/>
      <c r="E925" s="41"/>
      <c r="F925" s="41"/>
    </row>
    <row r="926" spans="1:6" ht="15" thickBot="1" x14ac:dyDescent="0.35">
      <c r="A926" s="41"/>
      <c r="B926" s="41"/>
      <c r="C926" s="41"/>
      <c r="D926" s="41"/>
      <c r="E926" s="41"/>
      <c r="F926" s="41"/>
    </row>
    <row r="927" spans="1:6" ht="15" thickBot="1" x14ac:dyDescent="0.35">
      <c r="A927" s="41"/>
      <c r="B927" s="41"/>
      <c r="C927" s="41"/>
      <c r="D927" s="41"/>
      <c r="E927" s="41"/>
      <c r="F927" s="41"/>
    </row>
    <row r="928" spans="1:6" ht="15" thickBot="1" x14ac:dyDescent="0.35">
      <c r="A928" s="41"/>
      <c r="B928" s="41"/>
      <c r="C928" s="41"/>
      <c r="D928" s="41"/>
      <c r="E928" s="41"/>
      <c r="F928" s="41"/>
    </row>
    <row r="929" spans="1:6" ht="15" thickBot="1" x14ac:dyDescent="0.35">
      <c r="A929" s="41"/>
      <c r="B929" s="41"/>
      <c r="C929" s="41"/>
      <c r="D929" s="41"/>
      <c r="E929" s="41"/>
      <c r="F929" s="41"/>
    </row>
    <row r="930" spans="1:6" ht="15" thickBot="1" x14ac:dyDescent="0.35">
      <c r="A930" s="41"/>
      <c r="B930" s="41"/>
      <c r="C930" s="41"/>
      <c r="D930" s="41"/>
      <c r="E930" s="41"/>
      <c r="F930" s="41"/>
    </row>
    <row r="931" spans="1:6" ht="15" thickBot="1" x14ac:dyDescent="0.35">
      <c r="A931" s="41"/>
      <c r="B931" s="41"/>
      <c r="C931" s="41"/>
      <c r="D931" s="41"/>
      <c r="E931" s="41"/>
      <c r="F931" s="41"/>
    </row>
    <row r="932" spans="1:6" ht="15" thickBot="1" x14ac:dyDescent="0.35">
      <c r="A932" s="41"/>
      <c r="B932" s="41"/>
      <c r="C932" s="41"/>
      <c r="D932" s="41"/>
      <c r="E932" s="41"/>
      <c r="F932" s="41"/>
    </row>
    <row r="933" spans="1:6" ht="15" thickBot="1" x14ac:dyDescent="0.35">
      <c r="A933" s="41"/>
      <c r="B933" s="41"/>
      <c r="C933" s="41"/>
      <c r="D933" s="41"/>
      <c r="E933" s="41"/>
      <c r="F933" s="41"/>
    </row>
    <row r="934" spans="1:6" ht="15" thickBot="1" x14ac:dyDescent="0.35">
      <c r="A934" s="41"/>
      <c r="B934" s="41"/>
      <c r="C934" s="41"/>
      <c r="D934" s="41"/>
      <c r="E934" s="41"/>
      <c r="F934" s="41"/>
    </row>
    <row r="935" spans="1:6" ht="15" thickBot="1" x14ac:dyDescent="0.35">
      <c r="A935" s="41"/>
      <c r="B935" s="41"/>
      <c r="C935" s="41"/>
      <c r="D935" s="41"/>
      <c r="E935" s="41"/>
      <c r="F935" s="41"/>
    </row>
    <row r="936" spans="1:6" ht="15" thickBot="1" x14ac:dyDescent="0.35">
      <c r="A936" s="41"/>
      <c r="B936" s="41"/>
      <c r="C936" s="41"/>
      <c r="D936" s="41"/>
      <c r="E936" s="41"/>
      <c r="F936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workbookViewId="0">
      <selection activeCell="G13" sqref="G13"/>
    </sheetView>
  </sheetViews>
  <sheetFormatPr defaultRowHeight="14.4" x14ac:dyDescent="0.3"/>
  <cols>
    <col min="1" max="16384" width="8.88671875" style="16"/>
  </cols>
  <sheetData>
    <row r="1" spans="1:11" x14ac:dyDescent="0.3">
      <c r="A1" s="25" t="s">
        <v>26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5" t="s">
        <v>24</v>
      </c>
      <c r="H1" s="25" t="s">
        <v>26</v>
      </c>
      <c r="I1" s="25" t="s">
        <v>27</v>
      </c>
      <c r="J1" s="25" t="s">
        <v>28</v>
      </c>
      <c r="K1" s="25" t="s">
        <v>29</v>
      </c>
    </row>
    <row r="2" spans="1:11" x14ac:dyDescent="0.3">
      <c r="A2" s="43">
        <v>5</v>
      </c>
      <c r="B2" s="43">
        <v>2</v>
      </c>
      <c r="C2" s="43">
        <v>2</v>
      </c>
      <c r="D2" s="43">
        <v>35.700000000000003</v>
      </c>
      <c r="E2" s="43">
        <v>610300</v>
      </c>
      <c r="F2" s="43">
        <v>5</v>
      </c>
      <c r="G2" s="43">
        <v>122060</v>
      </c>
      <c r="H2" s="43">
        <v>6</v>
      </c>
      <c r="I2" s="30">
        <v>2</v>
      </c>
      <c r="J2" s="30">
        <v>3</v>
      </c>
      <c r="K2" s="30">
        <v>9</v>
      </c>
    </row>
    <row r="3" spans="1:11" x14ac:dyDescent="0.3">
      <c r="A3" s="43">
        <v>5</v>
      </c>
      <c r="B3" s="43">
        <v>3</v>
      </c>
      <c r="C3" s="43">
        <v>3</v>
      </c>
      <c r="D3" s="43">
        <v>34.06</v>
      </c>
      <c r="E3" s="43">
        <v>451600</v>
      </c>
      <c r="F3" s="43">
        <v>8</v>
      </c>
      <c r="G3" s="43">
        <v>56450</v>
      </c>
      <c r="H3" s="43">
        <v>9</v>
      </c>
      <c r="I3" s="30">
        <v>2</v>
      </c>
      <c r="J3" s="30">
        <v>3</v>
      </c>
      <c r="K3" s="30">
        <v>8</v>
      </c>
    </row>
    <row r="4" spans="1:11" x14ac:dyDescent="0.3">
      <c r="A4" s="43">
        <v>5</v>
      </c>
      <c r="B4" s="43">
        <v>4</v>
      </c>
      <c r="C4" s="43">
        <v>4</v>
      </c>
      <c r="D4" s="43">
        <v>35.5</v>
      </c>
      <c r="E4" s="43">
        <v>604700</v>
      </c>
      <c r="F4" s="43">
        <v>7</v>
      </c>
      <c r="G4" s="43">
        <v>86385.71428571429</v>
      </c>
      <c r="H4" s="43">
        <v>7</v>
      </c>
      <c r="I4" s="30">
        <v>9</v>
      </c>
      <c r="J4" s="30">
        <v>6</v>
      </c>
      <c r="K4" s="30">
        <v>8</v>
      </c>
    </row>
    <row r="5" spans="1:11" x14ac:dyDescent="0.3">
      <c r="A5" s="43">
        <v>5</v>
      </c>
      <c r="B5" s="43">
        <v>5</v>
      </c>
      <c r="C5" s="43">
        <v>5</v>
      </c>
      <c r="D5" s="43">
        <v>35.5</v>
      </c>
      <c r="E5" s="43">
        <v>611020</v>
      </c>
      <c r="F5" s="43">
        <v>5</v>
      </c>
      <c r="G5" s="43">
        <v>122204</v>
      </c>
      <c r="H5" s="43">
        <v>8</v>
      </c>
      <c r="I5" s="30">
        <v>4</v>
      </c>
      <c r="J5" s="30">
        <v>11</v>
      </c>
      <c r="K5" s="30">
        <v>6</v>
      </c>
    </row>
    <row r="6" spans="1:11" x14ac:dyDescent="0.3">
      <c r="A6" s="43">
        <v>5</v>
      </c>
      <c r="B6" s="43">
        <v>6</v>
      </c>
      <c r="C6" s="43">
        <v>6</v>
      </c>
      <c r="D6" s="43">
        <v>34.24</v>
      </c>
      <c r="E6" s="43">
        <v>644750</v>
      </c>
      <c r="F6" s="43">
        <v>7</v>
      </c>
      <c r="G6" s="43">
        <v>92107.142857142855</v>
      </c>
      <c r="H6" s="43">
        <v>10</v>
      </c>
      <c r="I6" s="30">
        <v>2</v>
      </c>
      <c r="J6" s="30">
        <v>5</v>
      </c>
      <c r="K6" s="30">
        <v>12</v>
      </c>
    </row>
    <row r="7" spans="1:11" x14ac:dyDescent="0.3">
      <c r="A7" s="43">
        <v>5</v>
      </c>
      <c r="B7" s="43">
        <v>7</v>
      </c>
      <c r="C7" s="43">
        <v>7</v>
      </c>
      <c r="D7" s="43">
        <v>35.76</v>
      </c>
      <c r="E7" s="43">
        <v>666580</v>
      </c>
      <c r="F7" s="43">
        <v>6</v>
      </c>
      <c r="G7" s="43">
        <v>111096.66666666667</v>
      </c>
    </row>
    <row r="8" spans="1:11" x14ac:dyDescent="0.3">
      <c r="A8" s="43">
        <v>5</v>
      </c>
      <c r="B8" s="43">
        <v>8</v>
      </c>
      <c r="C8" s="43">
        <v>8</v>
      </c>
      <c r="D8" s="43">
        <v>35.93</v>
      </c>
      <c r="E8" s="43">
        <v>649530</v>
      </c>
      <c r="F8" s="43">
        <v>5</v>
      </c>
      <c r="G8" s="43">
        <v>129906</v>
      </c>
    </row>
    <row r="9" spans="1:11" x14ac:dyDescent="0.3">
      <c r="A9" s="43">
        <v>5</v>
      </c>
      <c r="B9" s="43">
        <v>9</v>
      </c>
      <c r="C9" s="43">
        <v>9</v>
      </c>
      <c r="D9" s="43">
        <v>38.229999999999997</v>
      </c>
      <c r="E9" s="43">
        <v>9317717</v>
      </c>
      <c r="F9" s="43">
        <v>6</v>
      </c>
      <c r="G9" s="43">
        <v>1552952.8333333333</v>
      </c>
    </row>
    <row r="10" spans="1:11" x14ac:dyDescent="0.3">
      <c r="A10" s="43">
        <v>5</v>
      </c>
      <c r="B10" s="43">
        <v>10</v>
      </c>
      <c r="C10" s="43">
        <v>10</v>
      </c>
      <c r="D10" s="43">
        <v>35.67</v>
      </c>
      <c r="E10" s="43">
        <v>2737153</v>
      </c>
      <c r="F10" s="43">
        <v>3</v>
      </c>
      <c r="G10" s="43">
        <v>912384.33333333337</v>
      </c>
    </row>
    <row r="11" spans="1:11" x14ac:dyDescent="0.3">
      <c r="A11" s="43">
        <v>5</v>
      </c>
      <c r="B11" s="43">
        <v>11</v>
      </c>
      <c r="C11" s="43">
        <v>11</v>
      </c>
      <c r="D11" s="43">
        <v>34.6</v>
      </c>
      <c r="E11" s="43">
        <v>822913</v>
      </c>
      <c r="F11" s="43">
        <v>4</v>
      </c>
      <c r="G11" s="43">
        <v>205728.25</v>
      </c>
    </row>
    <row r="12" spans="1:11" x14ac:dyDescent="0.3">
      <c r="A12" s="43">
        <v>5</v>
      </c>
      <c r="B12" s="43">
        <v>12</v>
      </c>
      <c r="C12" s="43">
        <v>12</v>
      </c>
      <c r="D12" s="43">
        <v>35.21</v>
      </c>
      <c r="E12" s="43">
        <v>618450</v>
      </c>
      <c r="F12" s="43">
        <v>3</v>
      </c>
      <c r="G12" s="43">
        <v>206150</v>
      </c>
    </row>
    <row r="13" spans="1:11" x14ac:dyDescent="0.3">
      <c r="A13" s="43">
        <v>5</v>
      </c>
      <c r="B13" s="43">
        <v>13</v>
      </c>
      <c r="C13" s="43">
        <v>13</v>
      </c>
      <c r="D13" s="43">
        <v>34.99</v>
      </c>
      <c r="E13" s="43">
        <v>6166504</v>
      </c>
      <c r="F13" s="43">
        <v>5</v>
      </c>
      <c r="G13" s="43">
        <v>1233300.8</v>
      </c>
    </row>
    <row r="14" spans="1:11" x14ac:dyDescent="0.3">
      <c r="A14" s="43">
        <v>5</v>
      </c>
      <c r="B14" s="43">
        <v>14</v>
      </c>
      <c r="C14" s="43">
        <v>14</v>
      </c>
      <c r="D14" s="43">
        <v>35.340000000000003</v>
      </c>
      <c r="E14" s="43">
        <v>711899</v>
      </c>
      <c r="F14" s="43">
        <v>2</v>
      </c>
      <c r="G14" s="43">
        <v>355949.5</v>
      </c>
    </row>
    <row r="15" spans="1:11" x14ac:dyDescent="0.3">
      <c r="A15" s="43">
        <v>5</v>
      </c>
      <c r="B15" s="43">
        <v>15</v>
      </c>
      <c r="C15" s="43">
        <v>15</v>
      </c>
      <c r="D15" s="43">
        <v>41.45</v>
      </c>
      <c r="E15" s="43">
        <v>6718677</v>
      </c>
      <c r="F15" s="43">
        <v>3</v>
      </c>
      <c r="G15" s="43">
        <v>2239559</v>
      </c>
    </row>
    <row r="16" spans="1:11" x14ac:dyDescent="0.3">
      <c r="A16" s="43">
        <v>5</v>
      </c>
      <c r="B16" s="43">
        <v>16</v>
      </c>
      <c r="C16" s="43">
        <v>16</v>
      </c>
      <c r="D16" s="43">
        <v>34.51</v>
      </c>
      <c r="E16" s="43">
        <v>713523</v>
      </c>
      <c r="F16" s="43">
        <v>2</v>
      </c>
      <c r="G16" s="43">
        <v>356761.5</v>
      </c>
    </row>
    <row r="17" spans="1:7" x14ac:dyDescent="0.3">
      <c r="A17" s="43">
        <v>5</v>
      </c>
      <c r="B17" s="43">
        <v>17</v>
      </c>
      <c r="C17" s="43">
        <v>17</v>
      </c>
      <c r="D17" s="43">
        <v>35.880000000000003</v>
      </c>
      <c r="E17" s="43">
        <v>6544370</v>
      </c>
      <c r="F17" s="43">
        <v>2</v>
      </c>
      <c r="G17" s="43">
        <v>3272185</v>
      </c>
    </row>
    <row r="18" spans="1:7" x14ac:dyDescent="0.3">
      <c r="A18" s="43">
        <v>5</v>
      </c>
      <c r="B18" s="43">
        <v>18</v>
      </c>
      <c r="C18" s="43">
        <v>18</v>
      </c>
      <c r="D18" s="43">
        <v>35.29</v>
      </c>
      <c r="E18" s="43">
        <v>598962</v>
      </c>
      <c r="F18" s="43">
        <v>3</v>
      </c>
      <c r="G18" s="43">
        <v>199654</v>
      </c>
    </row>
    <row r="19" spans="1:7" x14ac:dyDescent="0.3">
      <c r="A19" s="43">
        <v>5</v>
      </c>
      <c r="B19" s="43">
        <v>19</v>
      </c>
      <c r="C19" s="43">
        <v>19</v>
      </c>
      <c r="D19" s="43">
        <v>36.700000000000003</v>
      </c>
      <c r="E19" s="43">
        <v>2714465</v>
      </c>
      <c r="F19" s="43">
        <v>3</v>
      </c>
      <c r="G19" s="43">
        <v>904821.66666666663</v>
      </c>
    </row>
    <row r="20" spans="1:7" x14ac:dyDescent="0.3">
      <c r="A20" s="43">
        <v>6</v>
      </c>
      <c r="B20" s="43">
        <v>1</v>
      </c>
      <c r="C20" s="43">
        <v>1</v>
      </c>
      <c r="D20" s="43">
        <v>33.869999999999997</v>
      </c>
      <c r="E20" s="43">
        <v>4977700</v>
      </c>
      <c r="F20" s="43">
        <v>5</v>
      </c>
      <c r="G20" s="43">
        <v>995540</v>
      </c>
    </row>
    <row r="21" spans="1:7" x14ac:dyDescent="0.3">
      <c r="A21" s="44">
        <v>6</v>
      </c>
      <c r="B21" s="44">
        <v>2</v>
      </c>
      <c r="C21" s="44">
        <v>2</v>
      </c>
      <c r="D21" s="44">
        <v>34.619999999999997</v>
      </c>
      <c r="E21" s="45">
        <v>464980</v>
      </c>
      <c r="F21" s="45">
        <v>14</v>
      </c>
      <c r="G21" s="46">
        <f>E21/F21</f>
        <v>33212.857142857145</v>
      </c>
    </row>
    <row r="22" spans="1:7" x14ac:dyDescent="0.3">
      <c r="A22" s="44">
        <v>6</v>
      </c>
      <c r="B22" s="44">
        <v>3</v>
      </c>
      <c r="C22" s="44">
        <v>3</v>
      </c>
      <c r="D22" s="44">
        <v>35.46</v>
      </c>
      <c r="E22" s="44">
        <v>562400</v>
      </c>
      <c r="F22" s="44">
        <v>12</v>
      </c>
      <c r="G22" s="44">
        <v>46866.666666666664</v>
      </c>
    </row>
    <row r="23" spans="1:7" x14ac:dyDescent="0.3">
      <c r="A23" s="43">
        <v>6</v>
      </c>
      <c r="B23" s="43">
        <v>4</v>
      </c>
      <c r="C23" s="43">
        <v>4</v>
      </c>
      <c r="D23" s="43">
        <v>34.51</v>
      </c>
      <c r="E23" s="43">
        <v>604000</v>
      </c>
      <c r="F23" s="43">
        <v>7</v>
      </c>
      <c r="G23" s="43">
        <v>86285.71428571429</v>
      </c>
    </row>
    <row r="24" spans="1:7" x14ac:dyDescent="0.3">
      <c r="A24" s="43">
        <v>6</v>
      </c>
      <c r="B24" s="43">
        <v>5</v>
      </c>
      <c r="C24" s="43">
        <v>5</v>
      </c>
      <c r="D24" s="43">
        <v>34.159999999999997</v>
      </c>
      <c r="E24" s="43">
        <v>744090</v>
      </c>
      <c r="F24" s="43">
        <v>10</v>
      </c>
      <c r="G24" s="43">
        <v>74409</v>
      </c>
    </row>
    <row r="25" spans="1:7" x14ac:dyDescent="0.3">
      <c r="A25" s="43">
        <v>6</v>
      </c>
      <c r="B25" s="43">
        <v>6</v>
      </c>
      <c r="C25" s="43">
        <v>6</v>
      </c>
      <c r="D25" s="43">
        <v>35.450000000000003</v>
      </c>
      <c r="E25" s="43">
        <v>525010</v>
      </c>
      <c r="F25" s="43">
        <v>11</v>
      </c>
      <c r="G25" s="43">
        <v>47728.181818181816</v>
      </c>
    </row>
    <row r="26" spans="1:7" x14ac:dyDescent="0.3">
      <c r="A26" s="43">
        <v>6</v>
      </c>
      <c r="B26" s="43">
        <v>7</v>
      </c>
      <c r="C26" s="43">
        <v>7</v>
      </c>
      <c r="D26" s="43">
        <v>34.06</v>
      </c>
      <c r="E26" s="43">
        <v>451560</v>
      </c>
      <c r="F26" s="43">
        <v>4</v>
      </c>
      <c r="G26" s="43">
        <v>112890</v>
      </c>
    </row>
    <row r="27" spans="1:7" x14ac:dyDescent="0.3">
      <c r="A27" s="43">
        <v>6</v>
      </c>
      <c r="B27" s="43">
        <v>8</v>
      </c>
      <c r="C27" s="43">
        <v>8</v>
      </c>
      <c r="D27" s="43">
        <v>34.909999999999997</v>
      </c>
      <c r="E27" s="43">
        <v>656890</v>
      </c>
      <c r="F27" s="43">
        <v>8</v>
      </c>
      <c r="G27" s="43">
        <v>82111.25</v>
      </c>
    </row>
    <row r="28" spans="1:7" x14ac:dyDescent="0.3">
      <c r="A28" s="44">
        <v>6</v>
      </c>
      <c r="B28" s="44">
        <v>9</v>
      </c>
      <c r="C28" s="44">
        <v>9</v>
      </c>
      <c r="D28" s="44">
        <v>34.78</v>
      </c>
      <c r="E28" s="44">
        <v>612520</v>
      </c>
      <c r="F28" s="44">
        <v>13</v>
      </c>
      <c r="G28" s="44">
        <v>47116.923076923078</v>
      </c>
    </row>
    <row r="29" spans="1:7" x14ac:dyDescent="0.3">
      <c r="A29" s="43">
        <v>6</v>
      </c>
      <c r="B29" s="43">
        <v>10</v>
      </c>
      <c r="C29" s="43">
        <v>10</v>
      </c>
      <c r="D29" s="43">
        <v>36.92</v>
      </c>
      <c r="E29" s="43">
        <v>625520</v>
      </c>
      <c r="F29" s="43">
        <v>13</v>
      </c>
      <c r="G29" s="43">
        <v>48116.923076923078</v>
      </c>
    </row>
    <row r="30" spans="1:7" x14ac:dyDescent="0.3">
      <c r="A30" s="43">
        <v>6</v>
      </c>
      <c r="B30" s="43">
        <v>11</v>
      </c>
      <c r="C30" s="43">
        <v>11</v>
      </c>
      <c r="D30" s="43">
        <v>35.74</v>
      </c>
      <c r="E30" s="43">
        <v>569400</v>
      </c>
      <c r="F30" s="43">
        <v>8</v>
      </c>
      <c r="G30" s="43">
        <v>71175</v>
      </c>
    </row>
    <row r="31" spans="1:7" x14ac:dyDescent="0.3">
      <c r="A31" s="43">
        <v>6</v>
      </c>
      <c r="B31" s="43">
        <v>12</v>
      </c>
      <c r="C31" s="43">
        <v>12</v>
      </c>
      <c r="D31" s="43">
        <v>35.31</v>
      </c>
      <c r="E31" s="43">
        <v>710540</v>
      </c>
      <c r="F31" s="43">
        <v>10</v>
      </c>
      <c r="G31" s="43">
        <v>71054</v>
      </c>
    </row>
    <row r="32" spans="1:7" x14ac:dyDescent="0.3">
      <c r="A32" s="43">
        <v>6</v>
      </c>
      <c r="B32" s="43">
        <v>13</v>
      </c>
      <c r="C32" s="43">
        <v>13</v>
      </c>
      <c r="D32" s="43">
        <v>34.24</v>
      </c>
      <c r="E32" s="43">
        <v>562060</v>
      </c>
      <c r="F32" s="43">
        <v>5</v>
      </c>
      <c r="G32" s="43">
        <v>112412</v>
      </c>
    </row>
    <row r="33" spans="1:7" x14ac:dyDescent="0.3">
      <c r="A33" s="43">
        <v>6</v>
      </c>
      <c r="B33" s="43">
        <v>14</v>
      </c>
      <c r="C33" s="43">
        <v>14</v>
      </c>
      <c r="D33" s="43">
        <v>35.43</v>
      </c>
      <c r="E33" s="43">
        <v>528920</v>
      </c>
      <c r="F33" s="43">
        <v>8</v>
      </c>
      <c r="G33" s="43">
        <v>66115</v>
      </c>
    </row>
    <row r="34" spans="1:7" x14ac:dyDescent="0.3">
      <c r="A34" s="43">
        <v>6</v>
      </c>
      <c r="B34" s="43">
        <v>15</v>
      </c>
      <c r="C34" s="43">
        <v>15</v>
      </c>
      <c r="D34" s="43">
        <v>35.47</v>
      </c>
      <c r="E34" s="43">
        <v>625430</v>
      </c>
      <c r="F34" s="43">
        <v>4</v>
      </c>
      <c r="G34" s="43">
        <v>156357.5</v>
      </c>
    </row>
    <row r="35" spans="1:7" x14ac:dyDescent="0.3">
      <c r="A35" s="43">
        <v>6</v>
      </c>
      <c r="B35" s="43">
        <v>16</v>
      </c>
      <c r="C35" s="43">
        <v>16</v>
      </c>
      <c r="D35" s="43">
        <v>33.65</v>
      </c>
      <c r="E35" s="43">
        <v>634240</v>
      </c>
      <c r="F35" s="43">
        <v>11</v>
      </c>
      <c r="G35" s="43">
        <v>57658.181818181816</v>
      </c>
    </row>
    <row r="36" spans="1:7" x14ac:dyDescent="0.3">
      <c r="A36" s="43">
        <v>6</v>
      </c>
      <c r="B36" s="43">
        <v>17</v>
      </c>
      <c r="C36" s="43">
        <v>17</v>
      </c>
      <c r="D36" s="43">
        <v>35.450000000000003</v>
      </c>
      <c r="E36" s="43">
        <v>666150</v>
      </c>
      <c r="F36" s="43">
        <v>9</v>
      </c>
      <c r="G36" s="43">
        <v>74016.666666666672</v>
      </c>
    </row>
    <row r="37" spans="1:7" x14ac:dyDescent="0.3">
      <c r="A37" s="43">
        <v>6</v>
      </c>
      <c r="B37" s="43">
        <v>18</v>
      </c>
      <c r="C37" s="43">
        <v>18</v>
      </c>
      <c r="D37" s="43">
        <v>35.450000000000003</v>
      </c>
      <c r="E37" s="43">
        <v>631876</v>
      </c>
      <c r="F37" s="43">
        <v>7</v>
      </c>
      <c r="G37" s="43">
        <v>90268</v>
      </c>
    </row>
    <row r="38" spans="1:7" x14ac:dyDescent="0.3">
      <c r="A38" s="43">
        <v>6</v>
      </c>
      <c r="B38" s="43">
        <v>19</v>
      </c>
      <c r="C38" s="43">
        <v>19</v>
      </c>
      <c r="D38" s="43">
        <v>33.47</v>
      </c>
      <c r="E38" s="43">
        <v>667944</v>
      </c>
      <c r="F38" s="43">
        <v>7</v>
      </c>
      <c r="G38" s="43">
        <v>95420.571428571435</v>
      </c>
    </row>
    <row r="39" spans="1:7" x14ac:dyDescent="0.3">
      <c r="A39" s="43">
        <v>6</v>
      </c>
      <c r="B39" s="43">
        <v>20</v>
      </c>
      <c r="C39" s="43">
        <v>20</v>
      </c>
      <c r="D39" s="43">
        <v>34.15</v>
      </c>
      <c r="E39" s="43">
        <v>5867609</v>
      </c>
      <c r="F39" s="43">
        <v>4</v>
      </c>
      <c r="G39" s="43">
        <v>1466902.25</v>
      </c>
    </row>
    <row r="40" spans="1:7" x14ac:dyDescent="0.3">
      <c r="A40" s="43">
        <v>7</v>
      </c>
      <c r="B40" s="43">
        <v>1</v>
      </c>
      <c r="C40" s="43">
        <v>1</v>
      </c>
      <c r="D40" s="43">
        <v>35.5</v>
      </c>
      <c r="E40" s="43">
        <v>623500</v>
      </c>
      <c r="F40" s="43">
        <v>4</v>
      </c>
      <c r="G40" s="43">
        <v>155875</v>
      </c>
    </row>
    <row r="41" spans="1:7" x14ac:dyDescent="0.3">
      <c r="A41" s="43">
        <v>7</v>
      </c>
      <c r="B41" s="43">
        <v>2</v>
      </c>
      <c r="C41" s="43">
        <v>2</v>
      </c>
      <c r="D41" s="43">
        <v>35.04</v>
      </c>
      <c r="E41" s="43">
        <v>708800</v>
      </c>
      <c r="F41" s="43">
        <v>6</v>
      </c>
      <c r="G41" s="43">
        <v>118133.33333333333</v>
      </c>
    </row>
    <row r="42" spans="1:7" x14ac:dyDescent="0.3">
      <c r="A42" s="43">
        <v>7</v>
      </c>
      <c r="B42" s="43">
        <v>3</v>
      </c>
      <c r="C42" s="43">
        <v>3</v>
      </c>
      <c r="D42" s="43">
        <v>34.89</v>
      </c>
      <c r="E42" s="43">
        <v>753500</v>
      </c>
      <c r="F42" s="43">
        <v>9</v>
      </c>
      <c r="G42" s="43">
        <v>83722.222222222219</v>
      </c>
    </row>
    <row r="43" spans="1:7" x14ac:dyDescent="0.3">
      <c r="A43" s="43">
        <v>7</v>
      </c>
      <c r="B43" s="43">
        <v>4</v>
      </c>
      <c r="C43" s="43">
        <v>4</v>
      </c>
      <c r="D43" s="43">
        <v>34.159999999999997</v>
      </c>
      <c r="E43" s="43">
        <v>5194100</v>
      </c>
      <c r="F43" s="43">
        <v>9</v>
      </c>
      <c r="G43" s="43">
        <v>577122.22222222225</v>
      </c>
    </row>
    <row r="44" spans="1:7" x14ac:dyDescent="0.3">
      <c r="A44" s="43">
        <v>7</v>
      </c>
      <c r="B44" s="43">
        <v>5</v>
      </c>
      <c r="C44" s="43">
        <v>5</v>
      </c>
      <c r="D44" s="43">
        <v>34.619999999999997</v>
      </c>
      <c r="E44" s="43">
        <v>664440</v>
      </c>
      <c r="F44" s="43">
        <v>10</v>
      </c>
      <c r="G44" s="43">
        <v>66444</v>
      </c>
    </row>
    <row r="45" spans="1:7" x14ac:dyDescent="0.3">
      <c r="A45" s="44">
        <v>7</v>
      </c>
      <c r="B45" s="44">
        <v>6</v>
      </c>
      <c r="C45" s="44">
        <v>6</v>
      </c>
      <c r="D45" s="44">
        <v>34.32</v>
      </c>
      <c r="E45" s="44">
        <v>562810</v>
      </c>
      <c r="F45" s="44">
        <v>11</v>
      </c>
      <c r="G45" s="44">
        <v>51164.545454545456</v>
      </c>
    </row>
    <row r="46" spans="1:7" x14ac:dyDescent="0.3">
      <c r="A46" s="43">
        <v>7</v>
      </c>
      <c r="B46" s="43">
        <v>7</v>
      </c>
      <c r="C46" s="43">
        <v>7</v>
      </c>
      <c r="D46" s="43">
        <v>35.47</v>
      </c>
      <c r="E46" s="43">
        <v>624080</v>
      </c>
      <c r="F46" s="43">
        <v>6</v>
      </c>
      <c r="G46" s="43">
        <v>104013.33333333333</v>
      </c>
    </row>
    <row r="47" spans="1:7" x14ac:dyDescent="0.3">
      <c r="A47" s="44">
        <v>7</v>
      </c>
      <c r="B47" s="44">
        <v>8</v>
      </c>
      <c r="C47" s="44">
        <v>8</v>
      </c>
      <c r="D47" s="44">
        <v>35.04</v>
      </c>
      <c r="E47" s="44">
        <v>623880</v>
      </c>
      <c r="F47" s="44">
        <v>11</v>
      </c>
      <c r="G47" s="44">
        <v>56716.36363636364</v>
      </c>
    </row>
    <row r="48" spans="1:7" x14ac:dyDescent="0.3">
      <c r="A48" s="44">
        <v>7</v>
      </c>
      <c r="B48" s="44">
        <v>9</v>
      </c>
      <c r="C48" s="44">
        <v>9</v>
      </c>
      <c r="D48" s="44">
        <v>33.869999999999997</v>
      </c>
      <c r="E48" s="44">
        <v>644000</v>
      </c>
      <c r="F48" s="44">
        <v>14</v>
      </c>
      <c r="G48" s="44">
        <v>46000</v>
      </c>
    </row>
    <row r="49" spans="1:7" x14ac:dyDescent="0.3">
      <c r="A49" s="43">
        <v>7</v>
      </c>
      <c r="B49" s="43">
        <v>10</v>
      </c>
      <c r="C49" s="43">
        <v>10</v>
      </c>
      <c r="D49" s="43">
        <v>34.32</v>
      </c>
      <c r="E49" s="43">
        <v>5097000</v>
      </c>
      <c r="F49" s="43">
        <v>8</v>
      </c>
      <c r="G49" s="43">
        <v>637125</v>
      </c>
    </row>
    <row r="50" spans="1:7" x14ac:dyDescent="0.3">
      <c r="A50" s="43">
        <v>7</v>
      </c>
      <c r="B50" s="43">
        <v>11</v>
      </c>
      <c r="C50" s="43">
        <v>11</v>
      </c>
      <c r="D50" s="43">
        <v>34.89</v>
      </c>
      <c r="E50" s="43">
        <v>620000</v>
      </c>
      <c r="F50" s="43">
        <v>9</v>
      </c>
      <c r="G50" s="43">
        <v>68888.888888888891</v>
      </c>
    </row>
    <row r="51" spans="1:7" x14ac:dyDescent="0.3">
      <c r="A51" s="43">
        <v>7</v>
      </c>
      <c r="B51" s="43">
        <v>12</v>
      </c>
      <c r="C51" s="43">
        <v>12</v>
      </c>
      <c r="D51" s="43">
        <v>34.75</v>
      </c>
      <c r="E51" s="43">
        <v>840000</v>
      </c>
      <c r="F51" s="43">
        <v>10</v>
      </c>
      <c r="G51" s="43">
        <v>84000</v>
      </c>
    </row>
    <row r="52" spans="1:7" x14ac:dyDescent="0.3">
      <c r="A52" s="43">
        <v>7</v>
      </c>
      <c r="B52" s="43">
        <v>13</v>
      </c>
      <c r="C52" s="43">
        <v>13</v>
      </c>
      <c r="D52" s="43">
        <v>34.619999999999997</v>
      </c>
      <c r="E52" s="43">
        <v>548000</v>
      </c>
      <c r="F52" s="43">
        <v>5</v>
      </c>
      <c r="G52" s="43">
        <v>109600</v>
      </c>
    </row>
    <row r="53" spans="1:7" x14ac:dyDescent="0.3">
      <c r="A53" s="43">
        <v>7</v>
      </c>
      <c r="B53" s="43">
        <v>14</v>
      </c>
      <c r="C53" s="43">
        <v>14</v>
      </c>
      <c r="D53" s="43">
        <v>35.07</v>
      </c>
      <c r="E53" s="43">
        <v>662000</v>
      </c>
      <c r="F53" s="43">
        <v>8</v>
      </c>
      <c r="G53" s="43">
        <v>82750</v>
      </c>
    </row>
    <row r="54" spans="1:7" x14ac:dyDescent="0.3">
      <c r="A54" s="43">
        <v>7</v>
      </c>
      <c r="B54" s="43">
        <v>15</v>
      </c>
      <c r="C54" s="43">
        <v>15</v>
      </c>
      <c r="D54" s="43">
        <v>34.78</v>
      </c>
      <c r="E54" s="43">
        <v>596000</v>
      </c>
      <c r="F54" s="43">
        <v>7</v>
      </c>
      <c r="G54" s="43">
        <v>85142.857142857145</v>
      </c>
    </row>
    <row r="55" spans="1:7" x14ac:dyDescent="0.3">
      <c r="A55" s="43">
        <v>7</v>
      </c>
      <c r="B55" s="43">
        <v>16</v>
      </c>
      <c r="C55" s="43">
        <v>16</v>
      </c>
      <c r="D55" s="43">
        <v>34.51</v>
      </c>
      <c r="E55" s="43">
        <v>10867000</v>
      </c>
      <c r="F55" s="43">
        <v>6</v>
      </c>
      <c r="G55" s="43">
        <v>1811166.6666666667</v>
      </c>
    </row>
    <row r="56" spans="1:7" x14ac:dyDescent="0.3">
      <c r="A56" s="43">
        <v>7</v>
      </c>
      <c r="B56" s="43">
        <v>17</v>
      </c>
      <c r="C56" s="43">
        <v>17</v>
      </c>
      <c r="D56" s="43">
        <v>35.35</v>
      </c>
      <c r="E56" s="43">
        <v>5202000</v>
      </c>
      <c r="F56" s="43">
        <v>5</v>
      </c>
      <c r="G56" s="43">
        <v>1040400</v>
      </c>
    </row>
    <row r="57" spans="1:7" x14ac:dyDescent="0.3">
      <c r="A57" s="43">
        <v>7</v>
      </c>
      <c r="B57" s="43">
        <v>18</v>
      </c>
      <c r="C57" s="43">
        <v>18</v>
      </c>
      <c r="D57" s="43">
        <v>34.159999999999997</v>
      </c>
      <c r="E57" s="43">
        <v>724000</v>
      </c>
      <c r="F57" s="43">
        <v>5</v>
      </c>
      <c r="G57" s="43">
        <v>144800</v>
      </c>
    </row>
    <row r="58" spans="1:7" x14ac:dyDescent="0.3">
      <c r="A58" s="43">
        <v>7</v>
      </c>
      <c r="B58" s="43">
        <v>19</v>
      </c>
      <c r="C58" s="43">
        <v>19</v>
      </c>
      <c r="D58" s="43">
        <v>33.869999999999997</v>
      </c>
      <c r="E58" s="43">
        <v>9215000</v>
      </c>
      <c r="F58" s="43">
        <v>4</v>
      </c>
      <c r="G58" s="43">
        <v>2303750</v>
      </c>
    </row>
    <row r="59" spans="1:7" x14ac:dyDescent="0.3">
      <c r="A59" s="43">
        <v>7</v>
      </c>
      <c r="B59" s="43">
        <v>20</v>
      </c>
      <c r="C59" s="43">
        <v>20</v>
      </c>
      <c r="D59" s="43">
        <v>34.6</v>
      </c>
      <c r="E59" s="43">
        <v>802000</v>
      </c>
      <c r="F59" s="43">
        <v>5</v>
      </c>
      <c r="G59" s="43">
        <v>160400</v>
      </c>
    </row>
    <row r="60" spans="1:7" x14ac:dyDescent="0.3">
      <c r="A60" s="43">
        <v>8</v>
      </c>
      <c r="B60" s="43">
        <v>1</v>
      </c>
      <c r="C60" s="43">
        <v>1</v>
      </c>
      <c r="D60" s="43">
        <v>34.32</v>
      </c>
      <c r="E60" s="43">
        <v>610780</v>
      </c>
      <c r="F60" s="43">
        <v>5</v>
      </c>
      <c r="G60" s="43">
        <v>122156</v>
      </c>
    </row>
    <row r="61" spans="1:7" x14ac:dyDescent="0.3">
      <c r="A61" s="43">
        <v>8</v>
      </c>
      <c r="B61" s="43">
        <v>2</v>
      </c>
      <c r="C61" s="43">
        <v>2</v>
      </c>
      <c r="D61" s="43">
        <v>36.549999999999997</v>
      </c>
      <c r="E61" s="43">
        <v>834410</v>
      </c>
      <c r="F61" s="43">
        <v>8</v>
      </c>
      <c r="G61" s="43">
        <v>104301.25</v>
      </c>
    </row>
    <row r="62" spans="1:7" x14ac:dyDescent="0.3">
      <c r="A62" s="43">
        <v>8</v>
      </c>
      <c r="B62" s="43">
        <v>3</v>
      </c>
      <c r="C62" s="43">
        <v>3</v>
      </c>
      <c r="D62" s="43">
        <v>34.24</v>
      </c>
      <c r="E62" s="43">
        <v>695220</v>
      </c>
      <c r="F62" s="43">
        <v>11</v>
      </c>
      <c r="G62" s="43">
        <v>63201.818181818184</v>
      </c>
    </row>
    <row r="63" spans="1:7" x14ac:dyDescent="0.3">
      <c r="A63" s="44">
        <v>8</v>
      </c>
      <c r="B63" s="44">
        <v>4</v>
      </c>
      <c r="C63" s="44">
        <v>4</v>
      </c>
      <c r="D63" s="44">
        <v>34.32</v>
      </c>
      <c r="E63" s="44">
        <v>721390</v>
      </c>
      <c r="F63" s="44">
        <v>16</v>
      </c>
      <c r="G63" s="44">
        <v>45086.875</v>
      </c>
    </row>
    <row r="64" spans="1:7" x14ac:dyDescent="0.3">
      <c r="A64" s="43">
        <v>8</v>
      </c>
      <c r="B64" s="43">
        <v>5</v>
      </c>
      <c r="C64" s="43">
        <v>5</v>
      </c>
      <c r="D64" s="43">
        <v>35.76</v>
      </c>
      <c r="E64" s="43">
        <v>807700</v>
      </c>
      <c r="F64" s="43">
        <v>10</v>
      </c>
      <c r="G64" s="43">
        <v>80770</v>
      </c>
    </row>
    <row r="65" spans="1:7" x14ac:dyDescent="0.3">
      <c r="A65" s="44">
        <v>8</v>
      </c>
      <c r="B65" s="44">
        <v>6</v>
      </c>
      <c r="C65" s="44">
        <v>6</v>
      </c>
      <c r="D65" s="44">
        <v>35.5</v>
      </c>
      <c r="E65" s="44">
        <v>556900</v>
      </c>
      <c r="F65" s="44">
        <v>11</v>
      </c>
      <c r="G65" s="44">
        <v>50627.272727272728</v>
      </c>
    </row>
    <row r="66" spans="1:7" x14ac:dyDescent="0.3">
      <c r="A66" s="43">
        <v>8</v>
      </c>
      <c r="B66" s="43">
        <v>7</v>
      </c>
      <c r="C66" s="43">
        <v>7</v>
      </c>
      <c r="D66" s="43">
        <v>37.479999999999997</v>
      </c>
      <c r="E66" s="43">
        <v>2713200</v>
      </c>
      <c r="F66" s="43">
        <v>10</v>
      </c>
      <c r="G66" s="43">
        <v>271320</v>
      </c>
    </row>
    <row r="67" spans="1:7" x14ac:dyDescent="0.3">
      <c r="A67" s="43">
        <v>8</v>
      </c>
      <c r="B67" s="43">
        <v>8</v>
      </c>
      <c r="C67" s="43">
        <v>8</v>
      </c>
      <c r="D67" s="43">
        <v>36.04</v>
      </c>
      <c r="E67" s="43">
        <v>721600</v>
      </c>
      <c r="F67" s="43">
        <v>11</v>
      </c>
      <c r="G67" s="43">
        <v>65600</v>
      </c>
    </row>
    <row r="68" spans="1:7" x14ac:dyDescent="0.3">
      <c r="A68" s="43">
        <v>8</v>
      </c>
      <c r="B68" s="43">
        <v>9</v>
      </c>
      <c r="C68" s="43">
        <v>9</v>
      </c>
      <c r="D68" s="43">
        <v>35.049999999999997</v>
      </c>
      <c r="E68" s="43">
        <v>5720487</v>
      </c>
      <c r="F68" s="43">
        <v>8</v>
      </c>
      <c r="G68" s="43">
        <v>715060.875</v>
      </c>
    </row>
    <row r="69" spans="1:7" x14ac:dyDescent="0.3">
      <c r="A69" s="43">
        <v>8</v>
      </c>
      <c r="B69" s="43">
        <v>10</v>
      </c>
      <c r="C69" s="43">
        <v>10</v>
      </c>
      <c r="D69" s="43">
        <v>36.92</v>
      </c>
      <c r="E69" s="43">
        <v>4925522</v>
      </c>
      <c r="F69" s="43">
        <v>7</v>
      </c>
      <c r="G69" s="43">
        <v>703646</v>
      </c>
    </row>
    <row r="70" spans="1:7" x14ac:dyDescent="0.3">
      <c r="A70" s="44">
        <v>8</v>
      </c>
      <c r="B70" s="44">
        <v>11</v>
      </c>
      <c r="C70" s="44">
        <v>11</v>
      </c>
      <c r="D70" s="44">
        <v>35.06</v>
      </c>
      <c r="E70" s="44">
        <v>597492</v>
      </c>
      <c r="F70" s="44">
        <v>12</v>
      </c>
      <c r="G70" s="44">
        <v>49791</v>
      </c>
    </row>
    <row r="71" spans="1:7" x14ac:dyDescent="0.3">
      <c r="A71" s="43">
        <v>8</v>
      </c>
      <c r="B71" s="43">
        <v>12</v>
      </c>
      <c r="C71" s="43">
        <v>12</v>
      </c>
      <c r="D71" s="43">
        <v>36.47</v>
      </c>
      <c r="E71" s="43">
        <v>736678</v>
      </c>
      <c r="F71" s="43">
        <v>4</v>
      </c>
      <c r="G71" s="43">
        <v>184169.5</v>
      </c>
    </row>
    <row r="72" spans="1:7" x14ac:dyDescent="0.3">
      <c r="A72" s="43">
        <v>8</v>
      </c>
      <c r="B72" s="43">
        <v>13</v>
      </c>
      <c r="C72" s="43">
        <v>13</v>
      </c>
      <c r="D72" s="43">
        <v>35.049999999999997</v>
      </c>
      <c r="E72" s="43">
        <v>6386758</v>
      </c>
      <c r="F72" s="43">
        <v>4</v>
      </c>
      <c r="G72" s="43">
        <v>1596689.5</v>
      </c>
    </row>
    <row r="73" spans="1:7" x14ac:dyDescent="0.3">
      <c r="A73" s="43">
        <v>8</v>
      </c>
      <c r="B73" s="43">
        <v>14</v>
      </c>
      <c r="C73" s="43">
        <v>14</v>
      </c>
      <c r="D73" s="43">
        <v>33.47</v>
      </c>
      <c r="E73" s="43">
        <v>700637</v>
      </c>
      <c r="F73" s="43">
        <v>6</v>
      </c>
      <c r="G73" s="43">
        <v>116772.83333333333</v>
      </c>
    </row>
    <row r="74" spans="1:7" x14ac:dyDescent="0.3">
      <c r="A74" s="43">
        <v>8</v>
      </c>
      <c r="B74" s="43">
        <v>15</v>
      </c>
      <c r="C74" s="43">
        <v>15</v>
      </c>
      <c r="D74" s="43">
        <v>35.07</v>
      </c>
      <c r="E74" s="43">
        <v>795481</v>
      </c>
      <c r="F74" s="43">
        <v>6</v>
      </c>
      <c r="G74" s="43">
        <v>132580.16666666666</v>
      </c>
    </row>
    <row r="75" spans="1:7" x14ac:dyDescent="0.3">
      <c r="A75" s="43">
        <v>8</v>
      </c>
      <c r="B75" s="43">
        <v>16</v>
      </c>
      <c r="C75" s="43">
        <v>16</v>
      </c>
      <c r="D75" s="43">
        <v>33.47</v>
      </c>
      <c r="E75" s="43">
        <v>859067</v>
      </c>
      <c r="F75" s="43">
        <v>7</v>
      </c>
      <c r="G75" s="43">
        <v>122723.85714285714</v>
      </c>
    </row>
    <row r="76" spans="1:7" x14ac:dyDescent="0.3">
      <c r="A76" s="43">
        <v>8</v>
      </c>
      <c r="B76" s="43">
        <v>17</v>
      </c>
      <c r="C76" s="43">
        <v>17</v>
      </c>
      <c r="D76" s="43">
        <v>33.869999999999997</v>
      </c>
      <c r="E76" s="43">
        <v>556590</v>
      </c>
      <c r="F76" s="43">
        <v>9</v>
      </c>
      <c r="G76" s="43">
        <v>61843.333333333336</v>
      </c>
    </row>
    <row r="77" spans="1:7" x14ac:dyDescent="0.3">
      <c r="A77" s="43">
        <v>8</v>
      </c>
      <c r="B77" s="43">
        <v>18</v>
      </c>
      <c r="C77" s="43">
        <v>18</v>
      </c>
      <c r="D77" s="43">
        <v>35.17</v>
      </c>
      <c r="E77" s="43">
        <v>5235655</v>
      </c>
      <c r="F77" s="43">
        <v>8</v>
      </c>
      <c r="G77" s="43">
        <v>654456.875</v>
      </c>
    </row>
    <row r="78" spans="1:7" x14ac:dyDescent="0.3">
      <c r="A78" s="43">
        <v>8</v>
      </c>
      <c r="B78" s="43">
        <v>19</v>
      </c>
      <c r="C78" s="43">
        <v>19</v>
      </c>
      <c r="D78" s="43">
        <v>33.869999999999997</v>
      </c>
      <c r="E78" s="43">
        <v>727609</v>
      </c>
      <c r="F78" s="43">
        <v>5</v>
      </c>
      <c r="G78" s="43">
        <v>145521.79999999999</v>
      </c>
    </row>
    <row r="79" spans="1:7" x14ac:dyDescent="0.3">
      <c r="A79" s="43">
        <v>8</v>
      </c>
      <c r="B79" s="43">
        <v>20</v>
      </c>
      <c r="C79" s="43">
        <v>20</v>
      </c>
      <c r="D79" s="43">
        <v>33.869999999999997</v>
      </c>
      <c r="E79" s="43">
        <v>6134100</v>
      </c>
      <c r="F79" s="43">
        <v>6</v>
      </c>
      <c r="G79" s="43">
        <v>1022350</v>
      </c>
    </row>
    <row r="80" spans="1:7" x14ac:dyDescent="0.3">
      <c r="A80" s="43">
        <v>9</v>
      </c>
      <c r="B80" s="43">
        <v>1</v>
      </c>
      <c r="C80" s="43">
        <v>1</v>
      </c>
      <c r="D80" s="43">
        <v>35.5</v>
      </c>
      <c r="E80" s="43">
        <v>627690</v>
      </c>
      <c r="F80" s="43">
        <v>6</v>
      </c>
      <c r="G80" s="43">
        <v>104615</v>
      </c>
    </row>
    <row r="81" spans="1:7" x14ac:dyDescent="0.3">
      <c r="A81" s="44">
        <v>9</v>
      </c>
      <c r="B81" s="44">
        <v>2</v>
      </c>
      <c r="C81" s="44">
        <v>2</v>
      </c>
      <c r="D81" s="44">
        <v>34.03</v>
      </c>
      <c r="E81" s="44">
        <v>527880</v>
      </c>
      <c r="F81" s="44">
        <v>11</v>
      </c>
      <c r="G81" s="44">
        <v>47989.090909090912</v>
      </c>
    </row>
    <row r="82" spans="1:7" x14ac:dyDescent="0.3">
      <c r="A82" s="44">
        <v>9</v>
      </c>
      <c r="B82" s="44">
        <v>3</v>
      </c>
      <c r="C82" s="44">
        <v>3</v>
      </c>
      <c r="D82" s="44">
        <v>35.43</v>
      </c>
      <c r="E82" s="44">
        <v>578920</v>
      </c>
      <c r="F82" s="44">
        <v>12</v>
      </c>
      <c r="G82" s="44">
        <v>48243.333333333336</v>
      </c>
    </row>
    <row r="83" spans="1:7" x14ac:dyDescent="0.3">
      <c r="A83" s="43">
        <v>9</v>
      </c>
      <c r="B83" s="43">
        <v>4</v>
      </c>
      <c r="C83" s="43">
        <v>4</v>
      </c>
      <c r="D83" s="43">
        <v>35.340000000000003</v>
      </c>
      <c r="E83" s="43">
        <v>713160</v>
      </c>
      <c r="F83" s="43">
        <v>8</v>
      </c>
      <c r="G83" s="43">
        <v>89145</v>
      </c>
    </row>
    <row r="84" spans="1:7" x14ac:dyDescent="0.3">
      <c r="A84" s="43">
        <v>9</v>
      </c>
      <c r="B84" s="43">
        <v>5</v>
      </c>
      <c r="C84" s="43">
        <v>5</v>
      </c>
      <c r="D84" s="43">
        <v>34.24</v>
      </c>
      <c r="E84" s="43">
        <v>552100</v>
      </c>
      <c r="F84" s="43">
        <v>9</v>
      </c>
      <c r="G84" s="43">
        <v>61344.444444444445</v>
      </c>
    </row>
    <row r="85" spans="1:7" x14ac:dyDescent="0.3">
      <c r="A85" s="43">
        <v>9</v>
      </c>
      <c r="B85" s="43">
        <v>6</v>
      </c>
      <c r="C85" s="43">
        <v>6</v>
      </c>
      <c r="D85" s="43">
        <v>36.549999999999997</v>
      </c>
      <c r="E85" s="43">
        <v>794400</v>
      </c>
      <c r="F85" s="43">
        <v>11</v>
      </c>
      <c r="G85" s="43">
        <v>72218.181818181823</v>
      </c>
    </row>
    <row r="86" spans="1:7" x14ac:dyDescent="0.3">
      <c r="A86" s="43">
        <v>9</v>
      </c>
      <c r="B86" s="43">
        <v>7</v>
      </c>
      <c r="C86" s="43">
        <v>7</v>
      </c>
      <c r="D86" s="43">
        <v>35.32</v>
      </c>
      <c r="E86" s="43">
        <v>5368900</v>
      </c>
      <c r="F86" s="43">
        <v>9</v>
      </c>
      <c r="G86" s="43">
        <v>596544.4444444445</v>
      </c>
    </row>
    <row r="87" spans="1:7" x14ac:dyDescent="0.3">
      <c r="A87" s="44">
        <v>9</v>
      </c>
      <c r="B87" s="44">
        <v>8</v>
      </c>
      <c r="C87" s="44">
        <v>8</v>
      </c>
      <c r="D87" s="44">
        <v>35.07</v>
      </c>
      <c r="E87" s="44">
        <v>612500</v>
      </c>
      <c r="F87" s="44">
        <v>12</v>
      </c>
      <c r="G87" s="44">
        <v>51041.666666666664</v>
      </c>
    </row>
    <row r="88" spans="1:7" x14ac:dyDescent="0.3">
      <c r="A88" s="43">
        <v>9</v>
      </c>
      <c r="B88" s="43">
        <v>9</v>
      </c>
      <c r="C88" s="43">
        <v>9</v>
      </c>
      <c r="D88" s="43">
        <v>34.03</v>
      </c>
      <c r="E88" s="43">
        <v>651034</v>
      </c>
      <c r="F88" s="43">
        <v>7</v>
      </c>
      <c r="G88" s="43">
        <v>93004.857142857145</v>
      </c>
    </row>
    <row r="89" spans="1:7" x14ac:dyDescent="0.3">
      <c r="A89" s="43">
        <v>9</v>
      </c>
      <c r="B89" s="43">
        <v>10</v>
      </c>
      <c r="C89" s="43">
        <v>10</v>
      </c>
      <c r="D89" s="43">
        <v>33.65</v>
      </c>
      <c r="E89" s="43">
        <v>637390</v>
      </c>
      <c r="F89" s="43">
        <v>8</v>
      </c>
      <c r="G89" s="43">
        <v>79673.75</v>
      </c>
    </row>
    <row r="90" spans="1:7" x14ac:dyDescent="0.3">
      <c r="A90" s="43">
        <v>9</v>
      </c>
      <c r="B90" s="43">
        <v>11</v>
      </c>
      <c r="C90" s="43">
        <v>11</v>
      </c>
      <c r="D90" s="43">
        <v>36.96</v>
      </c>
      <c r="E90" s="43">
        <v>890706</v>
      </c>
      <c r="F90" s="43">
        <v>9</v>
      </c>
      <c r="G90" s="43">
        <v>98967.333333333328</v>
      </c>
    </row>
    <row r="91" spans="1:7" x14ac:dyDescent="0.3">
      <c r="A91" s="43">
        <v>9</v>
      </c>
      <c r="B91" s="43">
        <v>12</v>
      </c>
      <c r="C91" s="43">
        <v>12</v>
      </c>
      <c r="D91" s="43">
        <v>35.94</v>
      </c>
      <c r="E91" s="43">
        <v>595659</v>
      </c>
      <c r="F91" s="43">
        <v>9</v>
      </c>
      <c r="G91" s="43">
        <v>66184.333333333328</v>
      </c>
    </row>
    <row r="92" spans="1:7" x14ac:dyDescent="0.3">
      <c r="A92" s="43">
        <v>9</v>
      </c>
      <c r="B92" s="43">
        <v>13</v>
      </c>
      <c r="C92" s="43">
        <v>13</v>
      </c>
      <c r="D92" s="43">
        <v>34.78</v>
      </c>
      <c r="E92" s="43">
        <v>586279.19999999995</v>
      </c>
      <c r="F92" s="43">
        <v>8</v>
      </c>
      <c r="G92" s="43">
        <v>73284.899999999994</v>
      </c>
    </row>
    <row r="93" spans="1:7" x14ac:dyDescent="0.3">
      <c r="A93" s="43">
        <v>9</v>
      </c>
      <c r="B93" s="43">
        <v>14</v>
      </c>
      <c r="C93" s="43">
        <v>14</v>
      </c>
      <c r="D93" s="43">
        <v>34.24</v>
      </c>
      <c r="E93" s="43">
        <v>743850.2</v>
      </c>
      <c r="F93" s="43">
        <v>10</v>
      </c>
      <c r="G93" s="43">
        <v>74385.01999999999</v>
      </c>
    </row>
    <row r="94" spans="1:7" x14ac:dyDescent="0.3">
      <c r="A94" s="43">
        <v>9</v>
      </c>
      <c r="B94" s="43">
        <v>15</v>
      </c>
      <c r="C94" s="43">
        <v>15</v>
      </c>
      <c r="D94" s="43">
        <v>35.130000000000003</v>
      </c>
      <c r="E94" s="43">
        <v>6411033</v>
      </c>
      <c r="F94" s="43">
        <v>4</v>
      </c>
      <c r="G94" s="43">
        <v>1602758.25</v>
      </c>
    </row>
    <row r="95" spans="1:7" x14ac:dyDescent="0.3">
      <c r="A95" s="43">
        <v>9</v>
      </c>
      <c r="B95" s="43">
        <v>16</v>
      </c>
      <c r="C95" s="43">
        <v>16</v>
      </c>
      <c r="D95" s="43">
        <v>35.159999999999997</v>
      </c>
      <c r="E95" s="43">
        <v>7263010</v>
      </c>
      <c r="F95" s="43">
        <v>6</v>
      </c>
      <c r="G95" s="43">
        <v>1210501.6666666667</v>
      </c>
    </row>
    <row r="96" spans="1:7" x14ac:dyDescent="0.3">
      <c r="A96" s="43">
        <v>9</v>
      </c>
      <c r="B96" s="43">
        <v>17</v>
      </c>
      <c r="C96" s="43">
        <v>17</v>
      </c>
      <c r="D96" s="43">
        <v>33.65</v>
      </c>
      <c r="E96" s="43">
        <v>5230370</v>
      </c>
      <c r="F96" s="43">
        <v>6</v>
      </c>
      <c r="G96" s="43">
        <v>871728.33333333337</v>
      </c>
    </row>
    <row r="97" spans="1:7" x14ac:dyDescent="0.3">
      <c r="A97" s="43">
        <v>9</v>
      </c>
      <c r="B97" s="43">
        <v>18</v>
      </c>
      <c r="C97" s="43">
        <v>18</v>
      </c>
      <c r="D97" s="43">
        <v>35.340000000000003</v>
      </c>
      <c r="E97" s="43">
        <v>778565.7</v>
      </c>
      <c r="F97" s="43">
        <v>8</v>
      </c>
      <c r="G97" s="43">
        <v>97320.712499999994</v>
      </c>
    </row>
    <row r="98" spans="1:7" x14ac:dyDescent="0.3">
      <c r="A98" s="43">
        <v>9</v>
      </c>
      <c r="B98" s="43">
        <v>19</v>
      </c>
      <c r="C98" s="43">
        <v>19</v>
      </c>
      <c r="D98" s="43">
        <v>34.21</v>
      </c>
      <c r="E98" s="43">
        <v>7859505</v>
      </c>
      <c r="F98" s="43">
        <v>8</v>
      </c>
      <c r="G98" s="43">
        <v>982438.125</v>
      </c>
    </row>
    <row r="99" spans="1:7" x14ac:dyDescent="0.3">
      <c r="A99" s="43">
        <v>9</v>
      </c>
      <c r="B99" s="43">
        <v>20</v>
      </c>
      <c r="C99" s="43">
        <v>20</v>
      </c>
      <c r="D99" s="43">
        <v>37.17</v>
      </c>
      <c r="E99" s="43">
        <v>6060666</v>
      </c>
      <c r="F99" s="43">
        <v>7</v>
      </c>
      <c r="G99" s="43">
        <v>865809.42857142852</v>
      </c>
    </row>
    <row r="100" spans="1:7" x14ac:dyDescent="0.3">
      <c r="A100" s="43">
        <v>10</v>
      </c>
      <c r="B100" s="43">
        <v>1</v>
      </c>
      <c r="C100" s="43">
        <v>1</v>
      </c>
      <c r="D100" s="43">
        <v>35.5</v>
      </c>
      <c r="E100" s="43">
        <v>627689.1</v>
      </c>
      <c r="F100" s="43">
        <v>6</v>
      </c>
      <c r="G100" s="43">
        <v>104614.84999999999</v>
      </c>
    </row>
    <row r="101" spans="1:7" x14ac:dyDescent="0.3">
      <c r="A101" s="44">
        <v>10</v>
      </c>
      <c r="B101" s="44">
        <v>2</v>
      </c>
      <c r="C101" s="44">
        <v>2</v>
      </c>
      <c r="D101" s="44">
        <v>34.03</v>
      </c>
      <c r="E101" s="47">
        <v>527883.30000000005</v>
      </c>
      <c r="F101" s="44">
        <v>15</v>
      </c>
      <c r="G101" s="44">
        <f>E101/F101</f>
        <v>35192.22</v>
      </c>
    </row>
    <row r="102" spans="1:7" x14ac:dyDescent="0.3">
      <c r="A102" s="43">
        <v>10</v>
      </c>
      <c r="B102" s="43">
        <v>3</v>
      </c>
      <c r="C102" s="43">
        <v>3</v>
      </c>
      <c r="D102" s="43">
        <v>35.43</v>
      </c>
      <c r="E102" s="43">
        <v>578923.80000000005</v>
      </c>
      <c r="F102" s="43">
        <v>5</v>
      </c>
      <c r="G102" s="43">
        <v>115784.76000000001</v>
      </c>
    </row>
    <row r="103" spans="1:7" x14ac:dyDescent="0.3">
      <c r="A103" s="43">
        <v>10</v>
      </c>
      <c r="B103" s="43">
        <v>4</v>
      </c>
      <c r="C103" s="43">
        <v>4</v>
      </c>
      <c r="D103" s="43">
        <v>35.340000000000003</v>
      </c>
      <c r="E103" s="43">
        <v>573556.6</v>
      </c>
      <c r="F103" s="43">
        <v>9</v>
      </c>
      <c r="G103" s="43">
        <v>63728.511111111111</v>
      </c>
    </row>
    <row r="104" spans="1:7" x14ac:dyDescent="0.3">
      <c r="A104" s="44">
        <v>10</v>
      </c>
      <c r="B104" s="44">
        <v>5</v>
      </c>
      <c r="C104" s="44">
        <v>5</v>
      </c>
      <c r="D104" s="44">
        <v>35.21</v>
      </c>
      <c r="E104" s="44">
        <v>629900</v>
      </c>
      <c r="F104" s="44">
        <v>12</v>
      </c>
      <c r="G104" s="44">
        <v>52491.666666666664</v>
      </c>
    </row>
    <row r="105" spans="1:7" x14ac:dyDescent="0.3">
      <c r="A105" s="43">
        <v>10</v>
      </c>
      <c r="B105" s="43">
        <v>6</v>
      </c>
      <c r="C105" s="43">
        <v>6</v>
      </c>
      <c r="D105" s="43">
        <v>36.28</v>
      </c>
      <c r="E105" s="43">
        <v>835600</v>
      </c>
      <c r="F105" s="43">
        <v>9</v>
      </c>
      <c r="G105" s="43">
        <v>92844.444444444438</v>
      </c>
    </row>
    <row r="106" spans="1:7" x14ac:dyDescent="0.3">
      <c r="A106" s="43">
        <v>10</v>
      </c>
      <c r="B106" s="43">
        <v>7</v>
      </c>
      <c r="C106" s="43">
        <v>7</v>
      </c>
      <c r="D106" s="43">
        <v>35.94</v>
      </c>
      <c r="E106" s="43">
        <v>680900</v>
      </c>
      <c r="F106" s="43">
        <v>10</v>
      </c>
      <c r="G106" s="43">
        <v>68090</v>
      </c>
    </row>
    <row r="107" spans="1:7" x14ac:dyDescent="0.3">
      <c r="A107" s="43">
        <v>10</v>
      </c>
      <c r="B107" s="43">
        <v>8</v>
      </c>
      <c r="C107" s="43">
        <v>8</v>
      </c>
      <c r="D107" s="43">
        <v>34.869999999999997</v>
      </c>
      <c r="E107" s="43">
        <v>5598600</v>
      </c>
      <c r="F107" s="43">
        <v>10</v>
      </c>
      <c r="G107" s="43">
        <v>559860</v>
      </c>
    </row>
    <row r="108" spans="1:7" x14ac:dyDescent="0.3">
      <c r="A108" s="43">
        <v>10</v>
      </c>
      <c r="B108" s="43">
        <v>9</v>
      </c>
      <c r="C108" s="43">
        <v>9</v>
      </c>
      <c r="D108" s="43">
        <v>34.06</v>
      </c>
      <c r="E108" s="43">
        <v>558421.6</v>
      </c>
      <c r="F108" s="43">
        <v>9</v>
      </c>
      <c r="G108" s="43">
        <v>62046.844444444439</v>
      </c>
    </row>
    <row r="109" spans="1:7" x14ac:dyDescent="0.3">
      <c r="A109" s="43">
        <v>10</v>
      </c>
      <c r="B109" s="43">
        <v>10</v>
      </c>
      <c r="C109" s="43">
        <v>10</v>
      </c>
      <c r="D109" s="43">
        <v>35.07</v>
      </c>
      <c r="E109" s="43">
        <v>597492.4</v>
      </c>
      <c r="F109" s="43">
        <v>7</v>
      </c>
      <c r="G109" s="43">
        <v>85356.057142857142</v>
      </c>
    </row>
    <row r="110" spans="1:7" x14ac:dyDescent="0.3">
      <c r="A110" s="43">
        <v>10</v>
      </c>
      <c r="B110" s="43">
        <v>11</v>
      </c>
      <c r="C110" s="43">
        <v>11</v>
      </c>
      <c r="D110" s="43">
        <v>34.04</v>
      </c>
      <c r="E110" s="43">
        <v>6143770</v>
      </c>
      <c r="F110" s="43">
        <v>8</v>
      </c>
      <c r="G110" s="43">
        <v>767971.25</v>
      </c>
    </row>
    <row r="111" spans="1:7" x14ac:dyDescent="0.3">
      <c r="A111" s="44">
        <v>10</v>
      </c>
      <c r="B111" s="44">
        <v>12</v>
      </c>
      <c r="C111" s="44">
        <v>12</v>
      </c>
      <c r="D111" s="44">
        <v>33.65</v>
      </c>
      <c r="E111" s="44">
        <v>557659.4</v>
      </c>
      <c r="F111" s="44">
        <v>10</v>
      </c>
      <c r="G111" s="44">
        <v>55765.94</v>
      </c>
    </row>
    <row r="112" spans="1:7" x14ac:dyDescent="0.3">
      <c r="A112" s="43">
        <v>10</v>
      </c>
      <c r="B112" s="43">
        <v>13</v>
      </c>
      <c r="C112" s="43">
        <v>13</v>
      </c>
      <c r="D112" s="43">
        <v>34.32</v>
      </c>
      <c r="E112" s="43">
        <v>460143.9</v>
      </c>
      <c r="F112" s="43">
        <v>8</v>
      </c>
      <c r="G112" s="43">
        <v>57517.987500000003</v>
      </c>
    </row>
    <row r="113" spans="1:7" x14ac:dyDescent="0.3">
      <c r="A113" s="43">
        <v>10</v>
      </c>
      <c r="B113" s="43">
        <v>14</v>
      </c>
      <c r="C113" s="43">
        <v>14</v>
      </c>
      <c r="D113" s="43">
        <v>35.01</v>
      </c>
      <c r="E113" s="43">
        <v>6194533</v>
      </c>
      <c r="F113" s="43">
        <v>5</v>
      </c>
      <c r="G113" s="43">
        <v>1238906.6000000001</v>
      </c>
    </row>
    <row r="114" spans="1:7" x14ac:dyDescent="0.3">
      <c r="A114" s="43">
        <v>10</v>
      </c>
      <c r="B114" s="43">
        <v>15</v>
      </c>
      <c r="C114" s="43">
        <v>15</v>
      </c>
      <c r="D114" s="43">
        <v>33.47</v>
      </c>
      <c r="E114" s="43">
        <v>5050217</v>
      </c>
      <c r="F114" s="43">
        <v>7</v>
      </c>
      <c r="G114" s="43">
        <v>721459.57142857148</v>
      </c>
    </row>
    <row r="115" spans="1:7" x14ac:dyDescent="0.3">
      <c r="A115" s="43">
        <v>10</v>
      </c>
      <c r="B115" s="43">
        <v>16</v>
      </c>
      <c r="C115" s="43">
        <v>16</v>
      </c>
      <c r="D115" s="43">
        <v>34.46</v>
      </c>
      <c r="E115" s="43">
        <v>6734162</v>
      </c>
      <c r="F115" s="43">
        <v>5</v>
      </c>
      <c r="G115" s="43">
        <v>1346832.4</v>
      </c>
    </row>
    <row r="116" spans="1:7" x14ac:dyDescent="0.3">
      <c r="A116" s="43">
        <v>10</v>
      </c>
      <c r="B116" s="43">
        <v>17</v>
      </c>
      <c r="C116" s="43">
        <v>17</v>
      </c>
      <c r="D116" s="43">
        <v>35.840000000000003</v>
      </c>
      <c r="E116" s="43">
        <v>5546535</v>
      </c>
      <c r="F116" s="43">
        <v>3</v>
      </c>
      <c r="G116" s="43">
        <v>1848845</v>
      </c>
    </row>
    <row r="117" spans="1:7" x14ac:dyDescent="0.3">
      <c r="A117" s="43">
        <v>10</v>
      </c>
      <c r="B117" s="43">
        <v>18</v>
      </c>
      <c r="C117" s="43">
        <v>18</v>
      </c>
      <c r="D117" s="43">
        <v>33.65</v>
      </c>
      <c r="E117" s="43">
        <v>627364.1</v>
      </c>
      <c r="F117" s="43">
        <v>5</v>
      </c>
      <c r="G117" s="43">
        <v>125472.81999999999</v>
      </c>
    </row>
    <row r="118" spans="1:7" x14ac:dyDescent="0.3">
      <c r="A118" s="43">
        <v>10</v>
      </c>
      <c r="B118" s="43">
        <v>19</v>
      </c>
      <c r="C118" s="43">
        <v>19</v>
      </c>
      <c r="D118" s="43">
        <v>36.31</v>
      </c>
      <c r="E118" s="43">
        <v>13495520</v>
      </c>
      <c r="F118" s="43">
        <v>10</v>
      </c>
      <c r="G118" s="43">
        <v>1349552</v>
      </c>
    </row>
    <row r="119" spans="1:7" x14ac:dyDescent="0.3">
      <c r="A119" s="43">
        <v>10</v>
      </c>
      <c r="B119" s="43">
        <v>20</v>
      </c>
      <c r="C119" s="43">
        <v>20</v>
      </c>
      <c r="D119" s="43">
        <v>35.93</v>
      </c>
      <c r="E119" s="43">
        <v>8349229</v>
      </c>
      <c r="F119" s="43">
        <v>7</v>
      </c>
      <c r="G119" s="43">
        <v>1192747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workbookViewId="0">
      <selection activeCell="H17" sqref="H17"/>
    </sheetView>
  </sheetViews>
  <sheetFormatPr defaultRowHeight="14.4" x14ac:dyDescent="0.3"/>
  <cols>
    <col min="1" max="2" width="8.88671875" style="61"/>
    <col min="3" max="3" width="0" style="61" hidden="1" customWidth="1"/>
    <col min="4" max="6" width="8.88671875" style="61"/>
    <col min="7" max="7" width="11.77734375" style="61" customWidth="1"/>
    <col min="8" max="8" width="8.88671875" style="61"/>
    <col min="9" max="15" width="0" style="61" hidden="1" customWidth="1"/>
    <col min="16" max="16" width="8.88671875" style="61"/>
    <col min="17" max="23" width="0" style="61" hidden="1" customWidth="1"/>
    <col min="24" max="26" width="8.88671875" style="61"/>
    <col min="27" max="28" width="0" style="61" hidden="1" customWidth="1"/>
    <col min="29" max="29" width="8.88671875" style="61"/>
    <col min="30" max="16384" width="8.88671875" style="16"/>
  </cols>
  <sheetData>
    <row r="1" spans="1:29" x14ac:dyDescent="0.3">
      <c r="A1" s="48" t="s">
        <v>26</v>
      </c>
      <c r="B1" s="48" t="s">
        <v>30</v>
      </c>
      <c r="C1" s="48" t="s">
        <v>35</v>
      </c>
      <c r="D1" s="48" t="s">
        <v>33</v>
      </c>
      <c r="E1" s="48" t="s">
        <v>36</v>
      </c>
      <c r="F1" s="48" t="s">
        <v>24</v>
      </c>
      <c r="G1" s="48" t="s">
        <v>37</v>
      </c>
      <c r="H1" s="48" t="s">
        <v>38</v>
      </c>
      <c r="I1" s="49"/>
      <c r="J1" s="50" t="s">
        <v>39</v>
      </c>
      <c r="K1" s="50" t="s">
        <v>40</v>
      </c>
      <c r="L1" s="50" t="s">
        <v>41</v>
      </c>
      <c r="M1" s="50" t="s">
        <v>42</v>
      </c>
      <c r="N1" s="50" t="s">
        <v>43</v>
      </c>
      <c r="O1" s="51" t="s">
        <v>44</v>
      </c>
      <c r="P1" s="48" t="s">
        <v>26</v>
      </c>
      <c r="Q1" s="48" t="s">
        <v>39</v>
      </c>
      <c r="R1" s="48" t="s">
        <v>40</v>
      </c>
      <c r="S1" s="48" t="s">
        <v>41</v>
      </c>
      <c r="T1" s="48" t="s">
        <v>42</v>
      </c>
      <c r="U1" s="48" t="s">
        <v>43</v>
      </c>
      <c r="V1" s="48" t="s">
        <v>44</v>
      </c>
      <c r="W1" s="48" t="s">
        <v>45</v>
      </c>
      <c r="X1" s="52" t="s">
        <v>46</v>
      </c>
      <c r="Y1" s="52" t="s">
        <v>47</v>
      </c>
      <c r="Z1" s="52" t="s">
        <v>48</v>
      </c>
      <c r="AA1" s="52" t="s">
        <v>33</v>
      </c>
      <c r="AB1" s="52" t="s">
        <v>49</v>
      </c>
      <c r="AC1" s="48" t="s">
        <v>45</v>
      </c>
    </row>
    <row r="2" spans="1:29" x14ac:dyDescent="0.3">
      <c r="A2" s="52">
        <v>5</v>
      </c>
      <c r="B2" s="52">
        <v>2</v>
      </c>
      <c r="C2" s="53"/>
      <c r="D2" s="53">
        <v>507313.3</v>
      </c>
      <c r="E2" s="52">
        <v>4</v>
      </c>
      <c r="F2" s="53">
        <f t="shared" ref="F2:F62" si="0">D2/E2</f>
        <v>126828.325</v>
      </c>
      <c r="G2" s="54">
        <f t="shared" ref="G2:G65" si="1">_xlfn.RANK.AVG(F2,F$2:F$102,1)</f>
        <v>30.5</v>
      </c>
      <c r="H2" s="54">
        <f t="shared" ref="H2:H18" si="2">_xlfn.RANK.AVG(F2,F$2:F$18,1)</f>
        <v>7</v>
      </c>
      <c r="I2" s="49"/>
      <c r="J2" s="55" t="str">
        <f t="shared" ref="J2:J65" si="3">IF($G2&lt;20,$F2," ")</f>
        <v xml:space="preserve"> </v>
      </c>
      <c r="K2" s="55">
        <f t="shared" ref="K2:K65" si="4">IF(AND($G2&lt;40,$G2&gt;=20),$F2," ")</f>
        <v>126828.325</v>
      </c>
      <c r="L2" s="55" t="str">
        <f t="shared" ref="L2:L65" si="5">IF(AND($G2&lt;60,$G2&gt;=40),$F2," ")</f>
        <v xml:space="preserve"> </v>
      </c>
      <c r="M2" s="55" t="str">
        <f t="shared" ref="M2:M65" si="6">IF(AND($G2&lt;80,$G2&gt;=60),$F2," ")</f>
        <v xml:space="preserve"> </v>
      </c>
      <c r="N2" s="55" t="str">
        <f t="shared" ref="N2:N65" si="7">IF(AND($G2&lt;100,$G2&gt;=80),$F2," ")</f>
        <v xml:space="preserve"> </v>
      </c>
      <c r="O2" s="56" t="str">
        <f t="shared" ref="O2:O65" si="8">IF($G2&gt;=100,$F2," ")</f>
        <v xml:space="preserve"> </v>
      </c>
      <c r="P2" s="48">
        <v>6</v>
      </c>
      <c r="Q2" s="54">
        <f>COUNT(J19:J38)</f>
        <v>7</v>
      </c>
      <c r="R2" s="54">
        <f t="shared" ref="R2:V2" si="9">COUNT(K19:K38)</f>
        <v>6</v>
      </c>
      <c r="S2" s="54">
        <f t="shared" si="9"/>
        <v>6</v>
      </c>
      <c r="T2" s="54">
        <f t="shared" si="9"/>
        <v>1</v>
      </c>
      <c r="U2" s="54">
        <f t="shared" si="9"/>
        <v>0</v>
      </c>
      <c r="V2" s="54">
        <f t="shared" si="9"/>
        <v>0</v>
      </c>
      <c r="W2" s="48">
        <f>6*Q2+5*R2+4*S2+3*T2+U2*2+V2</f>
        <v>99</v>
      </c>
      <c r="X2" s="52">
        <v>3</v>
      </c>
      <c r="Y2" s="52">
        <v>4</v>
      </c>
      <c r="Z2" s="52">
        <v>6</v>
      </c>
      <c r="AA2" s="52"/>
      <c r="AB2" s="52"/>
      <c r="AC2" s="48">
        <f>SUM(G19:G38)</f>
        <v>566</v>
      </c>
    </row>
    <row r="3" spans="1:29" x14ac:dyDescent="0.3">
      <c r="A3" s="52">
        <v>5</v>
      </c>
      <c r="B3" s="52">
        <v>3</v>
      </c>
      <c r="C3" s="53"/>
      <c r="D3" s="53">
        <v>530267.19999999995</v>
      </c>
      <c r="E3" s="52">
        <v>6</v>
      </c>
      <c r="F3" s="53">
        <f t="shared" si="0"/>
        <v>88377.866666666654</v>
      </c>
      <c r="G3" s="54">
        <f t="shared" si="1"/>
        <v>20</v>
      </c>
      <c r="H3" s="54">
        <f t="shared" si="2"/>
        <v>5</v>
      </c>
      <c r="I3" s="49"/>
      <c r="J3" s="55" t="str">
        <f t="shared" si="3"/>
        <v xml:space="preserve"> </v>
      </c>
      <c r="K3" s="55">
        <f t="shared" si="4"/>
        <v>88377.866666666654</v>
      </c>
      <c r="L3" s="55" t="str">
        <f t="shared" si="5"/>
        <v xml:space="preserve"> </v>
      </c>
      <c r="M3" s="55" t="str">
        <f t="shared" si="6"/>
        <v xml:space="preserve"> </v>
      </c>
      <c r="N3" s="55" t="str">
        <f t="shared" si="7"/>
        <v xml:space="preserve"> </v>
      </c>
      <c r="O3" s="56" t="str">
        <f t="shared" si="8"/>
        <v xml:space="preserve"> </v>
      </c>
      <c r="P3" s="48">
        <v>7</v>
      </c>
      <c r="Q3" s="54">
        <f>COUNT(J39:J58)</f>
        <v>8</v>
      </c>
      <c r="R3" s="54">
        <f t="shared" ref="R3:V3" si="10">COUNT(K39:K58)</f>
        <v>7</v>
      </c>
      <c r="S3" s="54">
        <f t="shared" si="10"/>
        <v>1</v>
      </c>
      <c r="T3" s="54">
        <f t="shared" si="10"/>
        <v>2</v>
      </c>
      <c r="U3" s="54">
        <f t="shared" si="10"/>
        <v>2</v>
      </c>
      <c r="V3" s="54">
        <f t="shared" si="10"/>
        <v>0</v>
      </c>
      <c r="W3" s="48">
        <f t="shared" ref="W3:W6" si="11">6*Q3+5*R3+4*S3+3*T3+U3*2+V3</f>
        <v>97</v>
      </c>
      <c r="X3" s="52">
        <v>6</v>
      </c>
      <c r="Y3" s="52">
        <v>4</v>
      </c>
      <c r="Z3" s="52">
        <v>7</v>
      </c>
      <c r="AA3" s="52"/>
      <c r="AB3" s="52"/>
      <c r="AC3" s="48">
        <f>SUM(G39:G58)</f>
        <v>679</v>
      </c>
    </row>
    <row r="4" spans="1:29" x14ac:dyDescent="0.3">
      <c r="A4" s="44">
        <v>5</v>
      </c>
      <c r="B4" s="44">
        <v>4</v>
      </c>
      <c r="C4" s="57"/>
      <c r="D4" s="57">
        <v>507313.3</v>
      </c>
      <c r="E4" s="44">
        <v>7</v>
      </c>
      <c r="F4" s="57">
        <f t="shared" si="0"/>
        <v>72473.328571428574</v>
      </c>
      <c r="G4" s="58">
        <f t="shared" si="1"/>
        <v>11</v>
      </c>
      <c r="H4" s="58">
        <f t="shared" si="2"/>
        <v>1</v>
      </c>
      <c r="I4" s="49"/>
      <c r="J4" s="55">
        <f t="shared" si="3"/>
        <v>72473.328571428574</v>
      </c>
      <c r="K4" s="55" t="str">
        <f t="shared" si="4"/>
        <v xml:space="preserve"> </v>
      </c>
      <c r="L4" s="55" t="str">
        <f t="shared" si="5"/>
        <v xml:space="preserve"> </v>
      </c>
      <c r="M4" s="55" t="str">
        <f t="shared" si="6"/>
        <v xml:space="preserve"> </v>
      </c>
      <c r="N4" s="55" t="str">
        <f t="shared" si="7"/>
        <v xml:space="preserve"> </v>
      </c>
      <c r="O4" s="56" t="str">
        <f t="shared" si="8"/>
        <v xml:space="preserve"> </v>
      </c>
      <c r="P4" s="48">
        <v>8</v>
      </c>
      <c r="Q4" s="54">
        <f t="shared" ref="Q4:V4" si="12">COUNT(J59:J77)</f>
        <v>0</v>
      </c>
      <c r="R4" s="54">
        <f t="shared" si="12"/>
        <v>2</v>
      </c>
      <c r="S4" s="54">
        <f t="shared" si="12"/>
        <v>3</v>
      </c>
      <c r="T4" s="54">
        <f t="shared" si="12"/>
        <v>6</v>
      </c>
      <c r="U4" s="54">
        <f t="shared" si="12"/>
        <v>7</v>
      </c>
      <c r="V4" s="54">
        <f t="shared" si="12"/>
        <v>1</v>
      </c>
      <c r="W4" s="48">
        <f t="shared" si="11"/>
        <v>55</v>
      </c>
      <c r="X4" s="52">
        <v>2</v>
      </c>
      <c r="Y4" s="52">
        <v>6</v>
      </c>
      <c r="Z4" s="52">
        <v>5</v>
      </c>
      <c r="AA4" s="52"/>
      <c r="AB4" s="52"/>
      <c r="AC4" s="48">
        <f>SUM(G59:G77)</f>
        <v>1367</v>
      </c>
    </row>
    <row r="5" spans="1:29" x14ac:dyDescent="0.3">
      <c r="A5" s="52">
        <v>5</v>
      </c>
      <c r="B5" s="52">
        <v>5</v>
      </c>
      <c r="C5" s="53"/>
      <c r="D5" s="53">
        <v>540334.4</v>
      </c>
      <c r="E5" s="52">
        <v>5</v>
      </c>
      <c r="F5" s="53">
        <f t="shared" si="0"/>
        <v>108066.88</v>
      </c>
      <c r="G5" s="54">
        <f t="shared" si="1"/>
        <v>28</v>
      </c>
      <c r="H5" s="54">
        <f t="shared" si="2"/>
        <v>6</v>
      </c>
      <c r="I5" s="49"/>
      <c r="J5" s="55" t="str">
        <f t="shared" si="3"/>
        <v xml:space="preserve"> </v>
      </c>
      <c r="K5" s="55">
        <f t="shared" si="4"/>
        <v>108066.88</v>
      </c>
      <c r="L5" s="55" t="str">
        <f t="shared" si="5"/>
        <v xml:space="preserve"> </v>
      </c>
      <c r="M5" s="55" t="str">
        <f t="shared" si="6"/>
        <v xml:space="preserve"> </v>
      </c>
      <c r="N5" s="55" t="str">
        <f t="shared" si="7"/>
        <v xml:space="preserve"> </v>
      </c>
      <c r="O5" s="56" t="str">
        <f t="shared" si="8"/>
        <v xml:space="preserve"> </v>
      </c>
      <c r="P5" s="48">
        <v>9</v>
      </c>
      <c r="Q5" s="54">
        <f t="shared" ref="Q5:V5" si="13">COUNT(J78:J90)</f>
        <v>0</v>
      </c>
      <c r="R5" s="54">
        <f t="shared" si="13"/>
        <v>1</v>
      </c>
      <c r="S5" s="54">
        <f t="shared" si="13"/>
        <v>2</v>
      </c>
      <c r="T5" s="54">
        <f t="shared" si="13"/>
        <v>2</v>
      </c>
      <c r="U5" s="54">
        <f t="shared" si="13"/>
        <v>8</v>
      </c>
      <c r="V5" s="54">
        <f t="shared" si="13"/>
        <v>0</v>
      </c>
      <c r="W5" s="48">
        <f t="shared" si="11"/>
        <v>35</v>
      </c>
      <c r="X5" s="52">
        <v>3</v>
      </c>
      <c r="Y5" s="52">
        <v>2</v>
      </c>
      <c r="Z5" s="52">
        <v>5</v>
      </c>
      <c r="AA5" s="52"/>
      <c r="AB5" s="52"/>
      <c r="AC5" s="48">
        <f>SUM(G78:G90)</f>
        <v>973.5</v>
      </c>
    </row>
    <row r="6" spans="1:29" x14ac:dyDescent="0.3">
      <c r="A6" s="52">
        <v>5</v>
      </c>
      <c r="B6" s="52">
        <v>6</v>
      </c>
      <c r="C6" s="53"/>
      <c r="D6" s="53">
        <v>522777.3</v>
      </c>
      <c r="E6" s="52">
        <v>6</v>
      </c>
      <c r="F6" s="53">
        <f t="shared" si="0"/>
        <v>87129.55</v>
      </c>
      <c r="G6" s="54">
        <f t="shared" si="1"/>
        <v>17</v>
      </c>
      <c r="H6" s="54">
        <f t="shared" si="2"/>
        <v>4</v>
      </c>
      <c r="I6" s="49"/>
      <c r="J6" s="55">
        <f t="shared" si="3"/>
        <v>87129.55</v>
      </c>
      <c r="K6" s="55" t="str">
        <f t="shared" si="4"/>
        <v xml:space="preserve"> </v>
      </c>
      <c r="L6" s="55" t="str">
        <f t="shared" si="5"/>
        <v xml:space="preserve"> </v>
      </c>
      <c r="M6" s="55" t="str">
        <f t="shared" si="6"/>
        <v xml:space="preserve"> </v>
      </c>
      <c r="N6" s="55" t="str">
        <f t="shared" si="7"/>
        <v xml:space="preserve"> </v>
      </c>
      <c r="O6" s="56" t="str">
        <f t="shared" si="8"/>
        <v xml:space="preserve"> </v>
      </c>
      <c r="P6" s="48">
        <v>10</v>
      </c>
      <c r="Q6" s="54">
        <f t="shared" ref="Q6:V6" si="14">COUNT(J91:J102)</f>
        <v>0</v>
      </c>
      <c r="R6" s="54">
        <f t="shared" si="14"/>
        <v>0</v>
      </c>
      <c r="S6" s="54">
        <f t="shared" si="14"/>
        <v>3</v>
      </c>
      <c r="T6" s="54">
        <f t="shared" si="14"/>
        <v>5</v>
      </c>
      <c r="U6" s="54">
        <f t="shared" si="14"/>
        <v>3</v>
      </c>
      <c r="V6" s="54">
        <f t="shared" si="14"/>
        <v>1</v>
      </c>
      <c r="W6" s="48">
        <f t="shared" si="11"/>
        <v>34</v>
      </c>
      <c r="X6" s="52">
        <v>2</v>
      </c>
      <c r="Y6" s="52">
        <v>3</v>
      </c>
      <c r="Z6" s="52">
        <v>7</v>
      </c>
      <c r="AA6" s="52"/>
      <c r="AB6" s="52"/>
      <c r="AC6" s="48">
        <f>SUM(G91:G102)</f>
        <v>895.5</v>
      </c>
    </row>
    <row r="7" spans="1:29" x14ac:dyDescent="0.3">
      <c r="A7" s="52">
        <v>5</v>
      </c>
      <c r="B7" s="52">
        <v>7</v>
      </c>
      <c r="C7" s="53"/>
      <c r="D7" s="53">
        <v>513351.9</v>
      </c>
      <c r="E7" s="52">
        <v>3</v>
      </c>
      <c r="F7" s="53">
        <f t="shared" si="0"/>
        <v>171117.30000000002</v>
      </c>
      <c r="G7" s="54">
        <f t="shared" si="1"/>
        <v>42</v>
      </c>
      <c r="H7" s="54">
        <f t="shared" si="2"/>
        <v>9</v>
      </c>
      <c r="I7" s="49"/>
      <c r="J7" s="55" t="str">
        <f t="shared" si="3"/>
        <v xml:space="preserve"> </v>
      </c>
      <c r="K7" s="55" t="str">
        <f t="shared" si="4"/>
        <v xml:space="preserve"> </v>
      </c>
      <c r="L7" s="55">
        <f t="shared" si="5"/>
        <v>171117.30000000002</v>
      </c>
      <c r="M7" s="55" t="str">
        <f t="shared" si="6"/>
        <v xml:space="preserve"> </v>
      </c>
      <c r="N7" s="55" t="str">
        <f t="shared" si="7"/>
        <v xml:space="preserve"> </v>
      </c>
      <c r="O7" s="55" t="str">
        <f t="shared" si="8"/>
        <v xml:space="preserve"> </v>
      </c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</row>
    <row r="8" spans="1:29" x14ac:dyDescent="0.3">
      <c r="A8" s="44">
        <v>5</v>
      </c>
      <c r="B8" s="44">
        <v>8</v>
      </c>
      <c r="C8" s="57"/>
      <c r="D8" s="57">
        <v>507224.7</v>
      </c>
      <c r="E8" s="44">
        <v>6</v>
      </c>
      <c r="F8" s="57">
        <f t="shared" si="0"/>
        <v>84537.45</v>
      </c>
      <c r="G8" s="58">
        <f t="shared" si="1"/>
        <v>14</v>
      </c>
      <c r="H8" s="58">
        <f t="shared" si="2"/>
        <v>3</v>
      </c>
      <c r="I8" s="49"/>
      <c r="J8" s="55">
        <f t="shared" si="3"/>
        <v>84537.45</v>
      </c>
      <c r="K8" s="55" t="str">
        <f t="shared" si="4"/>
        <v xml:space="preserve"> </v>
      </c>
      <c r="L8" s="55" t="str">
        <f t="shared" si="5"/>
        <v xml:space="preserve"> </v>
      </c>
      <c r="M8" s="55" t="str">
        <f t="shared" si="6"/>
        <v xml:space="preserve"> </v>
      </c>
      <c r="N8" s="55" t="str">
        <f t="shared" si="7"/>
        <v xml:space="preserve"> </v>
      </c>
      <c r="O8" s="55" t="str">
        <f t="shared" si="8"/>
        <v xml:space="preserve"> </v>
      </c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</row>
    <row r="9" spans="1:29" x14ac:dyDescent="0.3">
      <c r="A9" s="44">
        <v>5</v>
      </c>
      <c r="B9" s="44">
        <v>9</v>
      </c>
      <c r="C9" s="57"/>
      <c r="D9" s="57">
        <v>526973.9</v>
      </c>
      <c r="E9" s="44">
        <v>7</v>
      </c>
      <c r="F9" s="57">
        <f t="shared" si="0"/>
        <v>75281.985714285722</v>
      </c>
      <c r="G9" s="58">
        <f t="shared" si="1"/>
        <v>13</v>
      </c>
      <c r="H9" s="58">
        <f t="shared" si="2"/>
        <v>2</v>
      </c>
      <c r="I9" s="49"/>
      <c r="J9" s="55">
        <f t="shared" si="3"/>
        <v>75281.985714285722</v>
      </c>
      <c r="K9" s="55" t="str">
        <f t="shared" si="4"/>
        <v xml:space="preserve"> </v>
      </c>
      <c r="L9" s="55" t="str">
        <f t="shared" si="5"/>
        <v xml:space="preserve"> </v>
      </c>
      <c r="M9" s="55" t="str">
        <f t="shared" si="6"/>
        <v xml:space="preserve"> </v>
      </c>
      <c r="N9" s="55" t="str">
        <f t="shared" si="7"/>
        <v xml:space="preserve"> </v>
      </c>
      <c r="O9" s="55" t="str">
        <f t="shared" si="8"/>
        <v xml:space="preserve"> </v>
      </c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</row>
    <row r="10" spans="1:29" x14ac:dyDescent="0.3">
      <c r="A10" s="52">
        <v>5</v>
      </c>
      <c r="B10" s="52">
        <v>10</v>
      </c>
      <c r="C10" s="53"/>
      <c r="D10" s="53">
        <v>543122.9</v>
      </c>
      <c r="E10" s="52">
        <v>2</v>
      </c>
      <c r="F10" s="53">
        <f t="shared" si="0"/>
        <v>271561.45</v>
      </c>
      <c r="G10" s="54">
        <f t="shared" si="1"/>
        <v>64</v>
      </c>
      <c r="H10" s="54">
        <f t="shared" si="2"/>
        <v>15</v>
      </c>
      <c r="I10" s="49"/>
      <c r="J10" s="55" t="str">
        <f t="shared" si="3"/>
        <v xml:space="preserve"> </v>
      </c>
      <c r="K10" s="55" t="str">
        <f t="shared" si="4"/>
        <v xml:space="preserve"> </v>
      </c>
      <c r="L10" s="55" t="str">
        <f t="shared" si="5"/>
        <v xml:space="preserve"> </v>
      </c>
      <c r="M10" s="55">
        <f t="shared" si="6"/>
        <v>271561.45</v>
      </c>
      <c r="N10" s="55" t="str">
        <f t="shared" si="7"/>
        <v xml:space="preserve"> </v>
      </c>
      <c r="O10" s="55" t="str">
        <f t="shared" si="8"/>
        <v xml:space="preserve"> </v>
      </c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spans="1:29" x14ac:dyDescent="0.3">
      <c r="A11" s="52">
        <v>5</v>
      </c>
      <c r="B11" s="52">
        <v>11</v>
      </c>
      <c r="C11" s="53"/>
      <c r="D11" s="53">
        <v>543034.4</v>
      </c>
      <c r="E11" s="52">
        <v>2</v>
      </c>
      <c r="F11" s="53">
        <f t="shared" si="0"/>
        <v>271517.2</v>
      </c>
      <c r="G11" s="54">
        <f t="shared" si="1"/>
        <v>63</v>
      </c>
      <c r="H11" s="54">
        <f t="shared" si="2"/>
        <v>14</v>
      </c>
      <c r="I11" s="49"/>
      <c r="J11" s="55" t="str">
        <f t="shared" si="3"/>
        <v xml:space="preserve"> </v>
      </c>
      <c r="K11" s="55" t="str">
        <f t="shared" si="4"/>
        <v xml:space="preserve"> </v>
      </c>
      <c r="L11" s="55" t="str">
        <f t="shared" si="5"/>
        <v xml:space="preserve"> </v>
      </c>
      <c r="M11" s="55">
        <f t="shared" si="6"/>
        <v>271517.2</v>
      </c>
      <c r="N11" s="55" t="str">
        <f t="shared" si="7"/>
        <v xml:space="preserve"> </v>
      </c>
      <c r="O11" s="55" t="str">
        <f t="shared" si="8"/>
        <v xml:space="preserve"> </v>
      </c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spans="1:29" x14ac:dyDescent="0.3">
      <c r="A12" s="52">
        <v>5</v>
      </c>
      <c r="B12" s="52">
        <v>12</v>
      </c>
      <c r="C12" s="53"/>
      <c r="D12" s="53">
        <v>517678.6</v>
      </c>
      <c r="E12" s="52">
        <v>4</v>
      </c>
      <c r="F12" s="53">
        <f t="shared" si="0"/>
        <v>129419.65</v>
      </c>
      <c r="G12" s="54">
        <f t="shared" si="1"/>
        <v>33</v>
      </c>
      <c r="H12" s="54">
        <f t="shared" si="2"/>
        <v>8</v>
      </c>
      <c r="I12" s="49"/>
      <c r="J12" s="55" t="str">
        <f t="shared" si="3"/>
        <v xml:space="preserve"> </v>
      </c>
      <c r="K12" s="55">
        <f t="shared" si="4"/>
        <v>129419.65</v>
      </c>
      <c r="L12" s="55" t="str">
        <f t="shared" si="5"/>
        <v xml:space="preserve"> </v>
      </c>
      <c r="M12" s="55" t="str">
        <f t="shared" si="6"/>
        <v xml:space="preserve"> </v>
      </c>
      <c r="N12" s="55" t="str">
        <f t="shared" si="7"/>
        <v xml:space="preserve"> </v>
      </c>
      <c r="O12" s="55" t="str">
        <f t="shared" si="8"/>
        <v xml:space="preserve"> </v>
      </c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</row>
    <row r="13" spans="1:29" x14ac:dyDescent="0.3">
      <c r="A13" s="52">
        <v>5</v>
      </c>
      <c r="B13" s="52">
        <v>13</v>
      </c>
      <c r="C13" s="53"/>
      <c r="D13" s="53">
        <v>517609.4</v>
      </c>
      <c r="E13" s="52">
        <v>2</v>
      </c>
      <c r="F13" s="53">
        <f t="shared" si="0"/>
        <v>258804.7</v>
      </c>
      <c r="G13" s="54">
        <f t="shared" si="1"/>
        <v>51</v>
      </c>
      <c r="H13" s="54">
        <f t="shared" si="2"/>
        <v>12</v>
      </c>
      <c r="I13" s="49"/>
      <c r="J13" s="55" t="str">
        <f t="shared" si="3"/>
        <v xml:space="preserve"> </v>
      </c>
      <c r="K13" s="55" t="str">
        <f t="shared" si="4"/>
        <v xml:space="preserve"> </v>
      </c>
      <c r="L13" s="55">
        <f t="shared" si="5"/>
        <v>258804.7</v>
      </c>
      <c r="M13" s="55" t="str">
        <f t="shared" si="6"/>
        <v xml:space="preserve"> </v>
      </c>
      <c r="N13" s="55" t="str">
        <f t="shared" si="7"/>
        <v xml:space="preserve"> </v>
      </c>
      <c r="O13" s="55" t="str">
        <f t="shared" si="8"/>
        <v xml:space="preserve"> </v>
      </c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29" x14ac:dyDescent="0.3">
      <c r="A14" s="52">
        <v>5</v>
      </c>
      <c r="B14" s="52">
        <v>14</v>
      </c>
      <c r="C14" s="53"/>
      <c r="D14" s="53">
        <v>571847.1</v>
      </c>
      <c r="E14" s="52">
        <v>2</v>
      </c>
      <c r="F14" s="53">
        <f t="shared" si="0"/>
        <v>285923.55</v>
      </c>
      <c r="G14" s="54">
        <f t="shared" si="1"/>
        <v>70</v>
      </c>
      <c r="H14" s="54">
        <f t="shared" si="2"/>
        <v>17</v>
      </c>
      <c r="I14" s="49"/>
      <c r="J14" s="55" t="str">
        <f t="shared" si="3"/>
        <v xml:space="preserve"> </v>
      </c>
      <c r="K14" s="55" t="str">
        <f t="shared" si="4"/>
        <v xml:space="preserve"> </v>
      </c>
      <c r="L14" s="55" t="str">
        <f t="shared" si="5"/>
        <v xml:space="preserve"> </v>
      </c>
      <c r="M14" s="55">
        <f t="shared" si="6"/>
        <v>285923.55</v>
      </c>
      <c r="N14" s="55" t="str">
        <f t="shared" si="7"/>
        <v xml:space="preserve"> </v>
      </c>
      <c r="O14" s="55" t="str">
        <f t="shared" si="8"/>
        <v xml:space="preserve"> </v>
      </c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</row>
    <row r="15" spans="1:29" x14ac:dyDescent="0.3">
      <c r="A15" s="52">
        <v>5</v>
      </c>
      <c r="B15" s="52">
        <v>15</v>
      </c>
      <c r="C15" s="53"/>
      <c r="D15" s="53">
        <v>554241.5</v>
      </c>
      <c r="E15" s="52">
        <v>2</v>
      </c>
      <c r="F15" s="53">
        <f t="shared" si="0"/>
        <v>277120.75</v>
      </c>
      <c r="G15" s="54">
        <f t="shared" si="1"/>
        <v>66</v>
      </c>
      <c r="H15" s="54">
        <f t="shared" si="2"/>
        <v>16</v>
      </c>
      <c r="I15" s="49"/>
      <c r="J15" s="55" t="str">
        <f t="shared" si="3"/>
        <v xml:space="preserve"> </v>
      </c>
      <c r="K15" s="55" t="str">
        <f t="shared" si="4"/>
        <v xml:space="preserve"> </v>
      </c>
      <c r="L15" s="55" t="str">
        <f t="shared" si="5"/>
        <v xml:space="preserve"> </v>
      </c>
      <c r="M15" s="55">
        <f t="shared" si="6"/>
        <v>277120.75</v>
      </c>
      <c r="N15" s="55" t="str">
        <f t="shared" si="7"/>
        <v xml:space="preserve"> </v>
      </c>
      <c r="O15" s="55" t="str">
        <f t="shared" si="8"/>
        <v xml:space="preserve"> </v>
      </c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</row>
    <row r="16" spans="1:29" x14ac:dyDescent="0.3">
      <c r="A16" s="52">
        <v>5</v>
      </c>
      <c r="B16" s="52">
        <v>16</v>
      </c>
      <c r="C16" s="53"/>
      <c r="D16" s="53">
        <v>509352.4</v>
      </c>
      <c r="E16" s="52">
        <v>2</v>
      </c>
      <c r="F16" s="53">
        <f t="shared" si="0"/>
        <v>254676.2</v>
      </c>
      <c r="G16" s="54">
        <f t="shared" si="1"/>
        <v>49</v>
      </c>
      <c r="H16" s="54">
        <f t="shared" si="2"/>
        <v>11</v>
      </c>
      <c r="I16" s="49"/>
      <c r="J16" s="55" t="str">
        <f t="shared" si="3"/>
        <v xml:space="preserve"> </v>
      </c>
      <c r="K16" s="55" t="str">
        <f t="shared" si="4"/>
        <v xml:space="preserve"> </v>
      </c>
      <c r="L16" s="55">
        <f t="shared" si="5"/>
        <v>254676.2</v>
      </c>
      <c r="M16" s="55" t="str">
        <f t="shared" si="6"/>
        <v xml:space="preserve"> </v>
      </c>
      <c r="N16" s="55" t="str">
        <f t="shared" si="7"/>
        <v xml:space="preserve"> </v>
      </c>
      <c r="O16" s="55" t="str">
        <f t="shared" si="8"/>
        <v xml:space="preserve"> </v>
      </c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</row>
    <row r="17" spans="1:29" x14ac:dyDescent="0.3">
      <c r="A17" s="52">
        <v>5</v>
      </c>
      <c r="B17" s="52">
        <v>17</v>
      </c>
      <c r="C17" s="53"/>
      <c r="D17" s="53">
        <v>518450.6</v>
      </c>
      <c r="E17" s="52">
        <v>2</v>
      </c>
      <c r="F17" s="53">
        <f t="shared" si="0"/>
        <v>259225.3</v>
      </c>
      <c r="G17" s="54">
        <f t="shared" si="1"/>
        <v>52.5</v>
      </c>
      <c r="H17" s="54">
        <f t="shared" si="2"/>
        <v>13</v>
      </c>
      <c r="I17" s="49"/>
      <c r="J17" s="55" t="str">
        <f t="shared" si="3"/>
        <v xml:space="preserve"> </v>
      </c>
      <c r="K17" s="55" t="str">
        <f t="shared" si="4"/>
        <v xml:space="preserve"> </v>
      </c>
      <c r="L17" s="55">
        <f t="shared" si="5"/>
        <v>259225.3</v>
      </c>
      <c r="M17" s="55" t="str">
        <f t="shared" si="6"/>
        <v xml:space="preserve"> </v>
      </c>
      <c r="N17" s="55" t="str">
        <f t="shared" si="7"/>
        <v xml:space="preserve"> </v>
      </c>
      <c r="O17" s="55" t="str">
        <f t="shared" si="8"/>
        <v xml:space="preserve"> </v>
      </c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</row>
    <row r="18" spans="1:29" x14ac:dyDescent="0.3">
      <c r="A18" s="52">
        <v>5</v>
      </c>
      <c r="B18" s="52">
        <v>20</v>
      </c>
      <c r="C18" s="53"/>
      <c r="D18" s="53">
        <v>532185.5</v>
      </c>
      <c r="E18" s="52">
        <v>3</v>
      </c>
      <c r="F18" s="53">
        <f t="shared" si="0"/>
        <v>177395.16666666666</v>
      </c>
      <c r="G18" s="54">
        <f t="shared" si="1"/>
        <v>46</v>
      </c>
      <c r="H18" s="54">
        <f t="shared" si="2"/>
        <v>10</v>
      </c>
      <c r="I18" s="49"/>
      <c r="J18" s="55" t="str">
        <f t="shared" si="3"/>
        <v xml:space="preserve"> </v>
      </c>
      <c r="K18" s="55" t="str">
        <f t="shared" si="4"/>
        <v xml:space="preserve"> </v>
      </c>
      <c r="L18" s="55">
        <f t="shared" si="5"/>
        <v>177395.16666666666</v>
      </c>
      <c r="M18" s="55" t="str">
        <f t="shared" si="6"/>
        <v xml:space="preserve"> </v>
      </c>
      <c r="N18" s="55" t="str">
        <f t="shared" si="7"/>
        <v xml:space="preserve"> </v>
      </c>
      <c r="O18" s="55" t="str">
        <f t="shared" si="8"/>
        <v xml:space="preserve"> </v>
      </c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</row>
    <row r="19" spans="1:29" x14ac:dyDescent="0.3">
      <c r="A19" s="52">
        <v>6</v>
      </c>
      <c r="B19" s="52">
        <v>1</v>
      </c>
      <c r="C19" s="53"/>
      <c r="D19" s="53">
        <v>507224.7</v>
      </c>
      <c r="E19" s="52">
        <v>4</v>
      </c>
      <c r="F19" s="53">
        <f t="shared" si="0"/>
        <v>126806.175</v>
      </c>
      <c r="G19" s="54">
        <f t="shared" si="1"/>
        <v>29</v>
      </c>
      <c r="H19" s="54">
        <f>_xlfn.RANK.AVG(F19,F$19:F$38,1)</f>
        <v>12</v>
      </c>
      <c r="I19" s="49"/>
      <c r="J19" s="55" t="str">
        <f t="shared" si="3"/>
        <v xml:space="preserve"> </v>
      </c>
      <c r="K19" s="55">
        <f t="shared" si="4"/>
        <v>126806.175</v>
      </c>
      <c r="L19" s="55" t="str">
        <f t="shared" si="5"/>
        <v xml:space="preserve"> </v>
      </c>
      <c r="M19" s="55" t="str">
        <f t="shared" si="6"/>
        <v xml:space="preserve"> </v>
      </c>
      <c r="N19" s="55" t="str">
        <f t="shared" si="7"/>
        <v xml:space="preserve"> </v>
      </c>
      <c r="O19" s="55" t="str">
        <f t="shared" si="8"/>
        <v xml:space="preserve"> </v>
      </c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</row>
    <row r="20" spans="1:29" x14ac:dyDescent="0.3">
      <c r="A20" s="52">
        <v>6</v>
      </c>
      <c r="B20" s="52">
        <v>2</v>
      </c>
      <c r="C20" s="53"/>
      <c r="D20" s="53">
        <v>510217.8</v>
      </c>
      <c r="E20" s="52">
        <v>7</v>
      </c>
      <c r="F20" s="53">
        <f t="shared" si="0"/>
        <v>72888.257142857139</v>
      </c>
      <c r="G20" s="54">
        <f t="shared" si="1"/>
        <v>12</v>
      </c>
      <c r="H20" s="54">
        <f t="shared" ref="H20:H38" si="15">_xlfn.RANK.AVG(F20,F$19:F$38,1)</f>
        <v>7</v>
      </c>
      <c r="I20" s="49"/>
      <c r="J20" s="55">
        <f t="shared" si="3"/>
        <v>72888.257142857139</v>
      </c>
      <c r="K20" s="55" t="str">
        <f t="shared" si="4"/>
        <v xml:space="preserve"> </v>
      </c>
      <c r="L20" s="55" t="str">
        <f t="shared" si="5"/>
        <v xml:space="preserve"> </v>
      </c>
      <c r="M20" s="55" t="str">
        <f t="shared" si="6"/>
        <v xml:space="preserve"> </v>
      </c>
      <c r="N20" s="55" t="str">
        <f t="shared" si="7"/>
        <v xml:space="preserve"> </v>
      </c>
      <c r="O20" s="55" t="str">
        <f t="shared" si="8"/>
        <v xml:space="preserve"> </v>
      </c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</row>
    <row r="21" spans="1:29" x14ac:dyDescent="0.3">
      <c r="A21" s="52">
        <v>6</v>
      </c>
      <c r="B21" s="52">
        <v>3</v>
      </c>
      <c r="C21" s="53"/>
      <c r="D21" s="53">
        <v>524885.1</v>
      </c>
      <c r="E21" s="52">
        <v>8</v>
      </c>
      <c r="F21" s="53">
        <f t="shared" si="0"/>
        <v>65610.637499999997</v>
      </c>
      <c r="G21" s="54">
        <f t="shared" si="1"/>
        <v>9</v>
      </c>
      <c r="H21" s="54">
        <f t="shared" si="15"/>
        <v>5</v>
      </c>
      <c r="I21" s="49"/>
      <c r="J21" s="55">
        <f t="shared" si="3"/>
        <v>65610.637499999997</v>
      </c>
      <c r="K21" s="55" t="str">
        <f t="shared" si="4"/>
        <v xml:space="preserve"> </v>
      </c>
      <c r="L21" s="55" t="str">
        <f t="shared" si="5"/>
        <v xml:space="preserve"> </v>
      </c>
      <c r="M21" s="55" t="str">
        <f t="shared" si="6"/>
        <v xml:space="preserve"> </v>
      </c>
      <c r="N21" s="55" t="str">
        <f t="shared" si="7"/>
        <v xml:space="preserve"> </v>
      </c>
      <c r="O21" s="55" t="str">
        <f t="shared" si="8"/>
        <v xml:space="preserve"> </v>
      </c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</row>
    <row r="22" spans="1:29" x14ac:dyDescent="0.3">
      <c r="A22" s="44">
        <v>6</v>
      </c>
      <c r="B22" s="44">
        <v>4</v>
      </c>
      <c r="C22" s="57"/>
      <c r="D22" s="57">
        <v>509352.4</v>
      </c>
      <c r="E22" s="44">
        <v>12</v>
      </c>
      <c r="F22" s="57">
        <f t="shared" si="0"/>
        <v>42446.033333333333</v>
      </c>
      <c r="G22" s="58">
        <f t="shared" si="1"/>
        <v>1.5</v>
      </c>
      <c r="H22" s="58">
        <f t="shared" si="15"/>
        <v>1</v>
      </c>
      <c r="I22" s="49"/>
      <c r="J22" s="55">
        <f t="shared" si="3"/>
        <v>42446.033333333333</v>
      </c>
      <c r="K22" s="55" t="str">
        <f t="shared" si="4"/>
        <v xml:space="preserve"> </v>
      </c>
      <c r="L22" s="55" t="str">
        <f t="shared" si="5"/>
        <v xml:space="preserve"> </v>
      </c>
      <c r="M22" s="55" t="str">
        <f t="shared" si="6"/>
        <v xml:space="preserve"> </v>
      </c>
      <c r="N22" s="55" t="str">
        <f t="shared" si="7"/>
        <v xml:space="preserve"> </v>
      </c>
      <c r="O22" s="55" t="str">
        <f t="shared" si="8"/>
        <v xml:space="preserve"> </v>
      </c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</row>
    <row r="23" spans="1:29" x14ac:dyDescent="0.3">
      <c r="A23" s="44">
        <v>6</v>
      </c>
      <c r="B23" s="44">
        <v>5</v>
      </c>
      <c r="C23" s="57"/>
      <c r="D23" s="57">
        <v>518450.6</v>
      </c>
      <c r="E23" s="44">
        <v>11</v>
      </c>
      <c r="F23" s="57">
        <f t="shared" si="0"/>
        <v>47131.872727272726</v>
      </c>
      <c r="G23" s="58">
        <f t="shared" si="1"/>
        <v>3</v>
      </c>
      <c r="H23" s="58">
        <f t="shared" si="15"/>
        <v>2</v>
      </c>
      <c r="I23" s="49"/>
      <c r="J23" s="55">
        <f t="shared" si="3"/>
        <v>47131.872727272726</v>
      </c>
      <c r="K23" s="55" t="str">
        <f t="shared" si="4"/>
        <v xml:space="preserve"> </v>
      </c>
      <c r="L23" s="55" t="str">
        <f t="shared" si="5"/>
        <v xml:space="preserve"> </v>
      </c>
      <c r="M23" s="55" t="str">
        <f t="shared" si="6"/>
        <v xml:space="preserve"> </v>
      </c>
      <c r="N23" s="55" t="str">
        <f t="shared" si="7"/>
        <v xml:space="preserve"> </v>
      </c>
      <c r="O23" s="55" t="str">
        <f t="shared" si="8"/>
        <v xml:space="preserve"> </v>
      </c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</row>
    <row r="24" spans="1:29" x14ac:dyDescent="0.3">
      <c r="A24" s="44">
        <v>6</v>
      </c>
      <c r="B24" s="44">
        <v>6</v>
      </c>
      <c r="C24" s="57"/>
      <c r="D24" s="57">
        <v>517678.6</v>
      </c>
      <c r="E24" s="44">
        <v>10</v>
      </c>
      <c r="F24" s="57">
        <f t="shared" si="0"/>
        <v>51767.86</v>
      </c>
      <c r="G24" s="58">
        <f t="shared" si="1"/>
        <v>5</v>
      </c>
      <c r="H24" s="58">
        <f t="shared" si="15"/>
        <v>3</v>
      </c>
      <c r="I24" s="49"/>
      <c r="J24" s="55">
        <f t="shared" si="3"/>
        <v>51767.86</v>
      </c>
      <c r="K24" s="55" t="str">
        <f t="shared" si="4"/>
        <v xml:space="preserve"> </v>
      </c>
      <c r="L24" s="55" t="str">
        <f t="shared" si="5"/>
        <v xml:space="preserve"> </v>
      </c>
      <c r="M24" s="55" t="str">
        <f t="shared" si="6"/>
        <v xml:space="preserve"> </v>
      </c>
      <c r="N24" s="55" t="str">
        <f t="shared" si="7"/>
        <v xml:space="preserve"> </v>
      </c>
      <c r="O24" s="55" t="str">
        <f t="shared" si="8"/>
        <v xml:space="preserve"> </v>
      </c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</row>
    <row r="25" spans="1:29" x14ac:dyDescent="0.3">
      <c r="A25" s="52">
        <v>6</v>
      </c>
      <c r="B25" s="52">
        <v>7</v>
      </c>
      <c r="C25" s="53"/>
      <c r="D25" s="53">
        <v>507224.7</v>
      </c>
      <c r="E25" s="52">
        <v>7</v>
      </c>
      <c r="F25" s="53">
        <f t="shared" si="0"/>
        <v>72460.671428571426</v>
      </c>
      <c r="G25" s="54">
        <f t="shared" si="1"/>
        <v>10</v>
      </c>
      <c r="H25" s="54">
        <f t="shared" si="15"/>
        <v>6</v>
      </c>
      <c r="I25" s="49"/>
      <c r="J25" s="55">
        <f t="shared" si="3"/>
        <v>72460.671428571426</v>
      </c>
      <c r="K25" s="55" t="str">
        <f t="shared" si="4"/>
        <v xml:space="preserve"> </v>
      </c>
      <c r="L25" s="55" t="str">
        <f t="shared" si="5"/>
        <v xml:space="preserve"> </v>
      </c>
      <c r="M25" s="55" t="str">
        <f t="shared" si="6"/>
        <v xml:space="preserve"> </v>
      </c>
      <c r="N25" s="55" t="str">
        <f t="shared" si="7"/>
        <v xml:space="preserve"> </v>
      </c>
      <c r="O25" s="55" t="str">
        <f t="shared" si="8"/>
        <v xml:space="preserve"> </v>
      </c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</row>
    <row r="26" spans="1:29" x14ac:dyDescent="0.3">
      <c r="A26" s="52">
        <v>6</v>
      </c>
      <c r="B26" s="52">
        <v>8</v>
      </c>
      <c r="C26" s="53"/>
      <c r="D26" s="53">
        <v>509641.1</v>
      </c>
      <c r="E26" s="52">
        <v>8</v>
      </c>
      <c r="F26" s="53">
        <f t="shared" si="0"/>
        <v>63705.137499999997</v>
      </c>
      <c r="G26" s="54">
        <f t="shared" si="1"/>
        <v>7</v>
      </c>
      <c r="H26" s="54">
        <f t="shared" si="15"/>
        <v>4</v>
      </c>
      <c r="I26" s="49"/>
      <c r="J26" s="55">
        <f t="shared" si="3"/>
        <v>63705.137499999997</v>
      </c>
      <c r="K26" s="55" t="str">
        <f t="shared" si="4"/>
        <v xml:space="preserve"> </v>
      </c>
      <c r="L26" s="55" t="str">
        <f t="shared" si="5"/>
        <v xml:space="preserve"> </v>
      </c>
      <c r="M26" s="55" t="str">
        <f t="shared" si="6"/>
        <v xml:space="preserve"> </v>
      </c>
      <c r="N26" s="55" t="str">
        <f t="shared" si="7"/>
        <v xml:space="preserve"> </v>
      </c>
      <c r="O26" s="55" t="str">
        <f t="shared" si="8"/>
        <v xml:space="preserve"> </v>
      </c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</row>
    <row r="27" spans="1:29" x14ac:dyDescent="0.3">
      <c r="A27" s="52">
        <v>6</v>
      </c>
      <c r="B27" s="52">
        <v>9</v>
      </c>
      <c r="C27" s="53"/>
      <c r="D27" s="53">
        <v>510217.8</v>
      </c>
      <c r="E27" s="52">
        <v>3</v>
      </c>
      <c r="F27" s="53">
        <f t="shared" si="0"/>
        <v>170072.6</v>
      </c>
      <c r="G27" s="54">
        <f t="shared" si="1"/>
        <v>40</v>
      </c>
      <c r="H27" s="54">
        <f t="shared" si="15"/>
        <v>14</v>
      </c>
      <c r="I27" s="49"/>
      <c r="J27" s="55" t="str">
        <f t="shared" si="3"/>
        <v xml:space="preserve"> </v>
      </c>
      <c r="K27" s="55" t="str">
        <f t="shared" si="4"/>
        <v xml:space="preserve"> </v>
      </c>
      <c r="L27" s="55">
        <f t="shared" si="5"/>
        <v>170072.6</v>
      </c>
      <c r="M27" s="55" t="str">
        <f t="shared" si="6"/>
        <v xml:space="preserve"> </v>
      </c>
      <c r="N27" s="55" t="str">
        <f t="shared" si="7"/>
        <v xml:space="preserve"> </v>
      </c>
      <c r="O27" s="55" t="str">
        <f t="shared" si="8"/>
        <v xml:space="preserve"> </v>
      </c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</row>
    <row r="28" spans="1:29" x14ac:dyDescent="0.3">
      <c r="A28" s="52">
        <v>6</v>
      </c>
      <c r="B28" s="52">
        <v>10</v>
      </c>
      <c r="C28" s="53"/>
      <c r="D28" s="53">
        <v>566132.6</v>
      </c>
      <c r="E28" s="52">
        <v>3</v>
      </c>
      <c r="F28" s="53">
        <f t="shared" si="0"/>
        <v>188710.86666666667</v>
      </c>
      <c r="G28" s="54">
        <f t="shared" si="1"/>
        <v>48</v>
      </c>
      <c r="H28" s="54">
        <f t="shared" si="15"/>
        <v>16</v>
      </c>
      <c r="I28" s="49"/>
      <c r="J28" s="55" t="str">
        <f t="shared" si="3"/>
        <v xml:space="preserve"> </v>
      </c>
      <c r="K28" s="55" t="str">
        <f t="shared" si="4"/>
        <v xml:space="preserve"> </v>
      </c>
      <c r="L28" s="55">
        <f t="shared" si="5"/>
        <v>188710.86666666667</v>
      </c>
      <c r="M28" s="55" t="str">
        <f t="shared" si="6"/>
        <v xml:space="preserve"> </v>
      </c>
      <c r="N28" s="55" t="str">
        <f t="shared" si="7"/>
        <v xml:space="preserve"> </v>
      </c>
      <c r="O28" s="55" t="str">
        <f t="shared" si="8"/>
        <v xml:space="preserve"> </v>
      </c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</row>
    <row r="29" spans="1:29" x14ac:dyDescent="0.3">
      <c r="A29" s="52">
        <v>6</v>
      </c>
      <c r="B29" s="52">
        <v>11</v>
      </c>
      <c r="C29" s="53"/>
      <c r="D29" s="53">
        <v>521155</v>
      </c>
      <c r="E29" s="52">
        <v>5</v>
      </c>
      <c r="F29" s="53">
        <f t="shared" si="0"/>
        <v>104231</v>
      </c>
      <c r="G29" s="54">
        <f t="shared" si="1"/>
        <v>26</v>
      </c>
      <c r="H29" s="54">
        <f t="shared" si="15"/>
        <v>11</v>
      </c>
      <c r="I29" s="49"/>
      <c r="J29" s="55" t="str">
        <f t="shared" si="3"/>
        <v xml:space="preserve"> </v>
      </c>
      <c r="K29" s="55">
        <f t="shared" si="4"/>
        <v>104231</v>
      </c>
      <c r="L29" s="55" t="str">
        <f t="shared" si="5"/>
        <v xml:space="preserve"> </v>
      </c>
      <c r="M29" s="55" t="str">
        <f t="shared" si="6"/>
        <v xml:space="preserve"> </v>
      </c>
      <c r="N29" s="55" t="str">
        <f t="shared" si="7"/>
        <v xml:space="preserve"> </v>
      </c>
      <c r="O29" s="55" t="str">
        <f t="shared" si="8"/>
        <v xml:space="preserve"> </v>
      </c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</row>
    <row r="30" spans="1:29" x14ac:dyDescent="0.3">
      <c r="A30" s="52">
        <v>6</v>
      </c>
      <c r="B30" s="52">
        <v>12</v>
      </c>
      <c r="C30" s="53"/>
      <c r="D30" s="53">
        <v>509641.1</v>
      </c>
      <c r="E30" s="52">
        <v>5</v>
      </c>
      <c r="F30" s="53">
        <f t="shared" si="0"/>
        <v>101928.22</v>
      </c>
      <c r="G30" s="54">
        <f t="shared" si="1"/>
        <v>22</v>
      </c>
      <c r="H30" s="54">
        <f t="shared" si="15"/>
        <v>9</v>
      </c>
      <c r="I30" s="49"/>
      <c r="J30" s="55" t="str">
        <f t="shared" si="3"/>
        <v xml:space="preserve"> </v>
      </c>
      <c r="K30" s="55">
        <f t="shared" si="4"/>
        <v>101928.22</v>
      </c>
      <c r="L30" s="55" t="str">
        <f t="shared" si="5"/>
        <v xml:space="preserve"> </v>
      </c>
      <c r="M30" s="55" t="str">
        <f t="shared" si="6"/>
        <v xml:space="preserve"> </v>
      </c>
      <c r="N30" s="55" t="str">
        <f t="shared" si="7"/>
        <v xml:space="preserve"> </v>
      </c>
      <c r="O30" s="55" t="str">
        <f t="shared" si="8"/>
        <v xml:space="preserve"> </v>
      </c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</row>
    <row r="31" spans="1:29" x14ac:dyDescent="0.3">
      <c r="A31" s="52">
        <v>6</v>
      </c>
      <c r="B31" s="52">
        <v>13</v>
      </c>
      <c r="C31" s="53"/>
      <c r="D31" s="53">
        <v>509641.1</v>
      </c>
      <c r="E31" s="52">
        <v>4</v>
      </c>
      <c r="F31" s="53">
        <f t="shared" si="0"/>
        <v>127410.27499999999</v>
      </c>
      <c r="G31" s="54">
        <f t="shared" si="1"/>
        <v>32</v>
      </c>
      <c r="H31" s="54">
        <f t="shared" si="15"/>
        <v>13</v>
      </c>
      <c r="I31" s="49"/>
      <c r="J31" s="55" t="str">
        <f t="shared" si="3"/>
        <v xml:space="preserve"> </v>
      </c>
      <c r="K31" s="55">
        <f t="shared" si="4"/>
        <v>127410.27499999999</v>
      </c>
      <c r="L31" s="55" t="str">
        <f t="shared" si="5"/>
        <v xml:space="preserve"> </v>
      </c>
      <c r="M31" s="55" t="str">
        <f t="shared" si="6"/>
        <v xml:space="preserve"> </v>
      </c>
      <c r="N31" s="55" t="str">
        <f t="shared" si="7"/>
        <v xml:space="preserve"> </v>
      </c>
      <c r="O31" s="55" t="str">
        <f t="shared" si="8"/>
        <v xml:space="preserve"> </v>
      </c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</row>
    <row r="32" spans="1:29" x14ac:dyDescent="0.3">
      <c r="A32" s="52">
        <v>6</v>
      </c>
      <c r="B32" s="52">
        <v>14</v>
      </c>
      <c r="C32" s="53"/>
      <c r="D32" s="53">
        <v>507313.3</v>
      </c>
      <c r="E32" s="52">
        <v>5</v>
      </c>
      <c r="F32" s="53">
        <f t="shared" si="0"/>
        <v>101462.66</v>
      </c>
      <c r="G32" s="54">
        <f t="shared" si="1"/>
        <v>21</v>
      </c>
      <c r="H32" s="54">
        <f t="shared" si="15"/>
        <v>8</v>
      </c>
      <c r="I32" s="49"/>
      <c r="J32" s="55" t="str">
        <f t="shared" si="3"/>
        <v xml:space="preserve"> </v>
      </c>
      <c r="K32" s="55">
        <f t="shared" si="4"/>
        <v>101462.66</v>
      </c>
      <c r="L32" s="55" t="str">
        <f t="shared" si="5"/>
        <v xml:space="preserve"> </v>
      </c>
      <c r="M32" s="55" t="str">
        <f t="shared" si="6"/>
        <v xml:space="preserve"> </v>
      </c>
      <c r="N32" s="55" t="str">
        <f t="shared" si="7"/>
        <v xml:space="preserve"> </v>
      </c>
      <c r="O32" s="55" t="str">
        <f t="shared" si="8"/>
        <v xml:space="preserve"> </v>
      </c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</row>
    <row r="33" spans="1:29" x14ac:dyDescent="0.3">
      <c r="A33" s="52">
        <v>6</v>
      </c>
      <c r="B33" s="52">
        <v>15</v>
      </c>
      <c r="C33" s="53"/>
      <c r="D33" s="53">
        <v>522647.2</v>
      </c>
      <c r="E33" s="52">
        <v>2</v>
      </c>
      <c r="F33" s="53">
        <f t="shared" si="0"/>
        <v>261323.6</v>
      </c>
      <c r="G33" s="54">
        <f t="shared" si="1"/>
        <v>56</v>
      </c>
      <c r="H33" s="54">
        <f t="shared" si="15"/>
        <v>19</v>
      </c>
      <c r="I33" s="49"/>
      <c r="J33" s="55" t="str">
        <f t="shared" si="3"/>
        <v xml:space="preserve"> </v>
      </c>
      <c r="K33" s="55" t="str">
        <f t="shared" si="4"/>
        <v xml:space="preserve"> </v>
      </c>
      <c r="L33" s="55">
        <f t="shared" si="5"/>
        <v>261323.6</v>
      </c>
      <c r="M33" s="55" t="str">
        <f t="shared" si="6"/>
        <v xml:space="preserve"> </v>
      </c>
      <c r="N33" s="55" t="str">
        <f t="shared" si="7"/>
        <v xml:space="preserve"> </v>
      </c>
      <c r="O33" s="55" t="str">
        <f t="shared" si="8"/>
        <v xml:space="preserve"> </v>
      </c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</row>
    <row r="34" spans="1:29" x14ac:dyDescent="0.3">
      <c r="A34" s="52">
        <v>6</v>
      </c>
      <c r="B34" s="52">
        <v>16</v>
      </c>
      <c r="C34" s="53"/>
      <c r="D34" s="53">
        <v>519027.3</v>
      </c>
      <c r="E34" s="52">
        <v>5</v>
      </c>
      <c r="F34" s="53">
        <f t="shared" si="0"/>
        <v>103805.45999999999</v>
      </c>
      <c r="G34" s="54">
        <f t="shared" si="1"/>
        <v>24</v>
      </c>
      <c r="H34" s="54">
        <f t="shared" si="15"/>
        <v>10</v>
      </c>
      <c r="I34" s="49"/>
      <c r="J34" s="55" t="str">
        <f t="shared" si="3"/>
        <v xml:space="preserve"> </v>
      </c>
      <c r="K34" s="55">
        <f t="shared" si="4"/>
        <v>103805.45999999999</v>
      </c>
      <c r="L34" s="55" t="str">
        <f t="shared" si="5"/>
        <v xml:space="preserve"> </v>
      </c>
      <c r="M34" s="55" t="str">
        <f t="shared" si="6"/>
        <v xml:space="preserve"> </v>
      </c>
      <c r="N34" s="55" t="str">
        <f t="shared" si="7"/>
        <v xml:space="preserve"> </v>
      </c>
      <c r="O34" s="55" t="str">
        <f t="shared" si="8"/>
        <v xml:space="preserve"> </v>
      </c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</row>
    <row r="35" spans="1:29" x14ac:dyDescent="0.3">
      <c r="A35" s="52">
        <v>6</v>
      </c>
      <c r="B35" s="52">
        <v>17</v>
      </c>
      <c r="C35" s="53"/>
      <c r="D35" s="53">
        <v>565467.4</v>
      </c>
      <c r="E35" s="52">
        <v>2</v>
      </c>
      <c r="F35" s="53">
        <f t="shared" si="0"/>
        <v>282733.7</v>
      </c>
      <c r="G35" s="54">
        <f t="shared" si="1"/>
        <v>68</v>
      </c>
      <c r="H35" s="54">
        <f t="shared" si="15"/>
        <v>20</v>
      </c>
      <c r="I35" s="49"/>
      <c r="J35" s="55" t="str">
        <f t="shared" si="3"/>
        <v xml:space="preserve"> </v>
      </c>
      <c r="K35" s="55" t="str">
        <f t="shared" si="4"/>
        <v xml:space="preserve"> </v>
      </c>
      <c r="L35" s="55" t="str">
        <f t="shared" si="5"/>
        <v xml:space="preserve"> </v>
      </c>
      <c r="M35" s="55">
        <f t="shared" si="6"/>
        <v>282733.7</v>
      </c>
      <c r="N35" s="55" t="str">
        <f t="shared" si="7"/>
        <v xml:space="preserve"> </v>
      </c>
      <c r="O35" s="55" t="str">
        <f t="shared" si="8"/>
        <v xml:space="preserve"> </v>
      </c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</row>
    <row r="36" spans="1:29" x14ac:dyDescent="0.3">
      <c r="A36" s="52">
        <v>6</v>
      </c>
      <c r="B36" s="52">
        <v>18</v>
      </c>
      <c r="C36" s="53"/>
      <c r="D36" s="53">
        <v>518450.6</v>
      </c>
      <c r="E36" s="52">
        <v>2</v>
      </c>
      <c r="F36" s="53">
        <f t="shared" si="0"/>
        <v>259225.3</v>
      </c>
      <c r="G36" s="54">
        <f t="shared" si="1"/>
        <v>52.5</v>
      </c>
      <c r="H36" s="54">
        <f t="shared" si="15"/>
        <v>17</v>
      </c>
      <c r="I36" s="49"/>
      <c r="J36" s="55" t="str">
        <f t="shared" si="3"/>
        <v xml:space="preserve"> </v>
      </c>
      <c r="K36" s="55" t="str">
        <f t="shared" si="4"/>
        <v xml:space="preserve"> </v>
      </c>
      <c r="L36" s="55">
        <f t="shared" si="5"/>
        <v>259225.3</v>
      </c>
      <c r="M36" s="55" t="str">
        <f t="shared" si="6"/>
        <v xml:space="preserve"> </v>
      </c>
      <c r="N36" s="55" t="str">
        <f t="shared" si="7"/>
        <v xml:space="preserve"> </v>
      </c>
      <c r="O36" s="55" t="str">
        <f t="shared" si="8"/>
        <v xml:space="preserve"> </v>
      </c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</row>
    <row r="37" spans="1:29" x14ac:dyDescent="0.3">
      <c r="A37" s="52">
        <v>6</v>
      </c>
      <c r="B37" s="52">
        <v>19</v>
      </c>
      <c r="C37" s="53"/>
      <c r="D37" s="53">
        <v>519806.3</v>
      </c>
      <c r="E37" s="52">
        <v>2</v>
      </c>
      <c r="F37" s="53">
        <f t="shared" si="0"/>
        <v>259903.15</v>
      </c>
      <c r="G37" s="54">
        <f t="shared" si="1"/>
        <v>55</v>
      </c>
      <c r="H37" s="54">
        <f>_xlfn.RANK.AVG(F37,F$19:F$38,1)</f>
        <v>18</v>
      </c>
      <c r="I37" s="49"/>
      <c r="J37" s="55" t="str">
        <f t="shared" si="3"/>
        <v xml:space="preserve"> </v>
      </c>
      <c r="K37" s="55" t="str">
        <f t="shared" si="4"/>
        <v xml:space="preserve"> </v>
      </c>
      <c r="L37" s="55">
        <f t="shared" si="5"/>
        <v>259903.15</v>
      </c>
      <c r="M37" s="55" t="str">
        <f t="shared" si="6"/>
        <v xml:space="preserve"> </v>
      </c>
      <c r="N37" s="55" t="str">
        <f t="shared" si="7"/>
        <v xml:space="preserve"> </v>
      </c>
      <c r="O37" s="55" t="str">
        <f t="shared" si="8"/>
        <v xml:space="preserve"> </v>
      </c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</row>
    <row r="38" spans="1:29" x14ac:dyDescent="0.3">
      <c r="A38" s="52">
        <v>6</v>
      </c>
      <c r="B38" s="52">
        <v>20</v>
      </c>
      <c r="C38" s="53"/>
      <c r="D38" s="53">
        <v>530274.69999999995</v>
      </c>
      <c r="E38" s="52">
        <v>3</v>
      </c>
      <c r="F38" s="53">
        <f t="shared" si="0"/>
        <v>176758.23333333331</v>
      </c>
      <c r="G38" s="54">
        <f t="shared" si="1"/>
        <v>45</v>
      </c>
      <c r="H38" s="54">
        <f t="shared" si="15"/>
        <v>15</v>
      </c>
      <c r="I38" s="49"/>
      <c r="J38" s="55" t="str">
        <f t="shared" si="3"/>
        <v xml:space="preserve"> </v>
      </c>
      <c r="K38" s="55" t="str">
        <f t="shared" si="4"/>
        <v xml:space="preserve"> </v>
      </c>
      <c r="L38" s="55">
        <f t="shared" si="5"/>
        <v>176758.23333333331</v>
      </c>
      <c r="M38" s="55" t="str">
        <f t="shared" si="6"/>
        <v xml:space="preserve"> </v>
      </c>
      <c r="N38" s="55" t="str">
        <f t="shared" si="7"/>
        <v xml:space="preserve"> </v>
      </c>
      <c r="O38" s="55" t="str">
        <f t="shared" si="8"/>
        <v xml:space="preserve"> </v>
      </c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</row>
    <row r="39" spans="1:29" x14ac:dyDescent="0.3">
      <c r="A39" s="52">
        <v>7</v>
      </c>
      <c r="B39" s="52">
        <v>1</v>
      </c>
      <c r="C39" s="53"/>
      <c r="D39" s="53">
        <v>507313.3</v>
      </c>
      <c r="E39" s="52">
        <v>4</v>
      </c>
      <c r="F39" s="53">
        <f t="shared" si="0"/>
        <v>126828.325</v>
      </c>
      <c r="G39" s="54">
        <f t="shared" si="1"/>
        <v>30.5</v>
      </c>
      <c r="H39" s="54">
        <f>_xlfn.RANK.AVG(F39,F$39:F$58,1)</f>
        <v>12</v>
      </c>
      <c r="I39" s="49"/>
      <c r="J39" s="55" t="str">
        <f t="shared" si="3"/>
        <v xml:space="preserve"> </v>
      </c>
      <c r="K39" s="55">
        <f t="shared" si="4"/>
        <v>126828.325</v>
      </c>
      <c r="L39" s="55" t="str">
        <f t="shared" si="5"/>
        <v xml:space="preserve"> </v>
      </c>
      <c r="M39" s="55" t="str">
        <f t="shared" si="6"/>
        <v xml:space="preserve"> </v>
      </c>
      <c r="N39" s="55" t="str">
        <f t="shared" si="7"/>
        <v xml:space="preserve"> </v>
      </c>
      <c r="O39" s="55" t="str">
        <f t="shared" si="8"/>
        <v xml:space="preserve"> </v>
      </c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</row>
    <row r="40" spans="1:29" x14ac:dyDescent="0.3">
      <c r="A40" s="52">
        <v>7</v>
      </c>
      <c r="B40" s="52">
        <v>2</v>
      </c>
      <c r="C40" s="53"/>
      <c r="D40" s="53">
        <v>512994</v>
      </c>
      <c r="E40" s="52">
        <v>8</v>
      </c>
      <c r="F40" s="53">
        <f t="shared" si="0"/>
        <v>64124.25</v>
      </c>
      <c r="G40" s="54">
        <f t="shared" si="1"/>
        <v>8</v>
      </c>
      <c r="H40" s="54">
        <f t="shared" ref="H40:H58" si="16">_xlfn.RANK.AVG(F40,F$39:F$58,1)</f>
        <v>4</v>
      </c>
      <c r="I40" s="49"/>
      <c r="J40" s="55">
        <f t="shared" si="3"/>
        <v>64124.25</v>
      </c>
      <c r="K40" s="55" t="str">
        <f t="shared" si="4"/>
        <v xml:space="preserve"> </v>
      </c>
      <c r="L40" s="55" t="str">
        <f t="shared" si="5"/>
        <v xml:space="preserve"> </v>
      </c>
      <c r="M40" s="55" t="str">
        <f t="shared" si="6"/>
        <v xml:space="preserve"> </v>
      </c>
      <c r="N40" s="55" t="str">
        <f t="shared" si="7"/>
        <v xml:space="preserve"> </v>
      </c>
      <c r="O40" s="55" t="str">
        <f t="shared" si="8"/>
        <v xml:space="preserve"> </v>
      </c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</row>
    <row r="41" spans="1:29" x14ac:dyDescent="0.3">
      <c r="A41" s="44">
        <v>7</v>
      </c>
      <c r="B41" s="44">
        <v>3</v>
      </c>
      <c r="C41" s="57"/>
      <c r="D41" s="57">
        <v>509352.4</v>
      </c>
      <c r="E41" s="44">
        <v>12</v>
      </c>
      <c r="F41" s="57">
        <f t="shared" si="0"/>
        <v>42446.033333333333</v>
      </c>
      <c r="G41" s="58">
        <f t="shared" si="1"/>
        <v>1.5</v>
      </c>
      <c r="H41" s="58">
        <f t="shared" si="16"/>
        <v>1</v>
      </c>
      <c r="I41" s="49"/>
      <c r="J41" s="55">
        <f t="shared" si="3"/>
        <v>42446.033333333333</v>
      </c>
      <c r="K41" s="55" t="str">
        <f t="shared" si="4"/>
        <v xml:space="preserve"> </v>
      </c>
      <c r="L41" s="55" t="str">
        <f t="shared" si="5"/>
        <v xml:space="preserve"> </v>
      </c>
      <c r="M41" s="55" t="str">
        <f t="shared" si="6"/>
        <v xml:space="preserve"> </v>
      </c>
      <c r="N41" s="55" t="str">
        <f t="shared" si="7"/>
        <v xml:space="preserve"> </v>
      </c>
      <c r="O41" s="55" t="str">
        <f t="shared" si="8"/>
        <v xml:space="preserve"> </v>
      </c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</row>
    <row r="42" spans="1:29" x14ac:dyDescent="0.3">
      <c r="A42" s="44">
        <v>7</v>
      </c>
      <c r="B42" s="44">
        <v>4</v>
      </c>
      <c r="C42" s="57"/>
      <c r="D42" s="57">
        <v>510217.8</v>
      </c>
      <c r="E42" s="44">
        <v>10</v>
      </c>
      <c r="F42" s="57">
        <f t="shared" si="0"/>
        <v>51021.78</v>
      </c>
      <c r="G42" s="58">
        <f t="shared" si="1"/>
        <v>4</v>
      </c>
      <c r="H42" s="58">
        <f t="shared" si="16"/>
        <v>2</v>
      </c>
      <c r="I42" s="49"/>
      <c r="J42" s="55">
        <f t="shared" si="3"/>
        <v>51021.78</v>
      </c>
      <c r="K42" s="55" t="str">
        <f t="shared" si="4"/>
        <v xml:space="preserve"> </v>
      </c>
      <c r="L42" s="55" t="str">
        <f t="shared" si="5"/>
        <v xml:space="preserve"> </v>
      </c>
      <c r="M42" s="55" t="str">
        <f t="shared" si="6"/>
        <v xml:space="preserve"> </v>
      </c>
      <c r="N42" s="55" t="str">
        <f t="shared" si="7"/>
        <v xml:space="preserve"> </v>
      </c>
      <c r="O42" s="55" t="str">
        <f t="shared" si="8"/>
        <v xml:space="preserve"> </v>
      </c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</row>
    <row r="43" spans="1:29" x14ac:dyDescent="0.3">
      <c r="A43" s="52">
        <v>7</v>
      </c>
      <c r="B43" s="52">
        <v>5</v>
      </c>
      <c r="C43" s="53"/>
      <c r="D43" s="53">
        <v>528257.9</v>
      </c>
      <c r="E43" s="52">
        <v>6</v>
      </c>
      <c r="F43" s="53">
        <f t="shared" si="0"/>
        <v>88042.983333333337</v>
      </c>
      <c r="G43" s="54">
        <f t="shared" si="1"/>
        <v>19</v>
      </c>
      <c r="H43" s="54">
        <f t="shared" si="16"/>
        <v>8</v>
      </c>
      <c r="I43" s="49"/>
      <c r="J43" s="55">
        <f t="shared" si="3"/>
        <v>88042.983333333337</v>
      </c>
      <c r="K43" s="55" t="str">
        <f t="shared" si="4"/>
        <v xml:space="preserve"> </v>
      </c>
      <c r="L43" s="55" t="str">
        <f t="shared" si="5"/>
        <v xml:space="preserve"> </v>
      </c>
      <c r="M43" s="55" t="str">
        <f t="shared" si="6"/>
        <v xml:space="preserve"> </v>
      </c>
      <c r="N43" s="55" t="str">
        <f t="shared" si="7"/>
        <v xml:space="preserve"> </v>
      </c>
      <c r="O43" s="55" t="str">
        <f t="shared" si="8"/>
        <v xml:space="preserve"> </v>
      </c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</row>
    <row r="44" spans="1:29" x14ac:dyDescent="0.3">
      <c r="A44" s="44">
        <v>7</v>
      </c>
      <c r="B44" s="44">
        <v>6</v>
      </c>
      <c r="C44" s="57"/>
      <c r="D44" s="57">
        <v>516731.9</v>
      </c>
      <c r="E44" s="44">
        <v>9</v>
      </c>
      <c r="F44" s="57">
        <f t="shared" si="0"/>
        <v>57414.655555555561</v>
      </c>
      <c r="G44" s="58">
        <f t="shared" si="1"/>
        <v>6</v>
      </c>
      <c r="H44" s="58">
        <f t="shared" si="16"/>
        <v>3</v>
      </c>
      <c r="I44" s="49"/>
      <c r="J44" s="55">
        <f t="shared" si="3"/>
        <v>57414.655555555561</v>
      </c>
      <c r="K44" s="55" t="str">
        <f t="shared" si="4"/>
        <v xml:space="preserve"> </v>
      </c>
      <c r="L44" s="55" t="str">
        <f t="shared" si="5"/>
        <v xml:space="preserve"> </v>
      </c>
      <c r="M44" s="55" t="str">
        <f t="shared" si="6"/>
        <v xml:space="preserve"> </v>
      </c>
      <c r="N44" s="55" t="str">
        <f t="shared" si="7"/>
        <v xml:space="preserve"> </v>
      </c>
      <c r="O44" s="55" t="str">
        <f t="shared" si="8"/>
        <v xml:space="preserve"> </v>
      </c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</row>
    <row r="45" spans="1:29" x14ac:dyDescent="0.3">
      <c r="A45" s="52">
        <v>7</v>
      </c>
      <c r="B45" s="52">
        <v>7</v>
      </c>
      <c r="C45" s="53"/>
      <c r="D45" s="53">
        <v>509641.1</v>
      </c>
      <c r="E45" s="52">
        <v>3</v>
      </c>
      <c r="F45" s="53">
        <f t="shared" si="0"/>
        <v>169880.36666666667</v>
      </c>
      <c r="G45" s="54">
        <f t="shared" si="1"/>
        <v>38.5</v>
      </c>
      <c r="H45" s="54">
        <f t="shared" si="16"/>
        <v>14.5</v>
      </c>
      <c r="I45" s="49"/>
      <c r="J45" s="55" t="str">
        <f t="shared" si="3"/>
        <v xml:space="preserve"> </v>
      </c>
      <c r="K45" s="55">
        <f t="shared" si="4"/>
        <v>169880.36666666667</v>
      </c>
      <c r="L45" s="55" t="str">
        <f t="shared" si="5"/>
        <v xml:space="preserve"> </v>
      </c>
      <c r="M45" s="55" t="str">
        <f t="shared" si="6"/>
        <v xml:space="preserve"> </v>
      </c>
      <c r="N45" s="55" t="str">
        <f t="shared" si="7"/>
        <v xml:space="preserve"> </v>
      </c>
      <c r="O45" s="55" t="str">
        <f t="shared" si="8"/>
        <v xml:space="preserve"> </v>
      </c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</row>
    <row r="46" spans="1:29" x14ac:dyDescent="0.3">
      <c r="A46" s="52">
        <v>7</v>
      </c>
      <c r="B46" s="52">
        <v>8</v>
      </c>
      <c r="C46" s="53"/>
      <c r="D46" s="53">
        <v>518650.2</v>
      </c>
      <c r="E46" s="52">
        <v>4</v>
      </c>
      <c r="F46" s="53">
        <f t="shared" si="0"/>
        <v>129662.55</v>
      </c>
      <c r="G46" s="54">
        <f t="shared" si="1"/>
        <v>34</v>
      </c>
      <c r="H46" s="54">
        <f t="shared" si="16"/>
        <v>13</v>
      </c>
      <c r="I46" s="49"/>
      <c r="J46" s="55" t="str">
        <f t="shared" si="3"/>
        <v xml:space="preserve"> </v>
      </c>
      <c r="K46" s="55">
        <f t="shared" si="4"/>
        <v>129662.55</v>
      </c>
      <c r="L46" s="55" t="str">
        <f t="shared" si="5"/>
        <v xml:space="preserve"> </v>
      </c>
      <c r="M46" s="55" t="str">
        <f t="shared" si="6"/>
        <v xml:space="preserve"> </v>
      </c>
      <c r="N46" s="55" t="str">
        <f t="shared" si="7"/>
        <v xml:space="preserve"> </v>
      </c>
      <c r="O46" s="55" t="str">
        <f t="shared" si="8"/>
        <v xml:space="preserve"> </v>
      </c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</row>
    <row r="47" spans="1:29" x14ac:dyDescent="0.3">
      <c r="A47" s="52">
        <v>7</v>
      </c>
      <c r="B47" s="52">
        <v>9</v>
      </c>
      <c r="C47" s="53"/>
      <c r="D47" s="53">
        <v>511840.1</v>
      </c>
      <c r="E47" s="52">
        <v>3</v>
      </c>
      <c r="F47" s="53">
        <f t="shared" si="0"/>
        <v>170613.36666666667</v>
      </c>
      <c r="G47" s="54">
        <f t="shared" si="1"/>
        <v>41</v>
      </c>
      <c r="H47" s="54">
        <f t="shared" si="16"/>
        <v>16</v>
      </c>
      <c r="I47" s="49"/>
      <c r="J47" s="55" t="str">
        <f t="shared" si="3"/>
        <v xml:space="preserve"> </v>
      </c>
      <c r="K47" s="55" t="str">
        <f t="shared" si="4"/>
        <v xml:space="preserve"> </v>
      </c>
      <c r="L47" s="55">
        <f t="shared" si="5"/>
        <v>170613.36666666667</v>
      </c>
      <c r="M47" s="55" t="str">
        <f t="shared" si="6"/>
        <v xml:space="preserve"> </v>
      </c>
      <c r="N47" s="55" t="str">
        <f t="shared" si="7"/>
        <v xml:space="preserve"> </v>
      </c>
      <c r="O47" s="55" t="str">
        <f t="shared" si="8"/>
        <v xml:space="preserve"> </v>
      </c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</row>
    <row r="48" spans="1:29" x14ac:dyDescent="0.3">
      <c r="A48" s="52">
        <v>7</v>
      </c>
      <c r="B48" s="52">
        <v>10</v>
      </c>
      <c r="C48" s="53"/>
      <c r="D48" s="53">
        <v>528347.19999999995</v>
      </c>
      <c r="E48" s="52">
        <v>5</v>
      </c>
      <c r="F48" s="53">
        <f t="shared" si="0"/>
        <v>105669.43999999999</v>
      </c>
      <c r="G48" s="54">
        <f t="shared" si="1"/>
        <v>27</v>
      </c>
      <c r="H48" s="54">
        <f t="shared" si="16"/>
        <v>11</v>
      </c>
      <c r="I48" s="49"/>
      <c r="J48" s="55" t="str">
        <f t="shared" si="3"/>
        <v xml:space="preserve"> </v>
      </c>
      <c r="K48" s="55">
        <f t="shared" si="4"/>
        <v>105669.43999999999</v>
      </c>
      <c r="L48" s="55" t="str">
        <f t="shared" si="5"/>
        <v xml:space="preserve"> </v>
      </c>
      <c r="M48" s="55" t="str">
        <f t="shared" si="6"/>
        <v xml:space="preserve"> </v>
      </c>
      <c r="N48" s="55" t="str">
        <f t="shared" si="7"/>
        <v xml:space="preserve"> </v>
      </c>
      <c r="O48" s="55" t="str">
        <f t="shared" si="8"/>
        <v xml:space="preserve"> </v>
      </c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</row>
    <row r="49" spans="1:29" x14ac:dyDescent="0.3">
      <c r="A49" s="52">
        <v>7</v>
      </c>
      <c r="B49" s="52">
        <v>11</v>
      </c>
      <c r="C49" s="53"/>
      <c r="D49" s="53">
        <v>515121.6</v>
      </c>
      <c r="E49" s="52">
        <v>6</v>
      </c>
      <c r="F49" s="53">
        <f t="shared" si="0"/>
        <v>85853.599999999991</v>
      </c>
      <c r="G49" s="54">
        <f t="shared" si="1"/>
        <v>15</v>
      </c>
      <c r="H49" s="54">
        <f t="shared" si="16"/>
        <v>5</v>
      </c>
      <c r="I49" s="49"/>
      <c r="J49" s="55">
        <f t="shared" si="3"/>
        <v>85853.599999999991</v>
      </c>
      <c r="K49" s="55" t="str">
        <f t="shared" si="4"/>
        <v xml:space="preserve"> </v>
      </c>
      <c r="L49" s="55" t="str">
        <f t="shared" si="5"/>
        <v xml:space="preserve"> </v>
      </c>
      <c r="M49" s="55" t="str">
        <f t="shared" si="6"/>
        <v xml:space="preserve"> </v>
      </c>
      <c r="N49" s="55" t="str">
        <f t="shared" si="7"/>
        <v xml:space="preserve"> </v>
      </c>
      <c r="O49" s="55" t="str">
        <f t="shared" si="8"/>
        <v xml:space="preserve"> </v>
      </c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</row>
    <row r="50" spans="1:29" x14ac:dyDescent="0.3">
      <c r="A50" s="52">
        <v>7</v>
      </c>
      <c r="B50" s="52">
        <v>12</v>
      </c>
      <c r="C50" s="53"/>
      <c r="D50" s="53">
        <v>518162</v>
      </c>
      <c r="E50" s="52">
        <v>5</v>
      </c>
      <c r="F50" s="53">
        <f t="shared" si="0"/>
        <v>103632.4</v>
      </c>
      <c r="G50" s="54">
        <f t="shared" si="1"/>
        <v>23</v>
      </c>
      <c r="H50" s="54">
        <f t="shared" si="16"/>
        <v>9</v>
      </c>
      <c r="I50" s="49"/>
      <c r="J50" s="55" t="str">
        <f t="shared" si="3"/>
        <v xml:space="preserve"> </v>
      </c>
      <c r="K50" s="55">
        <f t="shared" si="4"/>
        <v>103632.4</v>
      </c>
      <c r="L50" s="55" t="str">
        <f t="shared" si="5"/>
        <v xml:space="preserve"> </v>
      </c>
      <c r="M50" s="55" t="str">
        <f t="shared" si="6"/>
        <v xml:space="preserve"> </v>
      </c>
      <c r="N50" s="55" t="str">
        <f t="shared" si="7"/>
        <v xml:space="preserve"> </v>
      </c>
      <c r="O50" s="55" t="str">
        <f t="shared" si="8"/>
        <v xml:space="preserve"> </v>
      </c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</row>
    <row r="51" spans="1:29" x14ac:dyDescent="0.3">
      <c r="A51" s="52">
        <v>7</v>
      </c>
      <c r="B51" s="52">
        <v>13</v>
      </c>
      <c r="C51" s="53"/>
      <c r="D51" s="53">
        <v>523142.2</v>
      </c>
      <c r="E51" s="52">
        <v>6</v>
      </c>
      <c r="F51" s="53">
        <f t="shared" si="0"/>
        <v>87190.366666666669</v>
      </c>
      <c r="G51" s="54">
        <f t="shared" si="1"/>
        <v>18</v>
      </c>
      <c r="H51" s="54">
        <f t="shared" si="16"/>
        <v>7</v>
      </c>
      <c r="I51" s="49"/>
      <c r="J51" s="55">
        <f t="shared" si="3"/>
        <v>87190.366666666669</v>
      </c>
      <c r="K51" s="55" t="str">
        <f t="shared" si="4"/>
        <v xml:space="preserve"> </v>
      </c>
      <c r="L51" s="55" t="str">
        <f t="shared" si="5"/>
        <v xml:space="preserve"> </v>
      </c>
      <c r="M51" s="55" t="str">
        <f t="shared" si="6"/>
        <v xml:space="preserve"> </v>
      </c>
      <c r="N51" s="55" t="str">
        <f t="shared" si="7"/>
        <v xml:space="preserve"> </v>
      </c>
      <c r="O51" s="55" t="str">
        <f t="shared" si="8"/>
        <v xml:space="preserve"> </v>
      </c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</row>
    <row r="52" spans="1:29" x14ac:dyDescent="0.3">
      <c r="A52" s="52">
        <v>7</v>
      </c>
      <c r="B52" s="52">
        <v>14</v>
      </c>
      <c r="C52" s="53"/>
      <c r="D52" s="53">
        <v>518162</v>
      </c>
      <c r="E52" s="52">
        <v>6</v>
      </c>
      <c r="F52" s="53">
        <f t="shared" si="0"/>
        <v>86360.333333333328</v>
      </c>
      <c r="G52" s="54">
        <f t="shared" si="1"/>
        <v>16</v>
      </c>
      <c r="H52" s="54">
        <f t="shared" si="16"/>
        <v>6</v>
      </c>
      <c r="I52" s="49"/>
      <c r="J52" s="55">
        <f t="shared" si="3"/>
        <v>86360.333333333328</v>
      </c>
      <c r="K52" s="55" t="str">
        <f t="shared" si="4"/>
        <v xml:space="preserve"> </v>
      </c>
      <c r="L52" s="55" t="str">
        <f t="shared" si="5"/>
        <v xml:space="preserve"> </v>
      </c>
      <c r="M52" s="55" t="str">
        <f t="shared" si="6"/>
        <v xml:space="preserve"> </v>
      </c>
      <c r="N52" s="55" t="str">
        <f t="shared" si="7"/>
        <v xml:space="preserve"> </v>
      </c>
      <c r="O52" s="55" t="str">
        <f t="shared" si="8"/>
        <v xml:space="preserve"> </v>
      </c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</row>
    <row r="53" spans="1:29" x14ac:dyDescent="0.3">
      <c r="A53" s="52">
        <v>7</v>
      </c>
      <c r="B53" s="52">
        <v>15</v>
      </c>
      <c r="C53" s="53"/>
      <c r="D53" s="53">
        <v>509641.1</v>
      </c>
      <c r="E53" s="52">
        <v>3</v>
      </c>
      <c r="F53" s="53">
        <f t="shared" si="0"/>
        <v>169880.36666666667</v>
      </c>
      <c r="G53" s="54">
        <f t="shared" si="1"/>
        <v>38.5</v>
      </c>
      <c r="H53" s="54">
        <f t="shared" si="16"/>
        <v>14.5</v>
      </c>
      <c r="I53" s="49"/>
      <c r="J53" s="55" t="str">
        <f t="shared" si="3"/>
        <v xml:space="preserve"> </v>
      </c>
      <c r="K53" s="55">
        <f t="shared" si="4"/>
        <v>169880.36666666667</v>
      </c>
      <c r="L53" s="55" t="str">
        <f t="shared" si="5"/>
        <v xml:space="preserve"> </v>
      </c>
      <c r="M53" s="55" t="str">
        <f t="shared" si="6"/>
        <v xml:space="preserve"> </v>
      </c>
      <c r="N53" s="55" t="str">
        <f t="shared" si="7"/>
        <v xml:space="preserve"> </v>
      </c>
      <c r="O53" s="55" t="str">
        <f t="shared" si="8"/>
        <v xml:space="preserve"> </v>
      </c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</row>
    <row r="54" spans="1:29" x14ac:dyDescent="0.3">
      <c r="A54" s="52">
        <v>7</v>
      </c>
      <c r="B54" s="52">
        <v>16</v>
      </c>
      <c r="C54" s="53"/>
      <c r="D54" s="53">
        <v>519737</v>
      </c>
      <c r="E54" s="52">
        <v>5</v>
      </c>
      <c r="F54" s="53">
        <f t="shared" si="0"/>
        <v>103947.4</v>
      </c>
      <c r="G54" s="54">
        <f t="shared" si="1"/>
        <v>25</v>
      </c>
      <c r="H54" s="54">
        <f t="shared" si="16"/>
        <v>10</v>
      </c>
      <c r="I54" s="49"/>
      <c r="J54" s="55" t="str">
        <f t="shared" si="3"/>
        <v xml:space="preserve"> </v>
      </c>
      <c r="K54" s="55">
        <f t="shared" si="4"/>
        <v>103947.4</v>
      </c>
      <c r="L54" s="55" t="str">
        <f t="shared" si="5"/>
        <v xml:space="preserve"> </v>
      </c>
      <c r="M54" s="55" t="str">
        <f t="shared" si="6"/>
        <v xml:space="preserve"> </v>
      </c>
      <c r="N54" s="55" t="str">
        <f t="shared" si="7"/>
        <v xml:space="preserve"> </v>
      </c>
      <c r="O54" s="55" t="str">
        <f t="shared" si="8"/>
        <v xml:space="preserve"> 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</row>
    <row r="55" spans="1:29" x14ac:dyDescent="0.3">
      <c r="A55" s="52">
        <v>7</v>
      </c>
      <c r="B55" s="52">
        <v>17</v>
      </c>
      <c r="C55" s="53"/>
      <c r="D55" s="53">
        <v>534313.1</v>
      </c>
      <c r="E55" s="52">
        <v>1</v>
      </c>
      <c r="F55" s="53">
        <f t="shared" si="0"/>
        <v>534313.1</v>
      </c>
      <c r="G55" s="54">
        <f t="shared" si="1"/>
        <v>84</v>
      </c>
      <c r="H55" s="54">
        <f t="shared" si="16"/>
        <v>19</v>
      </c>
      <c r="I55" s="49"/>
      <c r="J55" s="55" t="str">
        <f t="shared" si="3"/>
        <v xml:space="preserve"> </v>
      </c>
      <c r="K55" s="55" t="str">
        <f t="shared" si="4"/>
        <v xml:space="preserve"> </v>
      </c>
      <c r="L55" s="55" t="str">
        <f t="shared" si="5"/>
        <v xml:space="preserve"> </v>
      </c>
      <c r="M55" s="55" t="str">
        <f t="shared" si="6"/>
        <v xml:space="preserve"> </v>
      </c>
      <c r="N55" s="55">
        <f t="shared" si="7"/>
        <v>534313.1</v>
      </c>
      <c r="O55" s="55" t="str">
        <f t="shared" si="8"/>
        <v xml:space="preserve"> 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 x14ac:dyDescent="0.3">
      <c r="A56" s="52">
        <v>7</v>
      </c>
      <c r="B56" s="52">
        <v>18</v>
      </c>
      <c r="C56" s="53"/>
      <c r="D56" s="53">
        <v>584256.1</v>
      </c>
      <c r="E56" s="52">
        <v>1</v>
      </c>
      <c r="F56" s="53">
        <f t="shared" si="0"/>
        <v>584256.1</v>
      </c>
      <c r="G56" s="54">
        <f t="shared" si="1"/>
        <v>98</v>
      </c>
      <c r="H56" s="54">
        <f t="shared" si="16"/>
        <v>20</v>
      </c>
      <c r="I56" s="49"/>
      <c r="J56" s="55" t="str">
        <f t="shared" si="3"/>
        <v xml:space="preserve"> </v>
      </c>
      <c r="K56" s="55" t="str">
        <f t="shared" si="4"/>
        <v xml:space="preserve"> </v>
      </c>
      <c r="L56" s="55" t="str">
        <f t="shared" si="5"/>
        <v xml:space="preserve"> </v>
      </c>
      <c r="M56" s="55" t="str">
        <f t="shared" si="6"/>
        <v xml:space="preserve"> </v>
      </c>
      <c r="N56" s="55">
        <f t="shared" si="7"/>
        <v>584256.1</v>
      </c>
      <c r="O56" s="55" t="str">
        <f t="shared" si="8"/>
        <v xml:space="preserve"> </v>
      </c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</row>
    <row r="57" spans="1:29" x14ac:dyDescent="0.3">
      <c r="A57" s="52">
        <v>7</v>
      </c>
      <c r="B57" s="52">
        <v>19</v>
      </c>
      <c r="C57" s="53"/>
      <c r="D57" s="53">
        <v>512994</v>
      </c>
      <c r="E57" s="52">
        <v>1</v>
      </c>
      <c r="F57" s="53">
        <f t="shared" si="0"/>
        <v>512994</v>
      </c>
      <c r="G57" s="54">
        <f t="shared" si="1"/>
        <v>75</v>
      </c>
      <c r="H57" s="54">
        <f t="shared" si="16"/>
        <v>17</v>
      </c>
      <c r="I57" s="49"/>
      <c r="J57" s="55" t="str">
        <f t="shared" si="3"/>
        <v xml:space="preserve"> </v>
      </c>
      <c r="K57" s="55" t="str">
        <f t="shared" si="4"/>
        <v xml:space="preserve"> </v>
      </c>
      <c r="L57" s="55" t="str">
        <f t="shared" si="5"/>
        <v xml:space="preserve"> </v>
      </c>
      <c r="M57" s="55">
        <f t="shared" si="6"/>
        <v>512994</v>
      </c>
      <c r="N57" s="55" t="str">
        <f t="shared" si="7"/>
        <v xml:space="preserve"> </v>
      </c>
      <c r="O57" s="55" t="str">
        <f t="shared" si="8"/>
        <v xml:space="preserve"> </v>
      </c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</row>
    <row r="58" spans="1:29" x14ac:dyDescent="0.3">
      <c r="A58" s="52">
        <v>7</v>
      </c>
      <c r="B58" s="52">
        <v>20</v>
      </c>
      <c r="C58" s="53"/>
      <c r="D58" s="53">
        <v>520378.1</v>
      </c>
      <c r="E58" s="52">
        <v>1</v>
      </c>
      <c r="F58" s="53">
        <f t="shared" si="0"/>
        <v>520378.1</v>
      </c>
      <c r="G58" s="54">
        <f t="shared" si="1"/>
        <v>77</v>
      </c>
      <c r="H58" s="54">
        <f t="shared" si="16"/>
        <v>18</v>
      </c>
      <c r="I58" s="49"/>
      <c r="J58" s="55" t="str">
        <f t="shared" si="3"/>
        <v xml:space="preserve"> </v>
      </c>
      <c r="K58" s="55" t="str">
        <f t="shared" si="4"/>
        <v xml:space="preserve"> </v>
      </c>
      <c r="L58" s="55" t="str">
        <f t="shared" si="5"/>
        <v xml:space="preserve"> </v>
      </c>
      <c r="M58" s="55">
        <f t="shared" si="6"/>
        <v>520378.1</v>
      </c>
      <c r="N58" s="55" t="str">
        <f t="shared" si="7"/>
        <v xml:space="preserve"> </v>
      </c>
      <c r="O58" s="55" t="str">
        <f t="shared" si="8"/>
        <v xml:space="preserve"> </v>
      </c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</row>
    <row r="59" spans="1:29" x14ac:dyDescent="0.3">
      <c r="A59" s="52">
        <v>8</v>
      </c>
      <c r="B59" s="52">
        <v>1</v>
      </c>
      <c r="C59" s="53"/>
      <c r="D59" s="53">
        <v>537930.4</v>
      </c>
      <c r="E59" s="52">
        <v>2</v>
      </c>
      <c r="F59" s="53">
        <f t="shared" si="0"/>
        <v>268965.2</v>
      </c>
      <c r="G59" s="54">
        <f t="shared" si="1"/>
        <v>62</v>
      </c>
      <c r="H59" s="54">
        <f t="shared" ref="H59:H77" si="17">_xlfn.RANK.AVG(F59,F$59:F$77,1)</f>
        <v>7</v>
      </c>
      <c r="I59" s="49"/>
      <c r="J59" s="55" t="str">
        <f t="shared" si="3"/>
        <v xml:space="preserve"> </v>
      </c>
      <c r="K59" s="55" t="str">
        <f t="shared" si="4"/>
        <v xml:space="preserve"> </v>
      </c>
      <c r="L59" s="55" t="str">
        <f t="shared" si="5"/>
        <v xml:space="preserve"> </v>
      </c>
      <c r="M59" s="55">
        <f t="shared" si="6"/>
        <v>268965.2</v>
      </c>
      <c r="N59" s="55" t="str">
        <f t="shared" si="7"/>
        <v xml:space="preserve"> </v>
      </c>
      <c r="O59" s="55" t="str">
        <f t="shared" si="8"/>
        <v xml:space="preserve"> 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</row>
    <row r="60" spans="1:29" x14ac:dyDescent="0.3">
      <c r="A60" s="44">
        <v>8</v>
      </c>
      <c r="B60" s="44">
        <v>2</v>
      </c>
      <c r="C60" s="57"/>
      <c r="D60" s="57">
        <v>543699.6</v>
      </c>
      <c r="E60" s="44">
        <v>4</v>
      </c>
      <c r="F60" s="57">
        <f t="shared" si="0"/>
        <v>135924.9</v>
      </c>
      <c r="G60" s="58">
        <f t="shared" si="1"/>
        <v>35</v>
      </c>
      <c r="H60" s="58">
        <f t="shared" si="17"/>
        <v>1</v>
      </c>
      <c r="I60" s="49"/>
      <c r="J60" s="55" t="str">
        <f t="shared" si="3"/>
        <v xml:space="preserve"> </v>
      </c>
      <c r="K60" s="55">
        <f t="shared" si="4"/>
        <v>135924.9</v>
      </c>
      <c r="L60" s="55" t="str">
        <f t="shared" si="5"/>
        <v xml:space="preserve"> </v>
      </c>
      <c r="M60" s="55" t="str">
        <f t="shared" si="6"/>
        <v xml:space="preserve"> </v>
      </c>
      <c r="N60" s="55" t="str">
        <f t="shared" si="7"/>
        <v xml:space="preserve"> </v>
      </c>
      <c r="O60" s="55" t="str">
        <f t="shared" si="8"/>
        <v xml:space="preserve"> </v>
      </c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</row>
    <row r="61" spans="1:29" x14ac:dyDescent="0.3">
      <c r="A61" s="44">
        <v>8</v>
      </c>
      <c r="B61" s="44">
        <v>3</v>
      </c>
      <c r="C61" s="57"/>
      <c r="D61" s="57">
        <v>509440.9</v>
      </c>
      <c r="E61" s="44">
        <v>3</v>
      </c>
      <c r="F61" s="57">
        <f t="shared" si="0"/>
        <v>169813.63333333333</v>
      </c>
      <c r="G61" s="58">
        <f t="shared" si="1"/>
        <v>37</v>
      </c>
      <c r="H61" s="58">
        <f t="shared" si="17"/>
        <v>2</v>
      </c>
      <c r="I61" s="49"/>
      <c r="J61" s="55" t="str">
        <f t="shared" si="3"/>
        <v xml:space="preserve"> </v>
      </c>
      <c r="K61" s="55">
        <f t="shared" si="4"/>
        <v>169813.63333333333</v>
      </c>
      <c r="L61" s="55" t="str">
        <f t="shared" si="5"/>
        <v xml:space="preserve"> </v>
      </c>
      <c r="M61" s="55" t="str">
        <f t="shared" si="6"/>
        <v xml:space="preserve"> </v>
      </c>
      <c r="N61" s="55" t="str">
        <f t="shared" si="7"/>
        <v xml:space="preserve"> </v>
      </c>
      <c r="O61" s="55" t="str">
        <f t="shared" si="8"/>
        <v xml:space="preserve"> </v>
      </c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</row>
    <row r="62" spans="1:29" x14ac:dyDescent="0.3">
      <c r="A62" s="44">
        <v>8</v>
      </c>
      <c r="B62" s="44">
        <v>4</v>
      </c>
      <c r="C62" s="57"/>
      <c r="D62" s="57">
        <v>520289.6</v>
      </c>
      <c r="E62" s="44">
        <v>3</v>
      </c>
      <c r="F62" s="57">
        <f t="shared" si="0"/>
        <v>173429.86666666667</v>
      </c>
      <c r="G62" s="58">
        <f t="shared" si="1"/>
        <v>43</v>
      </c>
      <c r="H62" s="58">
        <f t="shared" si="17"/>
        <v>3</v>
      </c>
      <c r="I62" s="49"/>
      <c r="J62" s="55" t="str">
        <f t="shared" si="3"/>
        <v xml:space="preserve"> </v>
      </c>
      <c r="K62" s="55" t="str">
        <f t="shared" si="4"/>
        <v xml:space="preserve"> </v>
      </c>
      <c r="L62" s="55">
        <f t="shared" si="5"/>
        <v>173429.86666666667</v>
      </c>
      <c r="M62" s="55" t="str">
        <f t="shared" si="6"/>
        <v xml:space="preserve"> </v>
      </c>
      <c r="N62" s="55" t="str">
        <f t="shared" si="7"/>
        <v xml:space="preserve"> </v>
      </c>
      <c r="O62" s="55" t="str">
        <f t="shared" si="8"/>
        <v xml:space="preserve"> </v>
      </c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</row>
    <row r="63" spans="1:29" x14ac:dyDescent="0.3">
      <c r="A63" s="52">
        <v>8</v>
      </c>
      <c r="B63" s="52">
        <v>5</v>
      </c>
      <c r="C63" s="53"/>
      <c r="D63" s="53">
        <v>534313.1</v>
      </c>
      <c r="E63" s="52">
        <v>2</v>
      </c>
      <c r="F63" s="53">
        <f>D63/E63</f>
        <v>267156.55</v>
      </c>
      <c r="G63" s="54">
        <f t="shared" si="1"/>
        <v>60</v>
      </c>
      <c r="H63" s="54">
        <f t="shared" si="17"/>
        <v>6</v>
      </c>
      <c r="I63" s="49"/>
      <c r="J63" s="55" t="str">
        <f t="shared" si="3"/>
        <v xml:space="preserve"> </v>
      </c>
      <c r="K63" s="55" t="str">
        <f t="shared" si="4"/>
        <v xml:space="preserve"> </v>
      </c>
      <c r="L63" s="55" t="str">
        <f t="shared" si="5"/>
        <v xml:space="preserve"> </v>
      </c>
      <c r="M63" s="55">
        <f t="shared" si="6"/>
        <v>267156.55</v>
      </c>
      <c r="N63" s="55" t="str">
        <f t="shared" si="7"/>
        <v xml:space="preserve"> </v>
      </c>
      <c r="O63" s="55" t="str">
        <f t="shared" si="8"/>
        <v xml:space="preserve"> </v>
      </c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</row>
    <row r="64" spans="1:29" x14ac:dyDescent="0.3">
      <c r="A64" s="52">
        <v>8</v>
      </c>
      <c r="B64" s="52">
        <v>6</v>
      </c>
      <c r="C64" s="53"/>
      <c r="D64" s="53">
        <v>556746.4</v>
      </c>
      <c r="E64" s="52">
        <v>1</v>
      </c>
      <c r="F64" s="53">
        <f>D64/E64</f>
        <v>556746.4</v>
      </c>
      <c r="G64" s="54">
        <f t="shared" si="1"/>
        <v>91</v>
      </c>
      <c r="H64" s="54">
        <f t="shared" si="17"/>
        <v>15</v>
      </c>
      <c r="I64" s="49"/>
      <c r="J64" s="55" t="str">
        <f t="shared" si="3"/>
        <v xml:space="preserve"> </v>
      </c>
      <c r="K64" s="55" t="str">
        <f t="shared" si="4"/>
        <v xml:space="preserve"> </v>
      </c>
      <c r="L64" s="55" t="str">
        <f t="shared" si="5"/>
        <v xml:space="preserve"> </v>
      </c>
      <c r="M64" s="55" t="str">
        <f t="shared" si="6"/>
        <v xml:space="preserve"> </v>
      </c>
      <c r="N64" s="55">
        <f t="shared" si="7"/>
        <v>556746.4</v>
      </c>
      <c r="O64" s="55" t="str">
        <f t="shared" si="8"/>
        <v xml:space="preserve"> </v>
      </c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</row>
    <row r="65" spans="1:29" x14ac:dyDescent="0.3">
      <c r="A65" s="52">
        <v>8</v>
      </c>
      <c r="B65" s="52">
        <v>7</v>
      </c>
      <c r="C65" s="53"/>
      <c r="D65" s="53">
        <v>529305.5</v>
      </c>
      <c r="E65" s="52">
        <v>1</v>
      </c>
      <c r="F65" s="53">
        <f t="shared" ref="F65:F102" si="18">D65/E65</f>
        <v>529305.5</v>
      </c>
      <c r="G65" s="54">
        <f t="shared" si="1"/>
        <v>81</v>
      </c>
      <c r="H65" s="54">
        <f t="shared" si="17"/>
        <v>12</v>
      </c>
      <c r="I65" s="49"/>
      <c r="J65" s="55" t="str">
        <f t="shared" si="3"/>
        <v xml:space="preserve"> </v>
      </c>
      <c r="K65" s="55" t="str">
        <f t="shared" si="4"/>
        <v xml:space="preserve"> </v>
      </c>
      <c r="L65" s="55" t="str">
        <f t="shared" si="5"/>
        <v xml:space="preserve"> </v>
      </c>
      <c r="M65" s="55" t="str">
        <f t="shared" si="6"/>
        <v xml:space="preserve"> </v>
      </c>
      <c r="N65" s="55">
        <f t="shared" si="7"/>
        <v>529305.5</v>
      </c>
      <c r="O65" s="55" t="str">
        <f t="shared" si="8"/>
        <v xml:space="preserve"> </v>
      </c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</row>
    <row r="66" spans="1:29" x14ac:dyDescent="0.3">
      <c r="A66" s="52">
        <v>8</v>
      </c>
      <c r="B66" s="52">
        <v>8</v>
      </c>
      <c r="C66" s="53"/>
      <c r="D66" s="53">
        <v>543410.9</v>
      </c>
      <c r="E66" s="52">
        <v>2</v>
      </c>
      <c r="F66" s="53">
        <f t="shared" si="18"/>
        <v>271705.45</v>
      </c>
      <c r="G66" s="54">
        <f t="shared" ref="G66:G102" si="19">_xlfn.RANK.AVG(F66,F$2:F$102,1)</f>
        <v>65</v>
      </c>
      <c r="H66" s="54">
        <f t="shared" si="17"/>
        <v>8</v>
      </c>
      <c r="I66" s="49"/>
      <c r="J66" s="55" t="str">
        <f t="shared" ref="J66:J104" si="20">IF($G66&lt;20,$F66," ")</f>
        <v xml:space="preserve"> </v>
      </c>
      <c r="K66" s="55" t="str">
        <f t="shared" ref="K66:K104" si="21">IF(AND($G66&lt;40,$G66&gt;=20),$F66," ")</f>
        <v xml:space="preserve"> </v>
      </c>
      <c r="L66" s="55" t="str">
        <f t="shared" ref="L66:L104" si="22">IF(AND($G66&lt;60,$G66&gt;=40),$F66," ")</f>
        <v xml:space="preserve"> </v>
      </c>
      <c r="M66" s="55">
        <f t="shared" ref="M66:M104" si="23">IF(AND($G66&lt;80,$G66&gt;=60),$F66," ")</f>
        <v>271705.45</v>
      </c>
      <c r="N66" s="55" t="str">
        <f t="shared" ref="N66:N104" si="24">IF(AND($G66&lt;100,$G66&gt;=80),$F66," ")</f>
        <v xml:space="preserve"> </v>
      </c>
      <c r="O66" s="55" t="str">
        <f t="shared" ref="O66:O104" si="25">IF($G66&gt;=100,$F66," ")</f>
        <v xml:space="preserve"> </v>
      </c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</row>
    <row r="67" spans="1:29" x14ac:dyDescent="0.3">
      <c r="A67" s="52">
        <v>8</v>
      </c>
      <c r="B67" s="52">
        <v>9</v>
      </c>
      <c r="C67" s="53"/>
      <c r="D67" s="53">
        <v>520777.9</v>
      </c>
      <c r="E67" s="52">
        <v>1</v>
      </c>
      <c r="F67" s="53">
        <f t="shared" si="18"/>
        <v>520777.9</v>
      </c>
      <c r="G67" s="54">
        <f t="shared" si="19"/>
        <v>78</v>
      </c>
      <c r="H67" s="54">
        <f t="shared" si="17"/>
        <v>10</v>
      </c>
      <c r="I67" s="49"/>
      <c r="J67" s="55" t="str">
        <f t="shared" si="20"/>
        <v xml:space="preserve"> </v>
      </c>
      <c r="K67" s="55" t="str">
        <f t="shared" si="21"/>
        <v xml:space="preserve"> </v>
      </c>
      <c r="L67" s="55" t="str">
        <f t="shared" si="22"/>
        <v xml:space="preserve"> </v>
      </c>
      <c r="M67" s="55">
        <f t="shared" si="23"/>
        <v>520777.9</v>
      </c>
      <c r="N67" s="55" t="str">
        <f t="shared" si="24"/>
        <v xml:space="preserve"> </v>
      </c>
      <c r="O67" s="55" t="str">
        <f t="shared" si="25"/>
        <v xml:space="preserve"> </v>
      </c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</row>
    <row r="68" spans="1:29" x14ac:dyDescent="0.3">
      <c r="A68" s="52">
        <v>8</v>
      </c>
      <c r="B68" s="52">
        <v>11</v>
      </c>
      <c r="C68" s="53"/>
      <c r="D68" s="53">
        <v>577616.4</v>
      </c>
      <c r="E68" s="52">
        <v>1</v>
      </c>
      <c r="F68" s="53">
        <f t="shared" si="18"/>
        <v>577616.4</v>
      </c>
      <c r="G68" s="54">
        <f t="shared" si="19"/>
        <v>95</v>
      </c>
      <c r="H68" s="54">
        <f t="shared" si="17"/>
        <v>17</v>
      </c>
      <c r="I68" s="49"/>
      <c r="J68" s="55" t="str">
        <f t="shared" si="20"/>
        <v xml:space="preserve"> </v>
      </c>
      <c r="K68" s="55" t="str">
        <f t="shared" si="21"/>
        <v xml:space="preserve"> </v>
      </c>
      <c r="L68" s="55" t="str">
        <f t="shared" si="22"/>
        <v xml:space="preserve"> </v>
      </c>
      <c r="M68" s="55" t="str">
        <f t="shared" si="23"/>
        <v xml:space="preserve"> </v>
      </c>
      <c r="N68" s="55">
        <f t="shared" si="24"/>
        <v>577616.4</v>
      </c>
      <c r="O68" s="55" t="str">
        <f t="shared" si="25"/>
        <v xml:space="preserve"> </v>
      </c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</row>
    <row r="69" spans="1:29" x14ac:dyDescent="0.3">
      <c r="A69" s="52">
        <v>8</v>
      </c>
      <c r="B69" s="52">
        <v>12</v>
      </c>
      <c r="C69" s="53"/>
      <c r="D69" s="53">
        <v>524993.5</v>
      </c>
      <c r="E69" s="52">
        <v>1</v>
      </c>
      <c r="F69" s="53">
        <f t="shared" si="18"/>
        <v>524993.5</v>
      </c>
      <c r="G69" s="54">
        <f t="shared" si="19"/>
        <v>79</v>
      </c>
      <c r="H69" s="54">
        <f t="shared" si="17"/>
        <v>11</v>
      </c>
      <c r="I69" s="49"/>
      <c r="J69" s="55" t="str">
        <f t="shared" si="20"/>
        <v xml:space="preserve"> </v>
      </c>
      <c r="K69" s="55" t="str">
        <f t="shared" si="21"/>
        <v xml:space="preserve"> </v>
      </c>
      <c r="L69" s="55" t="str">
        <f t="shared" si="22"/>
        <v xml:space="preserve"> </v>
      </c>
      <c r="M69" s="55">
        <f t="shared" si="23"/>
        <v>524993.5</v>
      </c>
      <c r="N69" s="55" t="str">
        <f t="shared" si="24"/>
        <v xml:space="preserve"> </v>
      </c>
      <c r="O69" s="55" t="str">
        <f t="shared" si="25"/>
        <v xml:space="preserve"> </v>
      </c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</row>
    <row r="70" spans="1:29" x14ac:dyDescent="0.3">
      <c r="A70" s="52">
        <v>8</v>
      </c>
      <c r="B70" s="52">
        <v>13</v>
      </c>
      <c r="C70" s="53"/>
      <c r="D70" s="53">
        <v>523142.2</v>
      </c>
      <c r="E70" s="52">
        <v>2</v>
      </c>
      <c r="F70" s="53">
        <f t="shared" si="18"/>
        <v>261571.1</v>
      </c>
      <c r="G70" s="54">
        <f t="shared" si="19"/>
        <v>57</v>
      </c>
      <c r="H70" s="54">
        <f t="shared" si="17"/>
        <v>4</v>
      </c>
      <c r="I70" s="49"/>
      <c r="J70" s="55" t="str">
        <f t="shared" si="20"/>
        <v xml:space="preserve"> </v>
      </c>
      <c r="K70" s="55" t="str">
        <f t="shared" si="21"/>
        <v xml:space="preserve"> </v>
      </c>
      <c r="L70" s="55">
        <f t="shared" si="22"/>
        <v>261571.1</v>
      </c>
      <c r="M70" s="55" t="str">
        <f t="shared" si="23"/>
        <v xml:space="preserve"> </v>
      </c>
      <c r="N70" s="55" t="str">
        <f t="shared" si="24"/>
        <v xml:space="preserve"> </v>
      </c>
      <c r="O70" s="55" t="str">
        <f t="shared" si="25"/>
        <v xml:space="preserve"> </v>
      </c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</row>
    <row r="71" spans="1:29" x14ac:dyDescent="0.3">
      <c r="A71" s="52">
        <v>8</v>
      </c>
      <c r="B71" s="52">
        <v>14</v>
      </c>
      <c r="C71" s="53"/>
      <c r="D71" s="53">
        <v>560774.80000000005</v>
      </c>
      <c r="E71" s="52">
        <v>2</v>
      </c>
      <c r="F71" s="53">
        <f>D71/E71</f>
        <v>280387.40000000002</v>
      </c>
      <c r="G71" s="54">
        <f t="shared" si="19"/>
        <v>67</v>
      </c>
      <c r="H71" s="54">
        <f t="shared" si="17"/>
        <v>9</v>
      </c>
      <c r="I71" s="49"/>
      <c r="J71" s="55" t="str">
        <f t="shared" si="20"/>
        <v xml:space="preserve"> </v>
      </c>
      <c r="K71" s="55" t="str">
        <f t="shared" si="21"/>
        <v xml:space="preserve"> </v>
      </c>
      <c r="L71" s="55" t="str">
        <f t="shared" si="22"/>
        <v xml:space="preserve"> </v>
      </c>
      <c r="M71" s="55">
        <f t="shared" si="23"/>
        <v>280387.40000000002</v>
      </c>
      <c r="N71" s="55" t="str">
        <f t="shared" si="24"/>
        <v xml:space="preserve"> </v>
      </c>
      <c r="O71" s="55" t="str">
        <f t="shared" si="25"/>
        <v xml:space="preserve"> </v>
      </c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</row>
    <row r="72" spans="1:29" x14ac:dyDescent="0.3">
      <c r="A72" s="52">
        <v>8</v>
      </c>
      <c r="B72" s="52">
        <v>15</v>
      </c>
      <c r="C72" s="53"/>
      <c r="D72" s="53">
        <v>579113.30000000005</v>
      </c>
      <c r="E72" s="52">
        <v>1</v>
      </c>
      <c r="F72" s="53">
        <f>D72/E72</f>
        <v>579113.30000000005</v>
      </c>
      <c r="G72" s="54">
        <f t="shared" si="19"/>
        <v>96</v>
      </c>
      <c r="H72" s="54">
        <f t="shared" si="17"/>
        <v>18</v>
      </c>
      <c r="I72" s="49"/>
      <c r="J72" s="55" t="str">
        <f t="shared" si="20"/>
        <v xml:space="preserve"> </v>
      </c>
      <c r="K72" s="55" t="str">
        <f t="shared" si="21"/>
        <v xml:space="preserve"> </v>
      </c>
      <c r="L72" s="55" t="str">
        <f t="shared" si="22"/>
        <v xml:space="preserve"> </v>
      </c>
      <c r="M72" s="55" t="str">
        <f t="shared" si="23"/>
        <v xml:space="preserve"> </v>
      </c>
      <c r="N72" s="55">
        <f t="shared" si="24"/>
        <v>579113.30000000005</v>
      </c>
      <c r="O72" s="55" t="str">
        <f t="shared" si="25"/>
        <v xml:space="preserve"> </v>
      </c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</row>
    <row r="73" spans="1:29" x14ac:dyDescent="0.3">
      <c r="A73" s="52">
        <v>8</v>
      </c>
      <c r="B73" s="52">
        <v>16</v>
      </c>
      <c r="C73" s="53"/>
      <c r="D73" s="53">
        <v>528635.1</v>
      </c>
      <c r="E73" s="52">
        <v>2</v>
      </c>
      <c r="F73" s="53">
        <f t="shared" si="18"/>
        <v>264317.55</v>
      </c>
      <c r="G73" s="54">
        <f t="shared" si="19"/>
        <v>58</v>
      </c>
      <c r="H73" s="54">
        <f t="shared" si="17"/>
        <v>5</v>
      </c>
      <c r="I73" s="49"/>
      <c r="J73" s="55" t="str">
        <f t="shared" si="20"/>
        <v xml:space="preserve"> </v>
      </c>
      <c r="K73" s="55" t="str">
        <f t="shared" si="21"/>
        <v xml:space="preserve"> </v>
      </c>
      <c r="L73" s="55">
        <f t="shared" si="22"/>
        <v>264317.55</v>
      </c>
      <c r="M73" s="55" t="str">
        <f t="shared" si="23"/>
        <v xml:space="preserve"> </v>
      </c>
      <c r="N73" s="55" t="str">
        <f t="shared" si="24"/>
        <v xml:space="preserve"> </v>
      </c>
      <c r="O73" s="55" t="str">
        <f t="shared" si="25"/>
        <v xml:space="preserve"> </v>
      </c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</row>
    <row r="74" spans="1:29" x14ac:dyDescent="0.3">
      <c r="A74" s="52">
        <v>8</v>
      </c>
      <c r="B74" s="52">
        <v>17</v>
      </c>
      <c r="C74" s="53"/>
      <c r="D74" s="53">
        <v>586688</v>
      </c>
      <c r="E74" s="52">
        <v>1</v>
      </c>
      <c r="F74" s="53">
        <f t="shared" si="18"/>
        <v>586688</v>
      </c>
      <c r="G74" s="54">
        <f t="shared" si="19"/>
        <v>100</v>
      </c>
      <c r="H74" s="54">
        <f t="shared" si="17"/>
        <v>19</v>
      </c>
      <c r="I74" s="49"/>
      <c r="J74" s="55" t="str">
        <f t="shared" si="20"/>
        <v xml:space="preserve"> </v>
      </c>
      <c r="K74" s="55" t="str">
        <f t="shared" si="21"/>
        <v xml:space="preserve"> </v>
      </c>
      <c r="L74" s="55" t="str">
        <f t="shared" si="22"/>
        <v xml:space="preserve"> </v>
      </c>
      <c r="M74" s="55" t="str">
        <f t="shared" si="23"/>
        <v xml:space="preserve"> </v>
      </c>
      <c r="N74" s="55" t="str">
        <f t="shared" si="24"/>
        <v xml:space="preserve"> </v>
      </c>
      <c r="O74" s="55">
        <f t="shared" si="25"/>
        <v>586688</v>
      </c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</row>
    <row r="75" spans="1:29" x14ac:dyDescent="0.3">
      <c r="A75" s="52">
        <v>8</v>
      </c>
      <c r="B75" s="52">
        <v>18</v>
      </c>
      <c r="C75" s="53"/>
      <c r="D75" s="53">
        <v>574472.6</v>
      </c>
      <c r="E75" s="52">
        <v>1</v>
      </c>
      <c r="F75" s="53">
        <f t="shared" si="18"/>
        <v>574472.6</v>
      </c>
      <c r="G75" s="54">
        <f t="shared" si="19"/>
        <v>94</v>
      </c>
      <c r="H75" s="54">
        <f t="shared" si="17"/>
        <v>16</v>
      </c>
      <c r="I75" s="49"/>
      <c r="J75" s="55" t="str">
        <f t="shared" si="20"/>
        <v xml:space="preserve"> </v>
      </c>
      <c r="K75" s="55" t="str">
        <f t="shared" si="21"/>
        <v xml:space="preserve"> </v>
      </c>
      <c r="L75" s="55" t="str">
        <f t="shared" si="22"/>
        <v xml:space="preserve"> </v>
      </c>
      <c r="M75" s="55" t="str">
        <f t="shared" si="23"/>
        <v xml:space="preserve"> </v>
      </c>
      <c r="N75" s="55">
        <f t="shared" si="24"/>
        <v>574472.6</v>
      </c>
      <c r="O75" s="55" t="str">
        <f t="shared" si="25"/>
        <v xml:space="preserve"> </v>
      </c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</row>
    <row r="76" spans="1:29" x14ac:dyDescent="0.3">
      <c r="A76" s="52">
        <v>8</v>
      </c>
      <c r="B76" s="52">
        <v>19</v>
      </c>
      <c r="C76" s="53"/>
      <c r="D76" s="53">
        <v>531768.4</v>
      </c>
      <c r="E76" s="52">
        <v>1</v>
      </c>
      <c r="F76" s="53">
        <f t="shared" si="18"/>
        <v>531768.4</v>
      </c>
      <c r="G76" s="54">
        <f t="shared" si="19"/>
        <v>83</v>
      </c>
      <c r="H76" s="54">
        <f t="shared" si="17"/>
        <v>13</v>
      </c>
      <c r="I76" s="49"/>
      <c r="J76" s="55" t="str">
        <f t="shared" si="20"/>
        <v xml:space="preserve"> </v>
      </c>
      <c r="K76" s="55" t="str">
        <f t="shared" si="21"/>
        <v xml:space="preserve"> </v>
      </c>
      <c r="L76" s="55" t="str">
        <f t="shared" si="22"/>
        <v xml:space="preserve"> </v>
      </c>
      <c r="M76" s="55" t="str">
        <f t="shared" si="23"/>
        <v xml:space="preserve"> </v>
      </c>
      <c r="N76" s="55">
        <f t="shared" si="24"/>
        <v>531768.4</v>
      </c>
      <c r="O76" s="55" t="str">
        <f t="shared" si="25"/>
        <v xml:space="preserve"> </v>
      </c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</row>
    <row r="77" spans="1:29" x14ac:dyDescent="0.3">
      <c r="A77" s="52">
        <v>8</v>
      </c>
      <c r="B77" s="52">
        <v>20</v>
      </c>
      <c r="C77" s="53"/>
      <c r="D77" s="53">
        <v>539905.19999999995</v>
      </c>
      <c r="E77" s="52">
        <v>1</v>
      </c>
      <c r="F77" s="53">
        <f t="shared" si="18"/>
        <v>539905.19999999995</v>
      </c>
      <c r="G77" s="54">
        <f t="shared" si="19"/>
        <v>86</v>
      </c>
      <c r="H77" s="54">
        <f t="shared" si="17"/>
        <v>14</v>
      </c>
      <c r="I77" s="49"/>
      <c r="J77" s="55" t="str">
        <f t="shared" si="20"/>
        <v xml:space="preserve"> </v>
      </c>
      <c r="K77" s="55" t="str">
        <f t="shared" si="21"/>
        <v xml:space="preserve"> </v>
      </c>
      <c r="L77" s="55" t="str">
        <f t="shared" si="22"/>
        <v xml:space="preserve"> </v>
      </c>
      <c r="M77" s="55" t="str">
        <f t="shared" si="23"/>
        <v xml:space="preserve"> </v>
      </c>
      <c r="N77" s="55">
        <f t="shared" si="24"/>
        <v>539905.19999999995</v>
      </c>
      <c r="O77" s="55" t="str">
        <f t="shared" si="25"/>
        <v xml:space="preserve"> </v>
      </c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</row>
    <row r="78" spans="1:29" x14ac:dyDescent="0.3">
      <c r="A78" s="52">
        <v>9</v>
      </c>
      <c r="B78" s="52">
        <v>1</v>
      </c>
      <c r="C78" s="53"/>
      <c r="D78" s="53">
        <v>584993.30000000005</v>
      </c>
      <c r="E78" s="52">
        <v>1</v>
      </c>
      <c r="F78" s="53">
        <f t="shared" si="18"/>
        <v>584993.30000000005</v>
      </c>
      <c r="G78" s="54">
        <f t="shared" si="19"/>
        <v>99</v>
      </c>
      <c r="H78" s="54">
        <f t="shared" ref="H78:H90" si="26">_xlfn.RANK.AVG(F78,F$78:F$90,1)</f>
        <v>13</v>
      </c>
      <c r="I78" s="49"/>
      <c r="J78" s="55" t="str">
        <f t="shared" si="20"/>
        <v xml:space="preserve"> </v>
      </c>
      <c r="K78" s="55" t="str">
        <f t="shared" si="21"/>
        <v xml:space="preserve"> </v>
      </c>
      <c r="L78" s="55" t="str">
        <f t="shared" si="22"/>
        <v xml:space="preserve"> </v>
      </c>
      <c r="M78" s="55" t="str">
        <f t="shared" si="23"/>
        <v xml:space="preserve"> </v>
      </c>
      <c r="N78" s="55">
        <f t="shared" si="24"/>
        <v>584993.30000000005</v>
      </c>
      <c r="O78" s="55" t="str">
        <f t="shared" si="25"/>
        <v xml:space="preserve"> </v>
      </c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</row>
    <row r="79" spans="1:29" x14ac:dyDescent="0.3">
      <c r="A79" s="52">
        <v>9</v>
      </c>
      <c r="B79" s="52">
        <v>2</v>
      </c>
      <c r="C79" s="53"/>
      <c r="D79" s="53">
        <v>550139.19999999995</v>
      </c>
      <c r="E79" s="52">
        <v>1</v>
      </c>
      <c r="F79" s="53">
        <f t="shared" si="18"/>
        <v>550139.19999999995</v>
      </c>
      <c r="G79" s="54">
        <f t="shared" si="19"/>
        <v>88</v>
      </c>
      <c r="H79" s="54">
        <f t="shared" si="26"/>
        <v>9</v>
      </c>
      <c r="I79" s="49"/>
      <c r="J79" s="55" t="str">
        <f t="shared" si="20"/>
        <v xml:space="preserve"> </v>
      </c>
      <c r="K79" s="55" t="str">
        <f t="shared" si="21"/>
        <v xml:space="preserve"> </v>
      </c>
      <c r="L79" s="55" t="str">
        <f t="shared" si="22"/>
        <v xml:space="preserve"> </v>
      </c>
      <c r="M79" s="55" t="str">
        <f t="shared" si="23"/>
        <v xml:space="preserve"> </v>
      </c>
      <c r="N79" s="55">
        <f t="shared" si="24"/>
        <v>550139.19999999995</v>
      </c>
      <c r="O79" s="55" t="str">
        <f t="shared" si="25"/>
        <v xml:space="preserve"> </v>
      </c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</row>
    <row r="80" spans="1:29" x14ac:dyDescent="0.3">
      <c r="A80" s="44">
        <v>9</v>
      </c>
      <c r="B80" s="44">
        <v>3</v>
      </c>
      <c r="C80" s="57"/>
      <c r="D80" s="57">
        <v>565972.9</v>
      </c>
      <c r="E80" s="44">
        <v>3</v>
      </c>
      <c r="F80" s="57">
        <f t="shared" si="18"/>
        <v>188657.63333333333</v>
      </c>
      <c r="G80" s="58">
        <f t="shared" si="19"/>
        <v>47</v>
      </c>
      <c r="H80" s="58">
        <f t="shared" si="26"/>
        <v>2</v>
      </c>
      <c r="I80" s="49"/>
      <c r="J80" s="55" t="str">
        <f t="shared" si="20"/>
        <v xml:space="preserve"> </v>
      </c>
      <c r="K80" s="55" t="str">
        <f t="shared" si="21"/>
        <v xml:space="preserve"> </v>
      </c>
      <c r="L80" s="55">
        <f t="shared" si="22"/>
        <v>188657.63333333333</v>
      </c>
      <c r="M80" s="55" t="str">
        <f t="shared" si="23"/>
        <v xml:space="preserve"> </v>
      </c>
      <c r="N80" s="55" t="str">
        <f t="shared" si="24"/>
        <v xml:space="preserve"> </v>
      </c>
      <c r="O80" s="55" t="str">
        <f t="shared" si="25"/>
        <v xml:space="preserve"> </v>
      </c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</row>
    <row r="81" spans="1:29" x14ac:dyDescent="0.3">
      <c r="A81" s="52">
        <v>9</v>
      </c>
      <c r="B81" s="52">
        <v>6</v>
      </c>
      <c r="C81" s="53"/>
      <c r="D81" s="53">
        <v>545331.69999999995</v>
      </c>
      <c r="E81" s="52">
        <v>1</v>
      </c>
      <c r="F81" s="53">
        <f t="shared" si="18"/>
        <v>545331.69999999995</v>
      </c>
      <c r="G81" s="54">
        <f t="shared" si="19"/>
        <v>87</v>
      </c>
      <c r="H81" s="54">
        <f t="shared" si="26"/>
        <v>8</v>
      </c>
      <c r="I81" s="49"/>
      <c r="J81" s="55" t="str">
        <f t="shared" si="20"/>
        <v xml:space="preserve"> </v>
      </c>
      <c r="K81" s="55" t="str">
        <f t="shared" si="21"/>
        <v xml:space="preserve"> </v>
      </c>
      <c r="L81" s="55" t="str">
        <f t="shared" si="22"/>
        <v xml:space="preserve"> </v>
      </c>
      <c r="M81" s="55" t="str">
        <f t="shared" si="23"/>
        <v xml:space="preserve"> </v>
      </c>
      <c r="N81" s="55">
        <f t="shared" si="24"/>
        <v>545331.69999999995</v>
      </c>
      <c r="O81" s="55" t="str">
        <f t="shared" si="25"/>
        <v xml:space="preserve"> </v>
      </c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</row>
    <row r="82" spans="1:29" x14ac:dyDescent="0.3">
      <c r="A82" s="52">
        <v>9</v>
      </c>
      <c r="B82" s="52">
        <v>8</v>
      </c>
      <c r="C82" s="53"/>
      <c r="D82" s="53">
        <v>529032.30000000005</v>
      </c>
      <c r="E82" s="52">
        <v>1</v>
      </c>
      <c r="F82" s="53">
        <f t="shared" si="18"/>
        <v>529032.30000000005</v>
      </c>
      <c r="G82" s="54">
        <f t="shared" si="19"/>
        <v>80</v>
      </c>
      <c r="H82" s="54">
        <f t="shared" si="26"/>
        <v>6</v>
      </c>
      <c r="I82" s="49"/>
      <c r="J82" s="55" t="str">
        <f t="shared" si="20"/>
        <v xml:space="preserve"> </v>
      </c>
      <c r="K82" s="55" t="str">
        <f t="shared" si="21"/>
        <v xml:space="preserve"> </v>
      </c>
      <c r="L82" s="55" t="str">
        <f t="shared" si="22"/>
        <v xml:space="preserve"> </v>
      </c>
      <c r="M82" s="55" t="str">
        <f t="shared" si="23"/>
        <v xml:space="preserve"> </v>
      </c>
      <c r="N82" s="55">
        <f t="shared" si="24"/>
        <v>529032.30000000005</v>
      </c>
      <c r="O82" s="55" t="str">
        <f t="shared" si="25"/>
        <v xml:space="preserve"> </v>
      </c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</row>
    <row r="83" spans="1:29" x14ac:dyDescent="0.3">
      <c r="A83" s="44">
        <v>9</v>
      </c>
      <c r="B83" s="44">
        <v>9</v>
      </c>
      <c r="C83" s="57"/>
      <c r="D83" s="57">
        <v>507313.3</v>
      </c>
      <c r="E83" s="44">
        <v>3</v>
      </c>
      <c r="F83" s="57">
        <f t="shared" si="18"/>
        <v>169104.43333333332</v>
      </c>
      <c r="G83" s="58">
        <f t="shared" si="19"/>
        <v>36</v>
      </c>
      <c r="H83" s="58">
        <f t="shared" si="26"/>
        <v>1</v>
      </c>
      <c r="I83" s="49"/>
      <c r="J83" s="55" t="str">
        <f t="shared" si="20"/>
        <v xml:space="preserve"> </v>
      </c>
      <c r="K83" s="55">
        <f t="shared" si="21"/>
        <v>169104.43333333332</v>
      </c>
      <c r="L83" s="55" t="str">
        <f t="shared" si="22"/>
        <v xml:space="preserve"> </v>
      </c>
      <c r="M83" s="55" t="str">
        <f t="shared" si="23"/>
        <v xml:space="preserve"> </v>
      </c>
      <c r="N83" s="55" t="str">
        <f t="shared" si="24"/>
        <v xml:space="preserve"> </v>
      </c>
      <c r="O83" s="55" t="str">
        <f t="shared" si="25"/>
        <v xml:space="preserve"> </v>
      </c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</row>
    <row r="84" spans="1:29" x14ac:dyDescent="0.3">
      <c r="A84" s="52">
        <v>9</v>
      </c>
      <c r="B84" s="52">
        <v>11</v>
      </c>
      <c r="C84" s="53"/>
      <c r="D84" s="53">
        <v>530674.19999999995</v>
      </c>
      <c r="E84" s="52">
        <v>1</v>
      </c>
      <c r="F84" s="53">
        <f t="shared" si="18"/>
        <v>530674.19999999995</v>
      </c>
      <c r="G84" s="54">
        <f t="shared" si="19"/>
        <v>82</v>
      </c>
      <c r="H84" s="54">
        <f t="shared" si="26"/>
        <v>7</v>
      </c>
      <c r="I84" s="49"/>
      <c r="J84" s="55" t="str">
        <f t="shared" si="20"/>
        <v xml:space="preserve"> </v>
      </c>
      <c r="K84" s="55" t="str">
        <f t="shared" si="21"/>
        <v xml:space="preserve"> </v>
      </c>
      <c r="L84" s="55" t="str">
        <f t="shared" si="22"/>
        <v xml:space="preserve"> </v>
      </c>
      <c r="M84" s="55" t="str">
        <f t="shared" si="23"/>
        <v xml:space="preserve"> </v>
      </c>
      <c r="N84" s="55">
        <f t="shared" si="24"/>
        <v>530674.19999999995</v>
      </c>
      <c r="O84" s="55" t="str">
        <f t="shared" si="25"/>
        <v xml:space="preserve"> </v>
      </c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</row>
    <row r="85" spans="1:29" x14ac:dyDescent="0.3">
      <c r="A85" s="52">
        <v>9</v>
      </c>
      <c r="B85" s="52">
        <v>12</v>
      </c>
      <c r="C85" s="53"/>
      <c r="D85" s="53">
        <v>534801.5</v>
      </c>
      <c r="E85" s="52">
        <v>2</v>
      </c>
      <c r="F85" s="53">
        <f t="shared" si="18"/>
        <v>267400.75</v>
      </c>
      <c r="G85" s="54">
        <f t="shared" si="19"/>
        <v>61</v>
      </c>
      <c r="H85" s="54">
        <f t="shared" si="26"/>
        <v>4</v>
      </c>
      <c r="I85" s="49"/>
      <c r="J85" s="55" t="str">
        <f t="shared" si="20"/>
        <v xml:space="preserve"> </v>
      </c>
      <c r="K85" s="55" t="str">
        <f t="shared" si="21"/>
        <v xml:space="preserve"> </v>
      </c>
      <c r="L85" s="55" t="str">
        <f t="shared" si="22"/>
        <v xml:space="preserve"> </v>
      </c>
      <c r="M85" s="55">
        <f t="shared" si="23"/>
        <v>267400.75</v>
      </c>
      <c r="N85" s="55" t="str">
        <f t="shared" si="24"/>
        <v xml:space="preserve"> </v>
      </c>
      <c r="O85" s="55" t="str">
        <f t="shared" si="25"/>
        <v xml:space="preserve"> </v>
      </c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</row>
    <row r="86" spans="1:29" x14ac:dyDescent="0.3">
      <c r="A86" s="52">
        <v>9</v>
      </c>
      <c r="B86" s="52">
        <v>13</v>
      </c>
      <c r="C86" s="53"/>
      <c r="D86" s="53">
        <v>565550</v>
      </c>
      <c r="E86" s="52">
        <v>2</v>
      </c>
      <c r="F86" s="53">
        <f t="shared" si="18"/>
        <v>282775</v>
      </c>
      <c r="G86" s="54">
        <f t="shared" si="19"/>
        <v>69</v>
      </c>
      <c r="H86" s="54">
        <f t="shared" si="26"/>
        <v>5</v>
      </c>
      <c r="I86" s="49"/>
      <c r="J86" s="55" t="str">
        <f t="shared" si="20"/>
        <v xml:space="preserve"> </v>
      </c>
      <c r="K86" s="55" t="str">
        <f t="shared" si="21"/>
        <v xml:space="preserve"> </v>
      </c>
      <c r="L86" s="55" t="str">
        <f t="shared" si="22"/>
        <v xml:space="preserve"> </v>
      </c>
      <c r="M86" s="55">
        <f t="shared" si="23"/>
        <v>282775</v>
      </c>
      <c r="N86" s="55" t="str">
        <f t="shared" si="24"/>
        <v xml:space="preserve"> </v>
      </c>
      <c r="O86" s="55" t="str">
        <f t="shared" si="25"/>
        <v xml:space="preserve"> </v>
      </c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</row>
    <row r="87" spans="1:29" x14ac:dyDescent="0.3">
      <c r="A87" s="44">
        <v>9</v>
      </c>
      <c r="B87" s="44">
        <v>15</v>
      </c>
      <c r="C87" s="57"/>
      <c r="D87" s="57">
        <v>510217.8</v>
      </c>
      <c r="E87" s="44">
        <v>2</v>
      </c>
      <c r="F87" s="57">
        <f t="shared" si="18"/>
        <v>255108.9</v>
      </c>
      <c r="G87" s="58">
        <f t="shared" si="19"/>
        <v>50</v>
      </c>
      <c r="H87" s="58">
        <f t="shared" si="26"/>
        <v>3</v>
      </c>
      <c r="I87" s="49"/>
      <c r="J87" s="55" t="str">
        <f t="shared" si="20"/>
        <v xml:space="preserve"> </v>
      </c>
      <c r="K87" s="55" t="str">
        <f t="shared" si="21"/>
        <v xml:space="preserve"> </v>
      </c>
      <c r="L87" s="55">
        <f t="shared" si="22"/>
        <v>255108.9</v>
      </c>
      <c r="M87" s="55" t="str">
        <f t="shared" si="23"/>
        <v xml:space="preserve"> </v>
      </c>
      <c r="N87" s="55" t="str">
        <f t="shared" si="24"/>
        <v xml:space="preserve"> </v>
      </c>
      <c r="O87" s="55" t="str">
        <f t="shared" si="25"/>
        <v xml:space="preserve"> </v>
      </c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</row>
    <row r="88" spans="1:29" x14ac:dyDescent="0.3">
      <c r="A88" s="52">
        <v>9</v>
      </c>
      <c r="B88" s="52">
        <v>16</v>
      </c>
      <c r="C88" s="53"/>
      <c r="D88" s="53">
        <v>558285.4</v>
      </c>
      <c r="E88" s="52">
        <v>1</v>
      </c>
      <c r="F88" s="53">
        <f t="shared" si="18"/>
        <v>558285.4</v>
      </c>
      <c r="G88" s="54">
        <f t="shared" si="19"/>
        <v>92</v>
      </c>
      <c r="H88" s="54">
        <f t="shared" si="26"/>
        <v>11</v>
      </c>
      <c r="I88" s="49"/>
      <c r="J88" s="55" t="str">
        <f t="shared" si="20"/>
        <v xml:space="preserve"> </v>
      </c>
      <c r="K88" s="55" t="str">
        <f t="shared" si="21"/>
        <v xml:space="preserve"> </v>
      </c>
      <c r="L88" s="55" t="str">
        <f t="shared" si="22"/>
        <v xml:space="preserve"> </v>
      </c>
      <c r="M88" s="55" t="str">
        <f t="shared" si="23"/>
        <v xml:space="preserve"> </v>
      </c>
      <c r="N88" s="55">
        <f t="shared" si="24"/>
        <v>558285.4</v>
      </c>
      <c r="O88" s="55" t="str">
        <f t="shared" si="25"/>
        <v xml:space="preserve"> </v>
      </c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</row>
    <row r="89" spans="1:29" x14ac:dyDescent="0.3">
      <c r="A89" s="52">
        <v>9</v>
      </c>
      <c r="B89" s="52">
        <v>19</v>
      </c>
      <c r="C89" s="53"/>
      <c r="D89" s="53">
        <v>556657.9</v>
      </c>
      <c r="E89" s="52">
        <v>1</v>
      </c>
      <c r="F89" s="53">
        <f t="shared" si="18"/>
        <v>556657.9</v>
      </c>
      <c r="G89" s="54">
        <f t="shared" si="19"/>
        <v>89.5</v>
      </c>
      <c r="H89" s="54">
        <f t="shared" si="26"/>
        <v>10</v>
      </c>
      <c r="I89" s="49"/>
      <c r="J89" s="55" t="str">
        <f t="shared" si="20"/>
        <v xml:space="preserve"> </v>
      </c>
      <c r="K89" s="55" t="str">
        <f t="shared" si="21"/>
        <v xml:space="preserve"> </v>
      </c>
      <c r="L89" s="55" t="str">
        <f t="shared" si="22"/>
        <v xml:space="preserve"> </v>
      </c>
      <c r="M89" s="55" t="str">
        <f t="shared" si="23"/>
        <v xml:space="preserve"> </v>
      </c>
      <c r="N89" s="55">
        <f t="shared" si="24"/>
        <v>556657.9</v>
      </c>
      <c r="O89" s="55" t="str">
        <f t="shared" si="25"/>
        <v xml:space="preserve"> </v>
      </c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</row>
    <row r="90" spans="1:29" x14ac:dyDescent="0.3">
      <c r="A90" s="52">
        <v>9</v>
      </c>
      <c r="B90" s="52">
        <v>20</v>
      </c>
      <c r="C90" s="53"/>
      <c r="D90" s="53">
        <v>568731.30000000005</v>
      </c>
      <c r="E90" s="52">
        <v>1</v>
      </c>
      <c r="F90" s="53">
        <f t="shared" si="18"/>
        <v>568731.30000000005</v>
      </c>
      <c r="G90" s="54">
        <f t="shared" si="19"/>
        <v>93</v>
      </c>
      <c r="H90" s="54">
        <f t="shared" si="26"/>
        <v>12</v>
      </c>
      <c r="I90" s="49"/>
      <c r="J90" s="55" t="str">
        <f t="shared" si="20"/>
        <v xml:space="preserve"> </v>
      </c>
      <c r="K90" s="55" t="str">
        <f t="shared" si="21"/>
        <v xml:space="preserve"> </v>
      </c>
      <c r="L90" s="55" t="str">
        <f t="shared" si="22"/>
        <v xml:space="preserve"> </v>
      </c>
      <c r="M90" s="55" t="str">
        <f t="shared" si="23"/>
        <v xml:space="preserve"> </v>
      </c>
      <c r="N90" s="55">
        <f t="shared" si="24"/>
        <v>568731.30000000005</v>
      </c>
      <c r="O90" s="55" t="str">
        <f t="shared" si="25"/>
        <v xml:space="preserve"> </v>
      </c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</row>
    <row r="91" spans="1:29" x14ac:dyDescent="0.3">
      <c r="A91" s="52">
        <v>10</v>
      </c>
      <c r="B91" s="52">
        <v>2</v>
      </c>
      <c r="C91" s="53"/>
      <c r="D91" s="53">
        <v>573140.6</v>
      </c>
      <c r="E91" s="52">
        <v>2</v>
      </c>
      <c r="F91" s="53">
        <f t="shared" si="18"/>
        <v>286570.3</v>
      </c>
      <c r="G91" s="54">
        <f t="shared" si="19"/>
        <v>71</v>
      </c>
      <c r="H91" s="54">
        <f t="shared" ref="H91:H102" si="27">_xlfn.RANK.AVG(F91,F$91:F$102,1)</f>
        <v>4</v>
      </c>
      <c r="I91" s="49"/>
      <c r="J91" s="55" t="str">
        <f t="shared" si="20"/>
        <v xml:space="preserve"> </v>
      </c>
      <c r="K91" s="55" t="str">
        <f t="shared" si="21"/>
        <v xml:space="preserve"> </v>
      </c>
      <c r="L91" s="55" t="str">
        <f t="shared" si="22"/>
        <v xml:space="preserve"> </v>
      </c>
      <c r="M91" s="55">
        <f t="shared" si="23"/>
        <v>286570.3</v>
      </c>
      <c r="N91" s="55" t="str">
        <f t="shared" si="24"/>
        <v xml:space="preserve"> </v>
      </c>
      <c r="O91" s="55" t="str">
        <f t="shared" si="25"/>
        <v xml:space="preserve"> </v>
      </c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</row>
    <row r="92" spans="1:29" x14ac:dyDescent="0.3">
      <c r="A92" s="44">
        <v>10</v>
      </c>
      <c r="B92" s="44">
        <v>6</v>
      </c>
      <c r="C92" s="57"/>
      <c r="D92" s="57">
        <v>518622.2</v>
      </c>
      <c r="E92" s="44">
        <v>2</v>
      </c>
      <c r="F92" s="57">
        <f t="shared" si="18"/>
        <v>259311.1</v>
      </c>
      <c r="G92" s="58">
        <f t="shared" si="19"/>
        <v>54</v>
      </c>
      <c r="H92" s="58">
        <f t="shared" si="27"/>
        <v>2</v>
      </c>
      <c r="I92" s="49"/>
      <c r="J92" s="55" t="str">
        <f t="shared" si="20"/>
        <v xml:space="preserve"> </v>
      </c>
      <c r="K92" s="55" t="str">
        <f t="shared" si="21"/>
        <v xml:space="preserve"> </v>
      </c>
      <c r="L92" s="55">
        <f t="shared" si="22"/>
        <v>259311.1</v>
      </c>
      <c r="M92" s="55" t="str">
        <f t="shared" si="23"/>
        <v xml:space="preserve"> </v>
      </c>
      <c r="N92" s="55" t="str">
        <f t="shared" si="24"/>
        <v xml:space="preserve"> </v>
      </c>
      <c r="O92" s="55" t="str">
        <f t="shared" si="25"/>
        <v xml:space="preserve"> </v>
      </c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</row>
    <row r="93" spans="1:29" x14ac:dyDescent="0.3">
      <c r="A93" s="52">
        <v>10</v>
      </c>
      <c r="B93" s="52">
        <v>7</v>
      </c>
      <c r="C93" s="53"/>
      <c r="D93" s="53">
        <v>581608.5</v>
      </c>
      <c r="E93" s="52">
        <v>1</v>
      </c>
      <c r="F93" s="53">
        <f t="shared" si="18"/>
        <v>581608.5</v>
      </c>
      <c r="G93" s="54">
        <f t="shared" si="19"/>
        <v>97</v>
      </c>
      <c r="H93" s="54">
        <f t="shared" si="27"/>
        <v>11</v>
      </c>
      <c r="I93" s="49"/>
      <c r="J93" s="55" t="str">
        <f t="shared" si="20"/>
        <v xml:space="preserve"> </v>
      </c>
      <c r="K93" s="55" t="str">
        <f t="shared" si="21"/>
        <v xml:space="preserve"> </v>
      </c>
      <c r="L93" s="55" t="str">
        <f t="shared" si="22"/>
        <v xml:space="preserve"> </v>
      </c>
      <c r="M93" s="55" t="str">
        <f t="shared" si="23"/>
        <v xml:space="preserve"> </v>
      </c>
      <c r="N93" s="55">
        <f t="shared" si="24"/>
        <v>581608.5</v>
      </c>
      <c r="O93" s="55" t="str">
        <f t="shared" si="25"/>
        <v xml:space="preserve"> </v>
      </c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</row>
    <row r="94" spans="1:29" x14ac:dyDescent="0.3">
      <c r="A94" s="44">
        <v>10</v>
      </c>
      <c r="B94" s="44">
        <v>8</v>
      </c>
      <c r="C94" s="57"/>
      <c r="D94" s="57">
        <v>523154.7</v>
      </c>
      <c r="E94" s="44">
        <v>3</v>
      </c>
      <c r="F94" s="57">
        <f t="shared" si="18"/>
        <v>174384.9</v>
      </c>
      <c r="G94" s="58">
        <f t="shared" si="19"/>
        <v>44</v>
      </c>
      <c r="H94" s="58">
        <f t="shared" si="27"/>
        <v>1</v>
      </c>
      <c r="I94" s="49"/>
      <c r="J94" s="55" t="str">
        <f t="shared" si="20"/>
        <v xml:space="preserve"> </v>
      </c>
      <c r="K94" s="55" t="str">
        <f t="shared" si="21"/>
        <v xml:space="preserve"> </v>
      </c>
      <c r="L94" s="55">
        <f t="shared" si="22"/>
        <v>174384.9</v>
      </c>
      <c r="M94" s="55" t="str">
        <f t="shared" si="23"/>
        <v xml:space="preserve"> </v>
      </c>
      <c r="N94" s="55" t="str">
        <f t="shared" si="24"/>
        <v xml:space="preserve"> </v>
      </c>
      <c r="O94" s="55" t="str">
        <f t="shared" si="25"/>
        <v xml:space="preserve"> </v>
      </c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</row>
    <row r="95" spans="1:29" x14ac:dyDescent="0.3">
      <c r="A95" s="52">
        <v>10</v>
      </c>
      <c r="B95" s="52">
        <v>10</v>
      </c>
      <c r="C95" s="53"/>
      <c r="D95" s="53">
        <v>537353.69999999995</v>
      </c>
      <c r="E95" s="52">
        <v>1</v>
      </c>
      <c r="F95" s="53">
        <f t="shared" si="18"/>
        <v>537353.69999999995</v>
      </c>
      <c r="G95" s="54">
        <f t="shared" si="19"/>
        <v>85</v>
      </c>
      <c r="H95" s="54">
        <f t="shared" si="27"/>
        <v>9</v>
      </c>
      <c r="I95" s="49"/>
      <c r="J95" s="55" t="str">
        <f t="shared" si="20"/>
        <v xml:space="preserve"> </v>
      </c>
      <c r="K95" s="55" t="str">
        <f t="shared" si="21"/>
        <v xml:space="preserve"> </v>
      </c>
      <c r="L95" s="55" t="str">
        <f t="shared" si="22"/>
        <v xml:space="preserve"> </v>
      </c>
      <c r="M95" s="55" t="str">
        <f t="shared" si="23"/>
        <v xml:space="preserve"> </v>
      </c>
      <c r="N95" s="55">
        <f t="shared" si="24"/>
        <v>537353.69999999995</v>
      </c>
      <c r="O95" s="55" t="str">
        <f t="shared" si="25"/>
        <v xml:space="preserve"> </v>
      </c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</row>
    <row r="96" spans="1:29" x14ac:dyDescent="0.3">
      <c r="A96" s="52">
        <v>10</v>
      </c>
      <c r="B96" s="52">
        <v>11</v>
      </c>
      <c r="C96" s="53"/>
      <c r="D96" s="53">
        <v>556657.9</v>
      </c>
      <c r="E96" s="52">
        <v>1</v>
      </c>
      <c r="F96" s="53">
        <f t="shared" si="18"/>
        <v>556657.9</v>
      </c>
      <c r="G96" s="54">
        <f t="shared" si="19"/>
        <v>89.5</v>
      </c>
      <c r="H96" s="54">
        <f t="shared" si="27"/>
        <v>10</v>
      </c>
      <c r="I96" s="49"/>
      <c r="J96" s="55" t="str">
        <f t="shared" si="20"/>
        <v xml:space="preserve"> </v>
      </c>
      <c r="K96" s="55" t="str">
        <f t="shared" si="21"/>
        <v xml:space="preserve"> </v>
      </c>
      <c r="L96" s="55" t="str">
        <f t="shared" si="22"/>
        <v xml:space="preserve"> </v>
      </c>
      <c r="M96" s="55" t="str">
        <f t="shared" si="23"/>
        <v xml:space="preserve"> </v>
      </c>
      <c r="N96" s="55">
        <f t="shared" si="24"/>
        <v>556657.9</v>
      </c>
      <c r="O96" s="55" t="str">
        <f t="shared" si="25"/>
        <v xml:space="preserve"> </v>
      </c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</row>
    <row r="97" spans="1:29" x14ac:dyDescent="0.3">
      <c r="A97" s="52">
        <v>10</v>
      </c>
      <c r="B97" s="52">
        <v>12</v>
      </c>
      <c r="C97" s="53"/>
      <c r="D97" s="53">
        <v>596096.1</v>
      </c>
      <c r="E97" s="52">
        <v>1</v>
      </c>
      <c r="F97" s="53">
        <f t="shared" si="18"/>
        <v>596096.1</v>
      </c>
      <c r="G97" s="54">
        <f t="shared" si="19"/>
        <v>101</v>
      </c>
      <c r="H97" s="54">
        <f t="shared" si="27"/>
        <v>12</v>
      </c>
      <c r="I97" s="49"/>
      <c r="J97" s="55" t="str">
        <f t="shared" si="20"/>
        <v xml:space="preserve"> </v>
      </c>
      <c r="K97" s="55" t="str">
        <f t="shared" si="21"/>
        <v xml:space="preserve"> </v>
      </c>
      <c r="L97" s="55" t="str">
        <f t="shared" si="22"/>
        <v xml:space="preserve"> </v>
      </c>
      <c r="M97" s="55" t="str">
        <f t="shared" si="23"/>
        <v xml:space="preserve"> </v>
      </c>
      <c r="N97" s="55" t="str">
        <f t="shared" si="24"/>
        <v xml:space="preserve"> </v>
      </c>
      <c r="O97" s="55">
        <f t="shared" si="25"/>
        <v>596096.1</v>
      </c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</row>
    <row r="98" spans="1:29" x14ac:dyDescent="0.3">
      <c r="A98" s="44">
        <v>10</v>
      </c>
      <c r="B98" s="44">
        <v>13</v>
      </c>
      <c r="C98" s="57"/>
      <c r="D98" s="57">
        <v>534091.9</v>
      </c>
      <c r="E98" s="44">
        <v>2</v>
      </c>
      <c r="F98" s="57">
        <f t="shared" si="18"/>
        <v>267045.95</v>
      </c>
      <c r="G98" s="58">
        <f t="shared" si="19"/>
        <v>59</v>
      </c>
      <c r="H98" s="58">
        <f t="shared" si="27"/>
        <v>3</v>
      </c>
      <c r="I98" s="49"/>
      <c r="J98" s="55" t="str">
        <f t="shared" si="20"/>
        <v xml:space="preserve"> </v>
      </c>
      <c r="K98" s="55" t="str">
        <f t="shared" si="21"/>
        <v xml:space="preserve"> </v>
      </c>
      <c r="L98" s="55">
        <f t="shared" si="22"/>
        <v>267045.95</v>
      </c>
      <c r="M98" s="55" t="str">
        <f t="shared" si="23"/>
        <v xml:space="preserve"> </v>
      </c>
      <c r="N98" s="55" t="str">
        <f t="shared" si="24"/>
        <v xml:space="preserve"> </v>
      </c>
      <c r="O98" s="55" t="str">
        <f t="shared" si="25"/>
        <v xml:space="preserve"> </v>
      </c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</row>
    <row r="99" spans="1:29" x14ac:dyDescent="0.3">
      <c r="A99" s="52">
        <v>10</v>
      </c>
      <c r="B99" s="52">
        <v>16</v>
      </c>
      <c r="C99" s="53"/>
      <c r="D99" s="53">
        <v>586301.1</v>
      </c>
      <c r="E99" s="52">
        <v>2</v>
      </c>
      <c r="F99" s="53">
        <f t="shared" si="18"/>
        <v>293150.55</v>
      </c>
      <c r="G99" s="54">
        <f t="shared" si="19"/>
        <v>73</v>
      </c>
      <c r="H99" s="54">
        <f t="shared" si="27"/>
        <v>6</v>
      </c>
      <c r="I99" s="49"/>
      <c r="J99" s="55" t="str">
        <f t="shared" si="20"/>
        <v xml:space="preserve"> </v>
      </c>
      <c r="K99" s="55" t="str">
        <f t="shared" si="21"/>
        <v xml:space="preserve"> </v>
      </c>
      <c r="L99" s="55" t="str">
        <f t="shared" si="22"/>
        <v xml:space="preserve"> </v>
      </c>
      <c r="M99" s="55">
        <f t="shared" si="23"/>
        <v>293150.55</v>
      </c>
      <c r="N99" s="55" t="str">
        <f t="shared" si="24"/>
        <v xml:space="preserve"> </v>
      </c>
      <c r="O99" s="55" t="str">
        <f t="shared" si="25"/>
        <v xml:space="preserve"> </v>
      </c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</row>
    <row r="100" spans="1:29" x14ac:dyDescent="0.3">
      <c r="A100" s="52">
        <v>10</v>
      </c>
      <c r="B100" s="52">
        <v>17</v>
      </c>
      <c r="C100" s="53"/>
      <c r="D100" s="53">
        <v>518622.2</v>
      </c>
      <c r="E100" s="52">
        <v>1</v>
      </c>
      <c r="F100" s="53">
        <f t="shared" si="18"/>
        <v>518622.2</v>
      </c>
      <c r="G100" s="54">
        <f t="shared" si="19"/>
        <v>76</v>
      </c>
      <c r="H100" s="54">
        <f t="shared" si="27"/>
        <v>8</v>
      </c>
      <c r="I100" s="49"/>
      <c r="J100" s="55" t="str">
        <f t="shared" si="20"/>
        <v xml:space="preserve"> </v>
      </c>
      <c r="K100" s="55" t="str">
        <f t="shared" si="21"/>
        <v xml:space="preserve"> </v>
      </c>
      <c r="L100" s="55" t="str">
        <f t="shared" si="22"/>
        <v xml:space="preserve"> </v>
      </c>
      <c r="M100" s="55">
        <f t="shared" si="23"/>
        <v>518622.2</v>
      </c>
      <c r="N100" s="55" t="str">
        <f t="shared" si="24"/>
        <v xml:space="preserve"> </v>
      </c>
      <c r="O100" s="55" t="str">
        <f t="shared" si="25"/>
        <v xml:space="preserve"> </v>
      </c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</row>
    <row r="101" spans="1:29" x14ac:dyDescent="0.3">
      <c r="A101" s="52">
        <v>10</v>
      </c>
      <c r="B101" s="52">
        <v>18</v>
      </c>
      <c r="C101" s="53"/>
      <c r="D101" s="53">
        <v>575839.30000000005</v>
      </c>
      <c r="E101" s="52">
        <v>2</v>
      </c>
      <c r="F101" s="53">
        <f t="shared" si="18"/>
        <v>287919.65000000002</v>
      </c>
      <c r="G101" s="54">
        <f t="shared" si="19"/>
        <v>72</v>
      </c>
      <c r="H101" s="54">
        <f t="shared" si="27"/>
        <v>5</v>
      </c>
      <c r="I101" s="49"/>
      <c r="J101" s="55" t="str">
        <f t="shared" si="20"/>
        <v xml:space="preserve"> </v>
      </c>
      <c r="K101" s="55" t="str">
        <f t="shared" si="21"/>
        <v xml:space="preserve"> </v>
      </c>
      <c r="L101" s="55" t="str">
        <f t="shared" si="22"/>
        <v xml:space="preserve"> </v>
      </c>
      <c r="M101" s="55">
        <f t="shared" si="23"/>
        <v>287919.65000000002</v>
      </c>
      <c r="N101" s="55" t="str">
        <f t="shared" si="24"/>
        <v xml:space="preserve"> </v>
      </c>
      <c r="O101" s="55" t="str">
        <f t="shared" si="25"/>
        <v xml:space="preserve"> </v>
      </c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</row>
    <row r="102" spans="1:29" x14ac:dyDescent="0.3">
      <c r="A102" s="52">
        <v>10</v>
      </c>
      <c r="B102" s="52">
        <v>20</v>
      </c>
      <c r="C102" s="53"/>
      <c r="D102" s="53">
        <v>509710.4</v>
      </c>
      <c r="E102" s="52">
        <v>1</v>
      </c>
      <c r="F102" s="53">
        <f t="shared" si="18"/>
        <v>509710.4</v>
      </c>
      <c r="G102" s="54">
        <f t="shared" si="19"/>
        <v>74</v>
      </c>
      <c r="H102" s="54">
        <f t="shared" si="27"/>
        <v>7</v>
      </c>
      <c r="I102" s="49"/>
      <c r="J102" s="55" t="str">
        <f t="shared" si="20"/>
        <v xml:space="preserve"> </v>
      </c>
      <c r="K102" s="55" t="str">
        <f t="shared" si="21"/>
        <v xml:space="preserve"> </v>
      </c>
      <c r="L102" s="55" t="str">
        <f t="shared" si="22"/>
        <v xml:space="preserve"> </v>
      </c>
      <c r="M102" s="55">
        <f t="shared" si="23"/>
        <v>509710.4</v>
      </c>
      <c r="N102" s="55" t="str">
        <f t="shared" si="24"/>
        <v xml:space="preserve"> </v>
      </c>
      <c r="O102" s="55" t="str">
        <f t="shared" si="25"/>
        <v xml:space="preserve"> </v>
      </c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</row>
    <row r="103" spans="1:29" x14ac:dyDescent="0.3">
      <c r="H103" s="16"/>
      <c r="J10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 prio</vt:lpstr>
      <vt:lpstr>ev</vt:lpstr>
      <vt:lpstr>combined_PV</vt:lpstr>
      <vt:lpstr>combined_ESS</vt:lpstr>
      <vt:lpstr>combined_EV</vt:lpstr>
      <vt:lpstr>sens_app_prio</vt:lpstr>
      <vt:lpstr>sens_ev</vt:lpstr>
      <vt:lpstr>sens_combined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</dc:creator>
  <cp:lastModifiedBy>Asus</cp:lastModifiedBy>
  <dcterms:created xsi:type="dcterms:W3CDTF">2022-05-20T08:05:32Z</dcterms:created>
  <dcterms:modified xsi:type="dcterms:W3CDTF">2022-07-11T12:25:58Z</dcterms:modified>
</cp:coreProperties>
</file>