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WSR/Downloads/"/>
    </mc:Choice>
  </mc:AlternateContent>
  <bookViews>
    <workbookView xWindow="0" yWindow="460" windowWidth="10000" windowHeight="8180"/>
  </bookViews>
  <sheets>
    <sheet name="Лист1" sheetId="1" r:id="rId1"/>
    <sheet name="Лист2" sheetId="2" r:id="rId2"/>
    <sheet name="Лист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H41" i="1"/>
  <c r="H39" i="1"/>
  <c r="H31" i="1"/>
  <c r="H27" i="1"/>
  <c r="H22" i="1"/>
  <c r="H17" i="1"/>
  <c r="H10" i="1"/>
  <c r="G42" i="1"/>
  <c r="G41" i="1"/>
  <c r="G39" i="1"/>
  <c r="G31" i="1"/>
  <c r="G27" i="1"/>
  <c r="G22" i="1"/>
  <c r="G17" i="1"/>
  <c r="G10" i="1"/>
  <c r="H43" i="1"/>
  <c r="F42" i="1"/>
  <c r="F43" i="1"/>
  <c r="E42" i="1"/>
  <c r="E41" i="1"/>
  <c r="E39" i="1"/>
  <c r="F31" i="1"/>
  <c r="E31" i="1"/>
  <c r="E27" i="1"/>
  <c r="F22" i="1"/>
  <c r="E22" i="1"/>
  <c r="E17" i="1"/>
  <c r="F10" i="1"/>
  <c r="E10" i="1"/>
  <c r="E43" i="1"/>
</calcChain>
</file>

<file path=xl/sharedStrings.xml><?xml version="1.0" encoding="utf-8"?>
<sst xmlns="http://schemas.openxmlformats.org/spreadsheetml/2006/main" count="174" uniqueCount="78">
  <si>
    <t>Специальность</t>
  </si>
  <si>
    <t>Код специальности</t>
  </si>
  <si>
    <t>Форма обучения</t>
  </si>
  <si>
    <t>База приема </t>
  </si>
  <si>
    <t>План набора (бюджет)</t>
  </si>
  <si>
    <t>План набора (внебюджет)</t>
  </si>
  <si>
    <t>Центр медицинской техники и оптики</t>
  </si>
  <si>
    <t>Медицинская оптика (базовая подготовка)</t>
  </si>
  <si>
    <t>31.02.04</t>
  </si>
  <si>
    <t>очная</t>
  </si>
  <si>
    <t>9 кл.</t>
  </si>
  <si>
    <t>Медицинская оптика (углубленная подготовка)</t>
  </si>
  <si>
    <t>11 кл.</t>
  </si>
  <si>
    <t>Монтаж, техническое обслуживание и ремонт медицинской техники </t>
  </si>
  <si>
    <t>Аддитивные технологии</t>
  </si>
  <si>
    <t>Медицинская оптика (УП)</t>
  </si>
  <si>
    <t>заочная</t>
  </si>
  <si>
    <t>Медицинская оптика (БП)</t>
  </si>
  <si>
    <t>Итого:</t>
  </si>
  <si>
    <t>Центр информационно-коммуникационных технологий</t>
  </si>
  <si>
    <t>Информационные системы и программирование</t>
  </si>
  <si>
    <t>Обеспечение информационной безопасности автоматизированных систем </t>
  </si>
  <si>
    <t>Сетевое и системное администрирование</t>
  </si>
  <si>
    <t>Компьютерные системы и комплексы</t>
  </si>
  <si>
    <t>Центр тогрово-экономических компетенций</t>
  </si>
  <si>
    <t>Товароведение и экспертиза качества потребительских товаров</t>
  </si>
  <si>
    <t>38.02.05</t>
  </si>
  <si>
    <t>Коммерция</t>
  </si>
  <si>
    <t>38.02.04</t>
  </si>
  <si>
    <t>очно-заочная</t>
  </si>
  <si>
    <t>Центр алмазных технологий и геммологии</t>
  </si>
  <si>
    <t>Огранка алмазов в бриллианты</t>
  </si>
  <si>
    <t>Технология обработки алмазов</t>
  </si>
  <si>
    <t>Центр предпринимательства и развития бизнеса</t>
  </si>
  <si>
    <t>Туризм</t>
  </si>
  <si>
    <t>43.02.10</t>
  </si>
  <si>
    <t>Банковское дело</t>
  </si>
  <si>
    <t>38.02.07</t>
  </si>
  <si>
    <t>Центр аудиовизуальных технологий</t>
  </si>
  <si>
    <t>Аудиовизуальная техника</t>
  </si>
  <si>
    <t>Техника и искусство фото</t>
  </si>
  <si>
    <t>54.02.08</t>
  </si>
  <si>
    <t>Музыкальное звукооператорское мастерство</t>
  </si>
  <si>
    <t>53.02.08</t>
  </si>
  <si>
    <t>Анимация (по видам)</t>
  </si>
  <si>
    <t>55.02.02</t>
  </si>
  <si>
    <t>Театральная и аудиовизуальная техника (по видам) </t>
  </si>
  <si>
    <t>55.02.01</t>
  </si>
  <si>
    <t>Итого 9 кл.:</t>
  </si>
  <si>
    <t>Итого 11 кл.:</t>
  </si>
  <si>
    <t>Подано заявлений (бюджет)</t>
  </si>
  <si>
    <t>Подано заявлений (внебюджет)</t>
  </si>
  <si>
    <t>Название группы</t>
  </si>
  <si>
    <t>ТР-16,ТР-17, ТР-18</t>
  </si>
  <si>
    <t>БД-14</t>
  </si>
  <si>
    <t>ИБ-12</t>
  </si>
  <si>
    <t>ИСИП-11</t>
  </si>
  <si>
    <t>ИСИП-14</t>
  </si>
  <si>
    <t>КСИК-12</t>
  </si>
  <si>
    <t>С-11</t>
  </si>
  <si>
    <t>ОА-11, ОА-12</t>
  </si>
  <si>
    <t>ТОА-18</t>
  </si>
  <si>
    <t>АТ-11</t>
  </si>
  <si>
    <t>МТ-11</t>
  </si>
  <si>
    <t>МО-11</t>
  </si>
  <si>
    <t>МО_12</t>
  </si>
  <si>
    <t>ВМО-11, ВМО-12, ВМО-13</t>
  </si>
  <si>
    <t>ВМО-27</t>
  </si>
  <si>
    <t>Т-15</t>
  </si>
  <si>
    <t>КМ-15</t>
  </si>
  <si>
    <t>ТЭОЗ-13</t>
  </si>
  <si>
    <t>А-12</t>
  </si>
  <si>
    <t>АВТ-11</t>
  </si>
  <si>
    <t>МЗМ-11</t>
  </si>
  <si>
    <t>ТАТ-12</t>
  </si>
  <si>
    <t>ФВТ-11</t>
  </si>
  <si>
    <t>ТОА-14, ТОА-15</t>
  </si>
  <si>
    <t>Количество поданных заявлений на 18.07.2019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</si>
</sst>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C36" zoomScale="90" zoomScaleNormal="90" workbookViewId="0">
      <selection activeCell="G44" sqref="G44"/>
    </sheetView>
  </sheetViews>
  <sheetFormatPr baseColWidth="10" defaultColWidth="8.83203125" defaultRowHeight="15" x14ac:dyDescent="0.2"/>
  <cols>
    <col min="1" max="1" width="30.33203125" customWidth="1"/>
    <col min="2" max="2" width="9.5" customWidth="1"/>
    <col min="3" max="3" width="12.33203125" customWidth="1"/>
    <col min="4" max="4" width="8.83203125" bestFit="1" customWidth="1"/>
    <col min="5" max="5" width="13.5" bestFit="1" customWidth="1"/>
    <col min="6" max="6" width="13.6640625" bestFit="1" customWidth="1"/>
    <col min="7" max="7" width="13.83203125" customWidth="1"/>
    <col min="8" max="8" width="14.5" customWidth="1"/>
    <col min="9" max="9" width="10.1640625" bestFit="1" customWidth="1"/>
  </cols>
  <sheetData>
    <row r="1" spans="1:9" ht="25" x14ac:dyDescent="0.25">
      <c r="A1" s="21" t="s">
        <v>77</v>
      </c>
      <c r="B1" s="21"/>
      <c r="C1" s="21"/>
      <c r="D1" s="21"/>
      <c r="E1" s="21"/>
      <c r="F1" s="21"/>
      <c r="G1" s="21"/>
      <c r="H1" s="21"/>
    </row>
    <row r="2" spans="1:9" ht="51.7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50</v>
      </c>
      <c r="H2" s="4" t="s">
        <v>51</v>
      </c>
    </row>
    <row r="3" spans="1:9" ht="15" customHeight="1" x14ac:dyDescent="0.2">
      <c r="A3" s="12" t="s">
        <v>6</v>
      </c>
      <c r="B3" s="13"/>
      <c r="C3" s="13"/>
      <c r="D3" s="13"/>
      <c r="E3" s="13"/>
      <c r="F3" s="14"/>
    </row>
    <row r="4" spans="1:9" ht="29" x14ac:dyDescent="0.2">
      <c r="A4" s="6" t="s">
        <v>7</v>
      </c>
      <c r="B4" s="2" t="s">
        <v>8</v>
      </c>
      <c r="C4" s="6" t="s">
        <v>9</v>
      </c>
      <c r="D4" s="6" t="s">
        <v>10</v>
      </c>
      <c r="E4" s="7">
        <v>25</v>
      </c>
      <c r="F4" s="7"/>
      <c r="G4" s="7">
        <v>63</v>
      </c>
      <c r="H4" s="7"/>
    </row>
    <row r="5" spans="1:9" ht="29" x14ac:dyDescent="0.2">
      <c r="A5" s="6" t="s">
        <v>11</v>
      </c>
      <c r="B5" s="2" t="s">
        <v>8</v>
      </c>
      <c r="C5" s="6" t="s">
        <v>9</v>
      </c>
      <c r="D5" s="6" t="s">
        <v>12</v>
      </c>
      <c r="E5" s="7">
        <v>25</v>
      </c>
      <c r="F5" s="7"/>
      <c r="G5" s="7">
        <v>17</v>
      </c>
      <c r="H5" s="7"/>
    </row>
    <row r="6" spans="1:9" ht="29" x14ac:dyDescent="0.2">
      <c r="A6" s="6" t="s">
        <v>13</v>
      </c>
      <c r="B6" s="5">
        <v>39125</v>
      </c>
      <c r="C6" s="6" t="s">
        <v>9</v>
      </c>
      <c r="D6" s="6" t="s">
        <v>10</v>
      </c>
      <c r="E6" s="7">
        <v>25</v>
      </c>
      <c r="F6" s="7"/>
      <c r="G6" s="7">
        <v>59</v>
      </c>
      <c r="H6" s="7"/>
    </row>
    <row r="7" spans="1:9" x14ac:dyDescent="0.2">
      <c r="A7" s="6" t="s">
        <v>14</v>
      </c>
      <c r="B7" s="5">
        <v>39859</v>
      </c>
      <c r="C7" s="6" t="s">
        <v>9</v>
      </c>
      <c r="D7" s="6" t="s">
        <v>10</v>
      </c>
      <c r="E7" s="7">
        <v>25</v>
      </c>
      <c r="F7" s="7"/>
      <c r="G7" s="7">
        <v>68</v>
      </c>
      <c r="H7" s="7"/>
    </row>
    <row r="8" spans="1:9" x14ac:dyDescent="0.2">
      <c r="A8" s="6" t="s">
        <v>15</v>
      </c>
      <c r="B8" s="2" t="s">
        <v>8</v>
      </c>
      <c r="C8" s="6" t="s">
        <v>16</v>
      </c>
      <c r="D8" s="6" t="s">
        <v>12</v>
      </c>
      <c r="E8" s="7"/>
      <c r="F8" s="7">
        <v>25</v>
      </c>
      <c r="G8" s="7"/>
      <c r="H8" s="7">
        <v>18</v>
      </c>
      <c r="I8" s="1"/>
    </row>
    <row r="9" spans="1:9" x14ac:dyDescent="0.2">
      <c r="A9" s="6" t="s">
        <v>17</v>
      </c>
      <c r="B9" s="2" t="s">
        <v>8</v>
      </c>
      <c r="C9" s="6" t="s">
        <v>16</v>
      </c>
      <c r="D9" s="6" t="s">
        <v>12</v>
      </c>
      <c r="E9" s="7"/>
      <c r="F9" s="7">
        <v>25</v>
      </c>
      <c r="G9" s="7"/>
      <c r="H9" s="7"/>
    </row>
    <row r="10" spans="1:9" x14ac:dyDescent="0.2">
      <c r="A10" s="9" t="s">
        <v>18</v>
      </c>
      <c r="B10" s="10"/>
      <c r="C10" s="10"/>
      <c r="D10" s="11"/>
      <c r="E10" s="4">
        <f>E4+E5+E6+E7</f>
        <v>100</v>
      </c>
      <c r="F10" s="4">
        <f>F8+F9</f>
        <v>50</v>
      </c>
      <c r="G10" s="4">
        <f>SUM(G4:G9)</f>
        <v>207</v>
      </c>
      <c r="H10" s="4">
        <f t="shared" ref="H10" si="0">SUM(H4:H9)</f>
        <v>18</v>
      </c>
    </row>
    <row r="11" spans="1:9" ht="15" customHeight="1" x14ac:dyDescent="0.2">
      <c r="A11" s="12" t="s">
        <v>19</v>
      </c>
      <c r="B11" s="13"/>
      <c r="C11" s="13"/>
      <c r="D11" s="13"/>
      <c r="E11" s="13"/>
      <c r="F11" s="14"/>
    </row>
    <row r="12" spans="1:9" ht="29" x14ac:dyDescent="0.2">
      <c r="A12" s="6" t="s">
        <v>20</v>
      </c>
      <c r="B12" s="5">
        <v>39122</v>
      </c>
      <c r="C12" s="6" t="s">
        <v>9</v>
      </c>
      <c r="D12" s="6" t="s">
        <v>10</v>
      </c>
      <c r="E12" s="7">
        <v>25</v>
      </c>
      <c r="F12" s="7"/>
      <c r="G12" s="7">
        <v>201</v>
      </c>
      <c r="H12" s="7"/>
    </row>
    <row r="13" spans="1:9" ht="29" x14ac:dyDescent="0.2">
      <c r="A13" s="6" t="s">
        <v>20</v>
      </c>
      <c r="B13" s="5">
        <v>39122</v>
      </c>
      <c r="C13" s="6" t="s">
        <v>9</v>
      </c>
      <c r="D13" s="6" t="s">
        <v>12</v>
      </c>
      <c r="E13" s="7">
        <v>25</v>
      </c>
      <c r="F13" s="7"/>
      <c r="G13" s="7">
        <v>40</v>
      </c>
      <c r="H13" s="7"/>
    </row>
    <row r="14" spans="1:9" ht="43" x14ac:dyDescent="0.2">
      <c r="A14" s="6" t="s">
        <v>21</v>
      </c>
      <c r="B14" s="5">
        <v>38393</v>
      </c>
      <c r="C14" s="6" t="s">
        <v>9</v>
      </c>
      <c r="D14" s="6" t="s">
        <v>12</v>
      </c>
      <c r="E14" s="7">
        <v>25</v>
      </c>
      <c r="F14" s="7"/>
      <c r="G14" s="7">
        <v>21</v>
      </c>
      <c r="H14" s="7"/>
    </row>
    <row r="15" spans="1:9" ht="29" x14ac:dyDescent="0.2">
      <c r="A15" s="6" t="s">
        <v>22</v>
      </c>
      <c r="B15" s="5">
        <v>38757</v>
      </c>
      <c r="C15" s="6" t="s">
        <v>9</v>
      </c>
      <c r="D15" s="6" t="s">
        <v>10</v>
      </c>
      <c r="E15" s="7">
        <v>25</v>
      </c>
      <c r="F15" s="7"/>
      <c r="G15" s="7">
        <v>134</v>
      </c>
      <c r="H15" s="7"/>
    </row>
    <row r="16" spans="1:9" ht="29" x14ac:dyDescent="0.2">
      <c r="A16" s="6" t="s">
        <v>23</v>
      </c>
      <c r="B16" s="5">
        <v>36931</v>
      </c>
      <c r="C16" s="6" t="s">
        <v>9</v>
      </c>
      <c r="D16" s="6" t="s">
        <v>10</v>
      </c>
      <c r="E16" s="7">
        <v>25</v>
      </c>
      <c r="F16" s="7"/>
      <c r="G16" s="7">
        <v>144</v>
      </c>
      <c r="H16" s="7"/>
    </row>
    <row r="17" spans="1:8" x14ac:dyDescent="0.2">
      <c r="A17" s="9" t="s">
        <v>18</v>
      </c>
      <c r="B17" s="10"/>
      <c r="C17" s="10"/>
      <c r="D17" s="11"/>
      <c r="E17" s="4">
        <f>E12+E13+E14+E15+E16</f>
        <v>125</v>
      </c>
      <c r="F17" s="7"/>
      <c r="G17" s="4">
        <f>SUM(G12:G16)</f>
        <v>540</v>
      </c>
      <c r="H17" s="4">
        <f t="shared" ref="H17" si="1">SUM(H12:H16)</f>
        <v>0</v>
      </c>
    </row>
    <row r="18" spans="1:8" ht="15" customHeight="1" x14ac:dyDescent="0.2">
      <c r="A18" s="12" t="s">
        <v>24</v>
      </c>
      <c r="B18" s="13"/>
      <c r="C18" s="13"/>
      <c r="D18" s="13"/>
      <c r="E18" s="13"/>
      <c r="F18" s="14"/>
    </row>
    <row r="19" spans="1:8" ht="29" x14ac:dyDescent="0.2">
      <c r="A19" s="6" t="s">
        <v>25</v>
      </c>
      <c r="B19" s="6" t="s">
        <v>26</v>
      </c>
      <c r="C19" s="6" t="s">
        <v>9</v>
      </c>
      <c r="D19" s="6" t="s">
        <v>10</v>
      </c>
      <c r="E19" s="7">
        <v>25</v>
      </c>
      <c r="F19" s="7"/>
      <c r="G19" s="7">
        <v>70</v>
      </c>
      <c r="H19" s="7"/>
    </row>
    <row r="20" spans="1:8" x14ac:dyDescent="0.2">
      <c r="A20" s="6" t="s">
        <v>27</v>
      </c>
      <c r="B20" s="6" t="s">
        <v>28</v>
      </c>
      <c r="C20" s="6" t="s">
        <v>9</v>
      </c>
      <c r="D20" s="6" t="s">
        <v>10</v>
      </c>
      <c r="E20" s="7"/>
      <c r="F20" s="7">
        <v>25</v>
      </c>
      <c r="G20" s="7"/>
      <c r="H20" s="7">
        <v>16</v>
      </c>
    </row>
    <row r="21" spans="1:8" ht="29" x14ac:dyDescent="0.2">
      <c r="A21" s="6" t="s">
        <v>25</v>
      </c>
      <c r="B21" s="6" t="s">
        <v>26</v>
      </c>
      <c r="C21" s="6" t="s">
        <v>29</v>
      </c>
      <c r="D21" s="6" t="s">
        <v>12</v>
      </c>
      <c r="E21" s="7"/>
      <c r="F21" s="7">
        <v>25</v>
      </c>
      <c r="G21" s="7"/>
      <c r="H21" s="7">
        <v>4</v>
      </c>
    </row>
    <row r="22" spans="1:8" x14ac:dyDescent="0.2">
      <c r="A22" s="9" t="s">
        <v>18</v>
      </c>
      <c r="B22" s="10"/>
      <c r="C22" s="10"/>
      <c r="D22" s="11"/>
      <c r="E22" s="4">
        <f>E19</f>
        <v>25</v>
      </c>
      <c r="F22" s="4">
        <f>F20+F21</f>
        <v>50</v>
      </c>
      <c r="G22" s="4">
        <f>SUM(G19:G21)</f>
        <v>70</v>
      </c>
      <c r="H22" s="4">
        <f t="shared" ref="H22" si="2">SUM(H19:H21)</f>
        <v>20</v>
      </c>
    </row>
    <row r="23" spans="1:8" ht="15" customHeight="1" x14ac:dyDescent="0.2">
      <c r="A23" s="12" t="s">
        <v>30</v>
      </c>
      <c r="B23" s="13"/>
      <c r="C23" s="13"/>
      <c r="D23" s="13"/>
      <c r="E23" s="13"/>
      <c r="F23" s="14"/>
    </row>
    <row r="24" spans="1:8" x14ac:dyDescent="0.2">
      <c r="A24" s="6" t="s">
        <v>31</v>
      </c>
      <c r="B24" s="5">
        <v>46781</v>
      </c>
      <c r="C24" s="6" t="s">
        <v>9</v>
      </c>
      <c r="D24" s="6" t="s">
        <v>12</v>
      </c>
      <c r="E24" s="7">
        <v>50</v>
      </c>
      <c r="F24" s="7"/>
      <c r="G24" s="7">
        <v>21</v>
      </c>
      <c r="H24" s="7"/>
    </row>
    <row r="25" spans="1:8" x14ac:dyDescent="0.2">
      <c r="A25" s="6" t="s">
        <v>32</v>
      </c>
      <c r="B25" s="5">
        <v>39507</v>
      </c>
      <c r="C25" s="6" t="s">
        <v>9</v>
      </c>
      <c r="D25" s="6" t="s">
        <v>12</v>
      </c>
      <c r="E25" s="7">
        <v>25</v>
      </c>
      <c r="F25" s="7"/>
      <c r="G25" s="7">
        <v>4</v>
      </c>
      <c r="H25" s="7"/>
    </row>
    <row r="26" spans="1:8" x14ac:dyDescent="0.2">
      <c r="A26" s="6" t="s">
        <v>32</v>
      </c>
      <c r="B26" s="5">
        <v>39507</v>
      </c>
      <c r="C26" s="6" t="s">
        <v>9</v>
      </c>
      <c r="D26" s="6" t="s">
        <v>10</v>
      </c>
      <c r="E26" s="7">
        <v>50</v>
      </c>
      <c r="F26" s="7"/>
      <c r="G26" s="7">
        <v>80</v>
      </c>
      <c r="H26" s="7"/>
    </row>
    <row r="27" spans="1:8" x14ac:dyDescent="0.2">
      <c r="A27" s="9" t="s">
        <v>18</v>
      </c>
      <c r="B27" s="10"/>
      <c r="C27" s="10"/>
      <c r="D27" s="11"/>
      <c r="E27" s="4">
        <f>E24+E25+E26</f>
        <v>125</v>
      </c>
      <c r="F27" s="4"/>
      <c r="G27" s="4">
        <f>SUM(G24:G26)</f>
        <v>105</v>
      </c>
      <c r="H27" s="4">
        <f t="shared" ref="H27" si="3">SUM(H24:H26)</f>
        <v>0</v>
      </c>
    </row>
    <row r="28" spans="1:8" ht="15" customHeight="1" x14ac:dyDescent="0.2">
      <c r="A28" s="12" t="s">
        <v>33</v>
      </c>
      <c r="B28" s="13"/>
      <c r="C28" s="13"/>
      <c r="D28" s="13"/>
      <c r="E28" s="13"/>
      <c r="F28" s="14"/>
    </row>
    <row r="29" spans="1:8" x14ac:dyDescent="0.2">
      <c r="A29" s="6" t="s">
        <v>34</v>
      </c>
      <c r="B29" s="6" t="s">
        <v>35</v>
      </c>
      <c r="C29" s="6" t="s">
        <v>9</v>
      </c>
      <c r="D29" s="6" t="s">
        <v>10</v>
      </c>
      <c r="E29" s="7">
        <v>75</v>
      </c>
      <c r="F29" s="7"/>
      <c r="G29" s="7">
        <v>196</v>
      </c>
      <c r="H29" s="7"/>
    </row>
    <row r="30" spans="1:8" x14ac:dyDescent="0.2">
      <c r="A30" s="6" t="s">
        <v>36</v>
      </c>
      <c r="B30" s="6" t="s">
        <v>37</v>
      </c>
      <c r="C30" s="6" t="s">
        <v>9</v>
      </c>
      <c r="D30" s="6" t="s">
        <v>10</v>
      </c>
      <c r="E30" s="7"/>
      <c r="F30" s="7">
        <v>25</v>
      </c>
      <c r="G30" s="7"/>
      <c r="H30" s="7">
        <v>33</v>
      </c>
    </row>
    <row r="31" spans="1:8" x14ac:dyDescent="0.2">
      <c r="A31" s="9" t="s">
        <v>18</v>
      </c>
      <c r="B31" s="10"/>
      <c r="C31" s="10"/>
      <c r="D31" s="11"/>
      <c r="E31" s="4">
        <f>E29</f>
        <v>75</v>
      </c>
      <c r="F31" s="4">
        <f>F30</f>
        <v>25</v>
      </c>
      <c r="G31" s="4">
        <f>SUM(G29:G30)</f>
        <v>196</v>
      </c>
      <c r="H31" s="4">
        <f t="shared" ref="H31" si="4">SUM(H29:H30)</f>
        <v>33</v>
      </c>
    </row>
    <row r="32" spans="1:8" ht="15" customHeight="1" x14ac:dyDescent="0.2">
      <c r="A32" s="12" t="s">
        <v>38</v>
      </c>
      <c r="B32" s="13"/>
      <c r="C32" s="13"/>
      <c r="D32" s="13"/>
      <c r="E32" s="13"/>
      <c r="F32" s="14"/>
    </row>
    <row r="33" spans="1:8" x14ac:dyDescent="0.2">
      <c r="A33" s="6" t="s">
        <v>39</v>
      </c>
      <c r="B33" s="3">
        <v>38394</v>
      </c>
      <c r="C33" s="6" t="s">
        <v>9</v>
      </c>
      <c r="D33" s="6" t="s">
        <v>12</v>
      </c>
      <c r="E33" s="7">
        <v>25</v>
      </c>
      <c r="F33" s="7"/>
      <c r="G33" s="7">
        <v>33</v>
      </c>
      <c r="H33" s="7"/>
    </row>
    <row r="34" spans="1:8" x14ac:dyDescent="0.2">
      <c r="A34" s="6" t="s">
        <v>40</v>
      </c>
      <c r="B34" s="6" t="s">
        <v>41</v>
      </c>
      <c r="C34" s="6" t="s">
        <v>9</v>
      </c>
      <c r="D34" s="6" t="s">
        <v>10</v>
      </c>
      <c r="E34" s="7">
        <v>25</v>
      </c>
      <c r="F34" s="7"/>
      <c r="G34" s="7">
        <v>111</v>
      </c>
      <c r="H34" s="7"/>
    </row>
    <row r="35" spans="1:8" ht="57.75" customHeight="1" x14ac:dyDescent="0.2">
      <c r="A35" s="15" t="s">
        <v>42</v>
      </c>
      <c r="B35" s="15" t="s">
        <v>43</v>
      </c>
      <c r="C35" s="15" t="s">
        <v>9</v>
      </c>
      <c r="D35" s="15" t="s">
        <v>10</v>
      </c>
      <c r="E35" s="17">
        <v>25</v>
      </c>
      <c r="F35" s="17"/>
      <c r="G35" s="17">
        <v>102</v>
      </c>
      <c r="H35" s="17"/>
    </row>
    <row r="36" spans="1:8" x14ac:dyDescent="0.2">
      <c r="A36" s="16"/>
      <c r="B36" s="16"/>
      <c r="C36" s="16"/>
      <c r="D36" s="16"/>
      <c r="E36" s="18"/>
      <c r="F36" s="18"/>
      <c r="G36" s="18"/>
      <c r="H36" s="18"/>
    </row>
    <row r="37" spans="1:8" x14ac:dyDescent="0.2">
      <c r="A37" s="6" t="s">
        <v>44</v>
      </c>
      <c r="B37" s="6" t="s">
        <v>45</v>
      </c>
      <c r="C37" s="6" t="s">
        <v>9</v>
      </c>
      <c r="D37" s="6" t="s">
        <v>12</v>
      </c>
      <c r="E37" s="7">
        <v>25</v>
      </c>
      <c r="F37" s="7"/>
      <c r="G37" s="7">
        <v>20</v>
      </c>
      <c r="H37" s="7"/>
    </row>
    <row r="38" spans="1:8" ht="29" x14ac:dyDescent="0.2">
      <c r="A38" s="6" t="s">
        <v>46</v>
      </c>
      <c r="B38" s="6" t="s">
        <v>47</v>
      </c>
      <c r="C38" s="6" t="s">
        <v>9</v>
      </c>
      <c r="D38" s="6" t="s">
        <v>12</v>
      </c>
      <c r="E38" s="7">
        <v>25</v>
      </c>
      <c r="F38" s="7"/>
      <c r="G38" s="7">
        <v>46</v>
      </c>
      <c r="H38" s="7"/>
    </row>
    <row r="39" spans="1:8" x14ac:dyDescent="0.2">
      <c r="A39" s="9" t="s">
        <v>18</v>
      </c>
      <c r="B39" s="10"/>
      <c r="C39" s="10"/>
      <c r="D39" s="11"/>
      <c r="E39" s="4">
        <f>E33+E34+E35+E37+E38</f>
        <v>125</v>
      </c>
      <c r="F39" s="4"/>
      <c r="G39" s="4">
        <f>SUM(G33:G38)</f>
        <v>312</v>
      </c>
      <c r="H39" s="4">
        <f t="shared" ref="H39" si="5">SUM(H33:H38)</f>
        <v>0</v>
      </c>
    </row>
    <row r="40" spans="1:8" x14ac:dyDescent="0.2">
      <c r="A40" s="19"/>
      <c r="B40" s="20"/>
      <c r="C40" s="20"/>
      <c r="D40" s="20"/>
      <c r="E40" s="20"/>
      <c r="F40" s="20"/>
      <c r="G40" s="20"/>
      <c r="H40" s="20"/>
    </row>
    <row r="41" spans="1:8" x14ac:dyDescent="0.2">
      <c r="A41" s="9" t="s">
        <v>48</v>
      </c>
      <c r="B41" s="10"/>
      <c r="C41" s="10"/>
      <c r="D41" s="11"/>
      <c r="E41" s="4">
        <f>E4+E6+E7+E12+E15+E16+E19+E26+E29+E34+E35</f>
        <v>350</v>
      </c>
      <c r="F41" s="4">
        <v>50</v>
      </c>
      <c r="G41" s="4">
        <f>G4+G6+G7+G12+G15+G16+G19+G20+G26+G29+G30+G34+G35</f>
        <v>1228</v>
      </c>
      <c r="H41" s="4">
        <f t="shared" ref="H41" si="6">H4+H6+H7+H12+H15+H16+H19+H20+H26+H29+H30+H34+H35</f>
        <v>49</v>
      </c>
    </row>
    <row r="42" spans="1:8" x14ac:dyDescent="0.2">
      <c r="A42" s="9" t="s">
        <v>49</v>
      </c>
      <c r="B42" s="10"/>
      <c r="C42" s="10"/>
      <c r="D42" s="11"/>
      <c r="E42" s="4">
        <f>E5+E13+E14+E24+E25+E33+E37+E38</f>
        <v>225</v>
      </c>
      <c r="F42" s="4">
        <f>F8+F9+F21</f>
        <v>75</v>
      </c>
      <c r="G42" s="4">
        <f>G5+G8+G9+G13+G14+G21+G24+G25+G33+G37+G38</f>
        <v>202</v>
      </c>
      <c r="H42" s="4">
        <f t="shared" ref="H42" si="7">H5+H8+H9+H13+H14+H21+H24+H25+H33+H37+H38</f>
        <v>22</v>
      </c>
    </row>
    <row r="43" spans="1:8" x14ac:dyDescent="0.2">
      <c r="A43" s="9" t="s">
        <v>18</v>
      </c>
      <c r="B43" s="10"/>
      <c r="C43" s="10"/>
      <c r="D43" s="11"/>
      <c r="E43" s="4">
        <f>E41+E42</f>
        <v>575</v>
      </c>
      <c r="F43" s="4">
        <f>F41+F42</f>
        <v>125</v>
      </c>
      <c r="G43" s="4">
        <v>1431</v>
      </c>
      <c r="H43" s="4">
        <f t="shared" ref="H43" si="8">H41+H42</f>
        <v>71</v>
      </c>
    </row>
  </sheetData>
  <mergeCells count="25">
    <mergeCell ref="G35:G36"/>
    <mergeCell ref="H35:H36"/>
    <mergeCell ref="A1:H1"/>
    <mergeCell ref="A22:D22"/>
    <mergeCell ref="A3:F3"/>
    <mergeCell ref="A10:D10"/>
    <mergeCell ref="A11:F11"/>
    <mergeCell ref="A17:D17"/>
    <mergeCell ref="A18:F18"/>
    <mergeCell ref="A43:D43"/>
    <mergeCell ref="A23:F23"/>
    <mergeCell ref="A27:D27"/>
    <mergeCell ref="A28:F28"/>
    <mergeCell ref="A31:D31"/>
    <mergeCell ref="A32:F32"/>
    <mergeCell ref="A35:A36"/>
    <mergeCell ref="B35:B36"/>
    <mergeCell ref="C35:C36"/>
    <mergeCell ref="D35:D36"/>
    <mergeCell ref="E35:E36"/>
    <mergeCell ref="F35:F36"/>
    <mergeCell ref="A39:D39"/>
    <mergeCell ref="A41:D41"/>
    <mergeCell ref="A42:D42"/>
    <mergeCell ref="A40:H4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7" workbookViewId="0">
      <selection activeCell="B7" sqref="B1:B1048576"/>
    </sheetView>
  </sheetViews>
  <sheetFormatPr baseColWidth="10" defaultColWidth="8.83203125" defaultRowHeight="15" x14ac:dyDescent="0.2"/>
  <cols>
    <col min="1" max="2" width="30.33203125" customWidth="1"/>
    <col min="3" max="3" width="10.1640625" bestFit="1" customWidth="1"/>
  </cols>
  <sheetData>
    <row r="1" spans="1:3" ht="25" x14ac:dyDescent="0.25">
      <c r="A1" s="21"/>
      <c r="B1" s="21"/>
    </row>
    <row r="2" spans="1:3" ht="51.75" customHeight="1" x14ac:dyDescent="0.2">
      <c r="A2" s="4" t="s">
        <v>0</v>
      </c>
      <c r="B2" s="4" t="s">
        <v>52</v>
      </c>
    </row>
    <row r="3" spans="1:3" x14ac:dyDescent="0.2">
      <c r="A3" s="22" t="s">
        <v>6</v>
      </c>
      <c r="B3" s="22"/>
    </row>
    <row r="4" spans="1:3" ht="29" x14ac:dyDescent="0.2">
      <c r="A4" s="6" t="s">
        <v>7</v>
      </c>
      <c r="B4" s="6" t="s">
        <v>64</v>
      </c>
    </row>
    <row r="5" spans="1:3" ht="29" x14ac:dyDescent="0.2">
      <c r="A5" s="6" t="s">
        <v>11</v>
      </c>
      <c r="B5" s="6" t="s">
        <v>65</v>
      </c>
    </row>
    <row r="6" spans="1:3" ht="29" x14ac:dyDescent="0.2">
      <c r="A6" s="6" t="s">
        <v>13</v>
      </c>
      <c r="B6" s="6" t="s">
        <v>63</v>
      </c>
    </row>
    <row r="7" spans="1:3" x14ac:dyDescent="0.2">
      <c r="A7" s="6" t="s">
        <v>14</v>
      </c>
      <c r="B7" s="6" t="s">
        <v>62</v>
      </c>
    </row>
    <row r="8" spans="1:3" x14ac:dyDescent="0.2">
      <c r="A8" s="6" t="s">
        <v>15</v>
      </c>
      <c r="B8" s="8" t="s">
        <v>67</v>
      </c>
      <c r="C8" s="1"/>
    </row>
    <row r="9" spans="1:3" x14ac:dyDescent="0.2">
      <c r="A9" s="6" t="s">
        <v>17</v>
      </c>
      <c r="B9" s="6" t="s">
        <v>66</v>
      </c>
    </row>
    <row r="10" spans="1:3" x14ac:dyDescent="0.2">
      <c r="A10" s="23" t="s">
        <v>18</v>
      </c>
      <c r="B10" s="23"/>
    </row>
    <row r="11" spans="1:3" x14ac:dyDescent="0.2">
      <c r="A11" s="12" t="s">
        <v>19</v>
      </c>
      <c r="B11" s="13"/>
    </row>
    <row r="12" spans="1:3" ht="29" x14ac:dyDescent="0.2">
      <c r="A12" s="6" t="s">
        <v>20</v>
      </c>
      <c r="B12" s="6" t="s">
        <v>56</v>
      </c>
    </row>
    <row r="13" spans="1:3" ht="29" x14ac:dyDescent="0.2">
      <c r="A13" s="6" t="s">
        <v>20</v>
      </c>
      <c r="B13" s="6" t="s">
        <v>57</v>
      </c>
    </row>
    <row r="14" spans="1:3" ht="43" x14ac:dyDescent="0.2">
      <c r="A14" s="6" t="s">
        <v>21</v>
      </c>
      <c r="B14" s="6" t="s">
        <v>55</v>
      </c>
    </row>
    <row r="15" spans="1:3" ht="29" x14ac:dyDescent="0.2">
      <c r="A15" s="6" t="s">
        <v>22</v>
      </c>
      <c r="B15" s="6" t="s">
        <v>59</v>
      </c>
    </row>
    <row r="16" spans="1:3" ht="29" x14ac:dyDescent="0.2">
      <c r="A16" s="6" t="s">
        <v>23</v>
      </c>
      <c r="B16" s="6" t="s">
        <v>58</v>
      </c>
    </row>
    <row r="17" spans="1:2" x14ac:dyDescent="0.2">
      <c r="A17" s="23" t="s">
        <v>18</v>
      </c>
      <c r="B17" s="23"/>
    </row>
    <row r="18" spans="1:2" x14ac:dyDescent="0.2">
      <c r="A18" s="22" t="s">
        <v>24</v>
      </c>
      <c r="B18" s="22"/>
    </row>
    <row r="19" spans="1:2" ht="29" x14ac:dyDescent="0.2">
      <c r="A19" s="6" t="s">
        <v>25</v>
      </c>
      <c r="B19" s="6" t="s">
        <v>68</v>
      </c>
    </row>
    <row r="20" spans="1:2" x14ac:dyDescent="0.2">
      <c r="A20" s="6" t="s">
        <v>27</v>
      </c>
      <c r="B20" s="6" t="s">
        <v>69</v>
      </c>
    </row>
    <row r="21" spans="1:2" ht="29" x14ac:dyDescent="0.2">
      <c r="A21" s="6" t="s">
        <v>25</v>
      </c>
      <c r="B21" s="6" t="s">
        <v>70</v>
      </c>
    </row>
    <row r="22" spans="1:2" x14ac:dyDescent="0.2">
      <c r="A22" s="23" t="s">
        <v>18</v>
      </c>
      <c r="B22" s="23"/>
    </row>
    <row r="23" spans="1:2" x14ac:dyDescent="0.2">
      <c r="A23" s="22" t="s">
        <v>30</v>
      </c>
      <c r="B23" s="22"/>
    </row>
    <row r="24" spans="1:2" x14ac:dyDescent="0.2">
      <c r="A24" s="6" t="s">
        <v>31</v>
      </c>
      <c r="B24" s="6" t="s">
        <v>60</v>
      </c>
    </row>
    <row r="25" spans="1:2" x14ac:dyDescent="0.2">
      <c r="A25" s="6" t="s">
        <v>32</v>
      </c>
      <c r="B25" s="6" t="s">
        <v>61</v>
      </c>
    </row>
    <row r="26" spans="1:2" x14ac:dyDescent="0.2">
      <c r="A26" s="6" t="s">
        <v>32</v>
      </c>
      <c r="B26" s="6" t="s">
        <v>76</v>
      </c>
    </row>
    <row r="27" spans="1:2" x14ac:dyDescent="0.2">
      <c r="A27" s="23" t="s">
        <v>18</v>
      </c>
      <c r="B27" s="23"/>
    </row>
    <row r="28" spans="1:2" x14ac:dyDescent="0.2">
      <c r="A28" s="22" t="s">
        <v>33</v>
      </c>
      <c r="B28" s="22"/>
    </row>
    <row r="29" spans="1:2" x14ac:dyDescent="0.2">
      <c r="A29" s="6" t="s">
        <v>34</v>
      </c>
      <c r="B29" s="6" t="s">
        <v>53</v>
      </c>
    </row>
    <row r="30" spans="1:2" x14ac:dyDescent="0.2">
      <c r="A30" s="6" t="s">
        <v>36</v>
      </c>
      <c r="B30" s="6" t="s">
        <v>54</v>
      </c>
    </row>
    <row r="31" spans="1:2" x14ac:dyDescent="0.2">
      <c r="A31" s="23" t="s">
        <v>18</v>
      </c>
      <c r="B31" s="23"/>
    </row>
    <row r="32" spans="1:2" x14ac:dyDescent="0.2">
      <c r="A32" s="22" t="s">
        <v>38</v>
      </c>
      <c r="B32" s="22"/>
    </row>
    <row r="33" spans="1:2" x14ac:dyDescent="0.2">
      <c r="A33" s="6" t="s">
        <v>39</v>
      </c>
      <c r="B33" s="6" t="s">
        <v>72</v>
      </c>
    </row>
    <row r="34" spans="1:2" x14ac:dyDescent="0.2">
      <c r="A34" s="6" t="s">
        <v>40</v>
      </c>
      <c r="B34" s="6" t="s">
        <v>75</v>
      </c>
    </row>
    <row r="35" spans="1:2" ht="57.75" customHeight="1" x14ac:dyDescent="0.2">
      <c r="A35" s="15" t="s">
        <v>42</v>
      </c>
      <c r="B35" s="24" t="s">
        <v>73</v>
      </c>
    </row>
    <row r="36" spans="1:2" x14ac:dyDescent="0.2">
      <c r="A36" s="16"/>
      <c r="B36" s="25"/>
    </row>
    <row r="37" spans="1:2" x14ac:dyDescent="0.2">
      <c r="A37" s="6" t="s">
        <v>44</v>
      </c>
      <c r="B37" s="6" t="s">
        <v>71</v>
      </c>
    </row>
    <row r="38" spans="1:2" ht="29" x14ac:dyDescent="0.2">
      <c r="A38" s="6" t="s">
        <v>46</v>
      </c>
      <c r="B38" s="6" t="s">
        <v>74</v>
      </c>
    </row>
    <row r="39" spans="1:2" x14ac:dyDescent="0.2">
      <c r="A39" s="23" t="s">
        <v>18</v>
      </c>
      <c r="B39" s="23"/>
    </row>
    <row r="40" spans="1:2" x14ac:dyDescent="0.2">
      <c r="A40" s="19"/>
      <c r="B40" s="20"/>
    </row>
    <row r="41" spans="1:2" x14ac:dyDescent="0.2">
      <c r="A41" s="23" t="s">
        <v>48</v>
      </c>
      <c r="B41" s="23"/>
    </row>
    <row r="42" spans="1:2" x14ac:dyDescent="0.2">
      <c r="A42" s="23" t="s">
        <v>49</v>
      </c>
      <c r="B42" s="23"/>
    </row>
    <row r="43" spans="1:2" x14ac:dyDescent="0.2">
      <c r="A43" s="23" t="s">
        <v>18</v>
      </c>
      <c r="B43" s="23"/>
    </row>
  </sheetData>
  <mergeCells count="19">
    <mergeCell ref="A41:B41"/>
    <mergeCell ref="A42:B42"/>
    <mergeCell ref="A43:B43"/>
    <mergeCell ref="B35:B36"/>
    <mergeCell ref="A39:B39"/>
    <mergeCell ref="A40:B40"/>
    <mergeCell ref="A35:A36"/>
    <mergeCell ref="A32:B32"/>
    <mergeCell ref="A1:B1"/>
    <mergeCell ref="A3:B3"/>
    <mergeCell ref="A10:B10"/>
    <mergeCell ref="A11:B11"/>
    <mergeCell ref="A17:B17"/>
    <mergeCell ref="A18:B18"/>
    <mergeCell ref="A22:B22"/>
    <mergeCell ref="A23:B23"/>
    <mergeCell ref="A27:B27"/>
    <mergeCell ref="A28:B28"/>
    <mergeCell ref="A31:B3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2019-07-20T08:02:39Z</dcterms:modified>
</cp:coreProperties>
</file>