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B50A309-EF4D-4BB9-AAEC-076E2C1F7E4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L48" i="1"/>
  <c r="I48" i="1"/>
  <c r="H47" i="1"/>
  <c r="L47" i="1"/>
  <c r="I47" i="1"/>
  <c r="H46" i="1"/>
  <c r="L46" i="1"/>
  <c r="I46" i="1"/>
  <c r="I45" i="1"/>
  <c r="H45" i="1"/>
  <c r="I44" i="1"/>
  <c r="H44" i="1"/>
  <c r="I43" i="1"/>
  <c r="H43" i="1"/>
  <c r="H42" i="1"/>
  <c r="L42" i="1"/>
  <c r="I42" i="1"/>
  <c r="H41" i="1"/>
  <c r="L41" i="1"/>
  <c r="I41" i="1"/>
  <c r="L30" i="1"/>
  <c r="H30" i="1"/>
  <c r="H29" i="1"/>
  <c r="H31" i="1"/>
  <c r="H32" i="1"/>
  <c r="H33" i="1"/>
  <c r="I30" i="1"/>
  <c r="H34" i="1"/>
  <c r="L34" i="1"/>
  <c r="L29" i="1"/>
  <c r="H36" i="1"/>
  <c r="L36" i="1"/>
  <c r="H35" i="1"/>
  <c r="L35" i="1"/>
  <c r="I36" i="1"/>
  <c r="I35" i="1"/>
  <c r="I34" i="1"/>
  <c r="I31" i="1"/>
  <c r="I32" i="1"/>
  <c r="I33" i="1"/>
  <c r="I29" i="1"/>
  <c r="H54" i="1"/>
  <c r="H55" i="1"/>
  <c r="M55" i="1"/>
  <c r="M54" i="1"/>
</calcChain>
</file>

<file path=xl/sharedStrings.xml><?xml version="1.0" encoding="utf-8"?>
<sst xmlns="http://schemas.openxmlformats.org/spreadsheetml/2006/main" count="134" uniqueCount="84">
  <si>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</si>
  <si>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</si>
  <si>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</si>
  <si>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</si>
  <si>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</si>
  <si>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</si>
  <si>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</si>
  <si>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</si>
  <si>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</si>
  <si>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</si>
  <si>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</si>
  <si>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</si>
  <si>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</si>
  <si>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</si>
  <si>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</si>
  <si>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</si>
  <si>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</si>
  <si>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</si>
  <si>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</si>
  <si>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</si>
  <si>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</si>
  <si>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</si>
  <si>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</si>
  <si>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</si>
  <si>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</si>
  <si>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</si>
  <si>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</si>
  <si>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</si>
  <si>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</si>
  <si>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</si>
  <si>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</si>
  <si>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</si>
  <si>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</si>
  <si>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</si>
  <si>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</si>
  <si>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</si>
  <si>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</si>
  <si>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</si>
  <si>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</si>
  <si>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</si>
  <si>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</si>
  <si>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</si>
  <si>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</si>
  <si>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</si>
  <si>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</si>
  <si>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</si>
  <si>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</si>
  <si>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不要去掉，不要上限</t>
    <phoneticPr fontId="1" type="noConversion"/>
  </si>
  <si>
    <t>len=4</t>
    <phoneticPr fontId="1" type="noConversion"/>
  </si>
  <si>
    <t>maxlen=3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</si>
  <si>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</si>
  <si>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</si>
  <si>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</si>
  <si>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5h limit</t>
    <phoneticPr fontId="1" type="noConversion"/>
  </si>
  <si>
    <t>FB75K</t>
    <phoneticPr fontId="1" type="noConversion"/>
  </si>
  <si>
    <t>实体、事实数量不太对！</t>
    <phoneticPr fontId="1" type="noConversion"/>
  </si>
  <si>
    <t>maxlen</t>
    <phoneticPr fontId="1" type="noConversion"/>
  </si>
  <si>
    <t>Wiki</t>
    <phoneticPr fontId="1" type="noConversion"/>
  </si>
  <si>
    <t>不重复的</t>
    <phoneticPr fontId="1" type="noConversion"/>
  </si>
  <si>
    <t>多的</t>
    <phoneticPr fontId="1" type="noConversion"/>
  </si>
  <si>
    <t>提高top能加很多规则啊，万一不好，可以再加top！</t>
    <phoneticPr fontId="1" type="noConversion"/>
  </si>
  <si>
    <t>no去掉top800len=4K'</t>
    <phoneticPr fontId="1" type="noConversion"/>
  </si>
  <si>
    <t>开始跑DB的了，大的K上进行评估，or K‘ 看看效果？</t>
    <phoneticPr fontId="1" type="noConversion"/>
  </si>
  <si>
    <t>196&gt;137</t>
    <phoneticPr fontId="1" type="noConversion"/>
  </si>
  <si>
    <t>85&gt;52</t>
    <phoneticPr fontId="1" type="noConversion"/>
  </si>
  <si>
    <t>269&lt;691</t>
    <phoneticPr fontId="1" type="noConversion"/>
  </si>
  <si>
    <t>165&lt;229</t>
    <phoneticPr fontId="1" type="noConversion"/>
  </si>
  <si>
    <t>100-300</t>
    <phoneticPr fontId="1" type="noConversion"/>
  </si>
  <si>
    <t>对于FB15K:</t>
    <phoneticPr fontId="1" type="noConversion"/>
  </si>
  <si>
    <t>Link prediction debug+对比！</t>
    <phoneticPr fontId="1" type="noConversion"/>
  </si>
  <si>
    <t>Killed！</t>
    <phoneticPr fontId="1" type="noConversion"/>
  </si>
  <si>
    <t>RLvLR</t>
    <phoneticPr fontId="1" type="noConversion"/>
  </si>
  <si>
    <t>固定</t>
    <phoneticPr fontId="1" type="noConversion"/>
  </si>
  <si>
    <t>TransE 和 DistMult对比！随机选择20个对比数量？（syn的前提下有意义）</t>
    <phoneticPr fontId="1" type="noConversion"/>
  </si>
  <si>
    <t>用规则？</t>
    <phoneticPr fontId="1" type="noConversion"/>
  </si>
  <si>
    <t>coooc</t>
    <phoneticPr fontId="1" type="noConversion"/>
  </si>
  <si>
    <t>对比syn和coooc，看他们哪个挖的规则多且快，也选择那5个</t>
    <phoneticPr fontId="1" type="noConversion"/>
  </si>
  <si>
    <t>win</t>
    <phoneticPr fontId="1" type="noConversion"/>
  </si>
  <si>
    <t>server</t>
    <phoneticPr fontId="1" type="noConversion"/>
  </si>
  <si>
    <t>&gt;137</t>
    <phoneticPr fontId="1" type="noConversion"/>
  </si>
  <si>
    <t>&gt;52</t>
    <phoneticPr fontId="1" type="noConversion"/>
  </si>
  <si>
    <t>&lt;691</t>
    <phoneticPr fontId="1" type="noConversion"/>
  </si>
  <si>
    <t>&lt;229</t>
    <phoneticPr fontId="1" type="noConversion"/>
  </si>
  <si>
    <t>syn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</si>
</sst>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0" xfId="0" applyFill="1"/>
    <xf numFmtId="0" fontId="0" fillId="0" borderId="0" xfId="0" applyFill="1" applyBorder="1"/>
    <xf numFmtId="0" fontId="0" fillId="0" borderId="0" xfId="0" applyBorder="1"/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0" xfId="0" applyFill="1" applyBorder="1" applyAlignment="1">
      <alignment horizontal="center" vertical="center"/>
    </xf>
    <xf numFmtId="0" fontId="0" fillId="5" borderId="11" xfId="0" applyFill="1" applyBorder="1"/>
    <xf numFmtId="0" fontId="0" fillId="3" borderId="11" xfId="0" applyFill="1" applyBorder="1"/>
    <xf numFmtId="0" fontId="0" fillId="5" borderId="12" xfId="0" applyFill="1" applyBorder="1"/>
    <xf numFmtId="0" fontId="0" fillId="0" borderId="23" xfId="0" applyBorder="1"/>
    <xf numFmtId="0" fontId="0" fillId="5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0" xfId="0" applyBorder="1"/>
    <xf numFmtId="0" fontId="0" fillId="0" borderId="19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right"/>
    </xf>
    <xf numFmtId="0" fontId="0" fillId="6" borderId="0" xfId="0" applyFill="1"/>
    <xf numFmtId="0" fontId="3" fillId="0" borderId="0" xfId="0" applyFont="1"/>
    <xf numFmtId="0" fontId="16" fillId="0" borderId="0" xfId="0" applyFont="1"/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1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2" xfId="0" applyFont="1" applyFill="1" applyBorder="1"/>
    <xf numFmtId="0" fontId="0" fillId="6" borderId="22" xfId="0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Fill="1"/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A22" zoomScaleNormal="100" workbookViewId="0">
      <selection activeCell="H43" sqref="H43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8.5" customWidth="1"/>
    <col min="15" max="15" width="61.125" customWidth="1"/>
    <col min="16" max="16" width="10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42.75" x14ac:dyDescent="0.2">
      <c r="A2" s="9" t="s">
        <v>15</v>
      </c>
      <c r="B2" s="14" t="s">
        <v>23</v>
      </c>
      <c r="C2" s="6">
        <v>14541</v>
      </c>
      <c r="D2" s="3">
        <v>237</v>
      </c>
      <c r="E2" s="6"/>
      <c r="F2" s="6"/>
      <c r="G2" s="6"/>
      <c r="H2" s="6"/>
      <c r="I2" s="6"/>
      <c r="J2" s="6"/>
      <c r="K2" s="5" t="s">
        <v>6</v>
      </c>
      <c r="L2" s="3"/>
      <c r="M2" s="3"/>
    </row>
    <row r="3" spans="1:14" s="1" customFormat="1" ht="54.75" customHeight="1" x14ac:dyDescent="0.2">
      <c r="A3" s="9" t="s">
        <v>54</v>
      </c>
      <c r="B3" s="45">
        <v>316232</v>
      </c>
      <c r="C3" s="46">
        <v>75043</v>
      </c>
      <c r="D3" s="46">
        <v>13</v>
      </c>
      <c r="E3" s="24"/>
      <c r="F3" s="24"/>
      <c r="G3" s="24"/>
      <c r="H3" s="24"/>
      <c r="I3" s="24"/>
      <c r="J3" s="24"/>
      <c r="K3" s="40"/>
      <c r="L3" s="16"/>
      <c r="M3" s="16"/>
    </row>
    <row r="4" spans="1:14" s="1" customFormat="1" ht="20.25" x14ac:dyDescent="0.2">
      <c r="A4" s="9" t="s">
        <v>8</v>
      </c>
      <c r="B4" s="44">
        <v>4125967</v>
      </c>
      <c r="C4" s="43">
        <v>2260672</v>
      </c>
      <c r="D4" s="44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0.25" x14ac:dyDescent="0.2">
      <c r="A5" s="9" t="s">
        <v>7</v>
      </c>
      <c r="B5" s="44">
        <v>8397936</v>
      </c>
      <c r="C5" s="43">
        <v>3085248</v>
      </c>
      <c r="D5" s="44">
        <v>430</v>
      </c>
      <c r="E5" s="12"/>
      <c r="F5" s="12"/>
      <c r="G5" s="12"/>
      <c r="H5" s="12"/>
      <c r="I5" s="12"/>
      <c r="J5" s="12"/>
      <c r="K5" s="3"/>
      <c r="L5" s="3"/>
      <c r="M5" s="3"/>
    </row>
    <row r="6" spans="1:14" s="1" customFormat="1" ht="71.25" x14ac:dyDescent="0.2">
      <c r="A6" s="9" t="s">
        <v>5</v>
      </c>
      <c r="B6" s="44">
        <v>11024066</v>
      </c>
      <c r="C6" s="43">
        <v>3102999</v>
      </c>
      <c r="D6" s="44">
        <v>650</v>
      </c>
      <c r="E6" s="12"/>
      <c r="F6" s="12"/>
      <c r="G6" s="12"/>
      <c r="H6" s="12"/>
      <c r="I6" s="12"/>
      <c r="J6" s="12"/>
      <c r="K6" s="3" t="s">
        <v>6</v>
      </c>
      <c r="L6" s="4" t="s">
        <v>16</v>
      </c>
      <c r="M6" s="3" t="s">
        <v>18</v>
      </c>
      <c r="N6" s="1" t="s">
        <v>20</v>
      </c>
    </row>
    <row r="7" spans="1:14" s="1" customFormat="1" ht="21" customHeight="1" x14ac:dyDescent="0.2">
      <c r="A7" s="10" t="s">
        <v>9</v>
      </c>
      <c r="B7" s="13">
        <v>151442</v>
      </c>
      <c r="C7" s="13">
        <v>40943</v>
      </c>
      <c r="D7" s="11">
        <v>18</v>
      </c>
      <c r="E7" s="19"/>
      <c r="F7" s="25"/>
      <c r="G7" s="25"/>
      <c r="H7" s="19"/>
      <c r="I7" s="19"/>
      <c r="J7" s="25"/>
      <c r="K7" s="11"/>
      <c r="L7" s="11"/>
      <c r="M7" s="11"/>
    </row>
    <row r="8" spans="1:14" s="1" customFormat="1" ht="63.75" customHeight="1" x14ac:dyDescent="0.2">
      <c r="A8" s="87" t="s">
        <v>14</v>
      </c>
      <c r="B8" s="90" t="s">
        <v>22</v>
      </c>
      <c r="C8" s="84">
        <v>14951</v>
      </c>
      <c r="D8" s="84">
        <v>1345</v>
      </c>
      <c r="E8" s="18"/>
      <c r="F8" s="24"/>
      <c r="G8" s="24"/>
      <c r="H8" s="18"/>
      <c r="I8" s="18"/>
      <c r="J8" s="24"/>
      <c r="K8" s="93" t="s">
        <v>6</v>
      </c>
      <c r="L8" s="15" t="s">
        <v>17</v>
      </c>
      <c r="M8" s="11"/>
    </row>
    <row r="9" spans="1:14" s="1" customFormat="1" ht="47.25" customHeight="1" x14ac:dyDescent="0.2">
      <c r="A9" s="88"/>
      <c r="B9" s="91"/>
      <c r="C9" s="85"/>
      <c r="D9" s="85"/>
      <c r="E9" s="18"/>
      <c r="F9" s="24"/>
      <c r="G9" s="24"/>
      <c r="H9" s="18"/>
      <c r="I9" s="18"/>
      <c r="J9" s="24"/>
      <c r="K9" s="94"/>
      <c r="L9" s="11" t="s">
        <v>16</v>
      </c>
      <c r="M9" s="11" t="s">
        <v>28</v>
      </c>
    </row>
    <row r="10" spans="1:14" s="1" customFormat="1" ht="54.75" customHeight="1" x14ac:dyDescent="0.2">
      <c r="A10" s="89"/>
      <c r="B10" s="92"/>
      <c r="C10" s="86"/>
      <c r="D10" s="86"/>
      <c r="E10" s="18"/>
      <c r="F10" s="24"/>
      <c r="G10" s="24"/>
      <c r="H10" s="18"/>
      <c r="I10" s="18"/>
      <c r="J10" s="24"/>
      <c r="K10" s="95"/>
      <c r="L10" s="16"/>
      <c r="M10" s="16"/>
    </row>
    <row r="11" spans="1:14" s="1" customFormat="1" ht="20.25" x14ac:dyDescent="0.2">
      <c r="A11" s="10" t="s">
        <v>10</v>
      </c>
      <c r="B11" s="11">
        <v>560209</v>
      </c>
      <c r="C11" s="11">
        <v>14541</v>
      </c>
      <c r="D11" s="11">
        <v>401</v>
      </c>
      <c r="E11" s="19"/>
      <c r="F11" s="25"/>
      <c r="G11" s="25"/>
      <c r="H11" s="19"/>
      <c r="I11" s="19"/>
      <c r="J11" s="25"/>
      <c r="K11" s="11"/>
      <c r="L11" s="11"/>
      <c r="M11" s="11"/>
    </row>
    <row r="12" spans="1:14" s="1" customFormat="1" ht="20.25" x14ac:dyDescent="0.2">
      <c r="A12" s="10" t="s">
        <v>11</v>
      </c>
      <c r="B12" s="11" t="s">
        <v>12</v>
      </c>
      <c r="C12" s="11" t="s">
        <v>13</v>
      </c>
      <c r="D12" s="11">
        <v>13</v>
      </c>
      <c r="E12" s="19"/>
      <c r="F12" s="25"/>
      <c r="G12" s="25"/>
      <c r="H12" s="19"/>
      <c r="I12" s="19"/>
      <c r="J12" s="25"/>
      <c r="K12" s="11"/>
      <c r="L12" s="11"/>
      <c r="M12" s="11"/>
    </row>
    <row r="13" spans="1:14" s="1" customFormat="1" ht="20.25" customHeight="1" x14ac:dyDescent="0.2">
      <c r="A13" s="96" t="s">
        <v>26</v>
      </c>
      <c r="B13" s="14">
        <v>3044163</v>
      </c>
      <c r="C13" s="6">
        <v>1481946</v>
      </c>
      <c r="D13" s="6">
        <v>47</v>
      </c>
      <c r="E13" s="6"/>
      <c r="F13" s="6"/>
      <c r="G13" s="6"/>
      <c r="H13" s="6"/>
      <c r="I13" s="6"/>
      <c r="J13" s="6"/>
      <c r="K13" s="6"/>
      <c r="L13" s="6"/>
      <c r="M13" s="6"/>
    </row>
    <row r="14" spans="1:14" s="1" customFormat="1" ht="20.25" customHeight="1" x14ac:dyDescent="0.2">
      <c r="A14" s="97"/>
      <c r="B14" s="17">
        <v>241158</v>
      </c>
      <c r="C14" s="17">
        <v>15000</v>
      </c>
      <c r="D14" s="17">
        <v>36</v>
      </c>
      <c r="E14" s="19"/>
      <c r="F14" s="25"/>
      <c r="G14" s="25"/>
      <c r="H14" s="19"/>
      <c r="I14" s="19"/>
      <c r="J14" s="25"/>
      <c r="K14" s="6"/>
      <c r="L14" s="6"/>
      <c r="M14" s="6"/>
    </row>
    <row r="15" spans="1:14" s="1" customFormat="1" ht="20.25" customHeight="1" x14ac:dyDescent="0.2">
      <c r="A15" s="96" t="s">
        <v>27</v>
      </c>
      <c r="B15" s="14">
        <v>644208</v>
      </c>
      <c r="C15" s="6">
        <v>593689</v>
      </c>
      <c r="D15" s="6">
        <v>832</v>
      </c>
      <c r="E15" s="6"/>
      <c r="F15" s="6"/>
      <c r="G15" s="6"/>
      <c r="H15" s="6"/>
      <c r="I15" s="6"/>
      <c r="J15" s="6"/>
      <c r="K15" s="6"/>
      <c r="L15" s="6"/>
      <c r="M15" s="6"/>
    </row>
    <row r="16" spans="1:14" s="1" customFormat="1" ht="20.25" customHeight="1" x14ac:dyDescent="0.2">
      <c r="A16" s="97"/>
      <c r="B16" s="17">
        <v>175412</v>
      </c>
      <c r="C16" s="17">
        <v>27221</v>
      </c>
      <c r="D16" s="17">
        <v>404</v>
      </c>
      <c r="E16" s="19"/>
      <c r="F16" s="25"/>
      <c r="G16" s="25"/>
      <c r="H16" s="19"/>
      <c r="I16" s="19"/>
      <c r="J16" s="25"/>
      <c r="K16" s="6"/>
      <c r="L16" s="6"/>
      <c r="M16" s="6"/>
    </row>
    <row r="17" spans="1:17" s="1" customFormat="1" ht="42.75" x14ac:dyDescent="0.2">
      <c r="A17" s="9"/>
      <c r="B17" s="14"/>
      <c r="C17" s="42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7" x14ac:dyDescent="0.2">
      <c r="L18" s="2"/>
    </row>
    <row r="19" spans="1:17" ht="22.5" customHeight="1" x14ac:dyDescent="0.2">
      <c r="A19" s="99" t="s">
        <v>19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1:17" x14ac:dyDescent="0.2">
      <c r="A20" s="98" t="s">
        <v>24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1:17" x14ac:dyDescent="0.2">
      <c r="A21" s="98" t="s">
        <v>25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4" spans="1:17" ht="20.25" x14ac:dyDescent="0.2">
      <c r="A24" s="9" t="s">
        <v>29</v>
      </c>
    </row>
    <row r="25" spans="1:17" ht="15" thickBot="1" x14ac:dyDescent="0.25">
      <c r="A25" s="35"/>
      <c r="B25" s="36"/>
      <c r="C25" s="35"/>
      <c r="D25" s="35"/>
      <c r="E25" s="35"/>
      <c r="F25" s="36"/>
      <c r="G25" s="35"/>
      <c r="H25" s="35"/>
      <c r="I25" s="35"/>
      <c r="J25" s="35"/>
      <c r="K25" s="35"/>
    </row>
    <row r="26" spans="1:17" ht="15" thickBot="1" x14ac:dyDescent="0.25">
      <c r="A26" s="71" t="s">
        <v>45</v>
      </c>
      <c r="B26" s="102" t="s">
        <v>61</v>
      </c>
      <c r="C26" s="103"/>
      <c r="D26" s="104" t="s">
        <v>67</v>
      </c>
      <c r="E26" s="105" t="s">
        <v>75</v>
      </c>
      <c r="F26" s="59"/>
      <c r="G26" s="59"/>
      <c r="H26" s="59"/>
      <c r="I26" s="59"/>
      <c r="J26" s="56"/>
      <c r="K26" s="57"/>
      <c r="L26" s="59"/>
      <c r="M26" s="64"/>
    </row>
    <row r="27" spans="1:17" x14ac:dyDescent="0.2">
      <c r="A27" s="32" t="s">
        <v>47</v>
      </c>
      <c r="B27" s="33" t="s">
        <v>43</v>
      </c>
      <c r="C27" s="60" t="s">
        <v>51</v>
      </c>
      <c r="D27" s="60" t="s">
        <v>43</v>
      </c>
      <c r="E27" s="60" t="s">
        <v>51</v>
      </c>
      <c r="F27" s="60" t="s">
        <v>43</v>
      </c>
      <c r="G27" s="60" t="s">
        <v>51</v>
      </c>
      <c r="H27" s="60" t="s">
        <v>43</v>
      </c>
      <c r="I27" s="31" t="s">
        <v>52</v>
      </c>
      <c r="J27" s="30" t="s">
        <v>43</v>
      </c>
      <c r="K27" s="31" t="s">
        <v>52</v>
      </c>
      <c r="L27" s="29" t="s">
        <v>43</v>
      </c>
      <c r="M27" s="29" t="s">
        <v>43</v>
      </c>
      <c r="O27" t="s">
        <v>68</v>
      </c>
    </row>
    <row r="28" spans="1:17" ht="15" thickBot="1" x14ac:dyDescent="0.25">
      <c r="A28" s="47" t="s">
        <v>31</v>
      </c>
      <c r="B28" s="80" t="s">
        <v>41</v>
      </c>
      <c r="C28" s="81"/>
      <c r="D28" s="81" t="s">
        <v>42</v>
      </c>
      <c r="E28" s="81"/>
      <c r="F28" s="81" t="s">
        <v>48</v>
      </c>
      <c r="G28" s="81"/>
      <c r="H28" s="82" t="s">
        <v>46</v>
      </c>
      <c r="I28" s="83"/>
      <c r="J28" s="100" t="s">
        <v>50</v>
      </c>
      <c r="K28" s="101"/>
      <c r="L28" s="72" t="s">
        <v>59</v>
      </c>
      <c r="M28" s="72" t="s">
        <v>58</v>
      </c>
      <c r="N28">
        <v>1</v>
      </c>
      <c r="O28" s="77" t="s">
        <v>69</v>
      </c>
      <c r="P28" t="s">
        <v>74</v>
      </c>
      <c r="Q28" t="s">
        <v>77</v>
      </c>
    </row>
    <row r="29" spans="1:17" x14ac:dyDescent="0.2">
      <c r="A29" s="37">
        <v>0</v>
      </c>
      <c r="B29" s="73">
        <v>20</v>
      </c>
      <c r="C29" s="74">
        <v>94.41</v>
      </c>
      <c r="D29" s="74">
        <v>295</v>
      </c>
      <c r="E29" s="74">
        <v>864.5</v>
      </c>
      <c r="F29" s="74">
        <v>165</v>
      </c>
      <c r="G29" s="74">
        <v>3689</v>
      </c>
      <c r="H29" s="74">
        <f>SUM(B29+D29+F29)</f>
        <v>480</v>
      </c>
      <c r="I29" s="38">
        <f>SUM(C29+E29+G29)/3600</f>
        <v>1.2910861111111112</v>
      </c>
      <c r="J29" s="39">
        <v>137</v>
      </c>
      <c r="K29" s="38" t="s">
        <v>53</v>
      </c>
      <c r="L29" s="75">
        <f>H29-J29</f>
        <v>343</v>
      </c>
      <c r="M29" s="76" t="s">
        <v>63</v>
      </c>
      <c r="N29">
        <v>2</v>
      </c>
      <c r="O29" s="77" t="s">
        <v>76</v>
      </c>
      <c r="P29" t="s">
        <v>49</v>
      </c>
      <c r="Q29" t="s">
        <v>78</v>
      </c>
    </row>
    <row r="30" spans="1:17" x14ac:dyDescent="0.2">
      <c r="A30" s="49">
        <v>3</v>
      </c>
      <c r="B30" s="55">
        <v>219</v>
      </c>
      <c r="C30" s="53">
        <v>327.60000000000002</v>
      </c>
      <c r="D30" s="53">
        <v>590</v>
      </c>
      <c r="E30" s="53">
        <v>2811</v>
      </c>
      <c r="F30" s="53">
        <v>618</v>
      </c>
      <c r="G30" s="53">
        <v>14459</v>
      </c>
      <c r="H30" s="53">
        <f>SUM(B30+D30+F30)</f>
        <v>1427</v>
      </c>
      <c r="I30" s="50">
        <f>SUM(C30+E30+G30)/3600</f>
        <v>4.8882222222222218</v>
      </c>
      <c r="J30" s="51">
        <v>1024</v>
      </c>
      <c r="K30" s="50" t="s">
        <v>53</v>
      </c>
      <c r="L30" s="62">
        <f>H30-J30</f>
        <v>403</v>
      </c>
      <c r="M30" s="66"/>
      <c r="N30">
        <v>3</v>
      </c>
      <c r="O30" t="s">
        <v>73</v>
      </c>
    </row>
    <row r="31" spans="1:17" x14ac:dyDescent="0.2">
      <c r="A31" s="49">
        <v>12</v>
      </c>
      <c r="B31" s="55"/>
      <c r="C31" s="53"/>
      <c r="D31" s="53"/>
      <c r="E31" s="53"/>
      <c r="F31" s="53"/>
      <c r="G31" s="53"/>
      <c r="H31" s="53">
        <f t="shared" ref="H31" si="0">SUM(B31+D31+F31)</f>
        <v>0</v>
      </c>
      <c r="I31" s="50">
        <f t="shared" ref="I31:I36" si="1">SUM(C31+E31+G31)/3600</f>
        <v>0</v>
      </c>
      <c r="J31" s="51"/>
      <c r="K31" s="50"/>
      <c r="L31" s="62"/>
      <c r="M31" s="66"/>
    </row>
    <row r="32" spans="1:17" x14ac:dyDescent="0.2">
      <c r="A32" s="49">
        <v>27</v>
      </c>
      <c r="B32" s="55"/>
      <c r="C32" s="53"/>
      <c r="D32" s="53"/>
      <c r="E32" s="53"/>
      <c r="F32" s="53"/>
      <c r="G32" s="53"/>
      <c r="H32" s="53">
        <f>SUM(B32+D32+F32)</f>
        <v>0</v>
      </c>
      <c r="I32" s="50">
        <f t="shared" si="1"/>
        <v>0</v>
      </c>
      <c r="J32" s="51"/>
      <c r="K32" s="50"/>
      <c r="L32" s="49"/>
      <c r="M32" s="66"/>
    </row>
    <row r="33" spans="1:15" x14ac:dyDescent="0.2">
      <c r="A33" s="49">
        <v>47</v>
      </c>
      <c r="B33" s="55"/>
      <c r="C33" s="53"/>
      <c r="D33" s="53"/>
      <c r="E33" s="53"/>
      <c r="F33" s="53"/>
      <c r="G33" s="53"/>
      <c r="H33" s="53">
        <f>SUM(B33+D33+F33)</f>
        <v>0</v>
      </c>
      <c r="I33" s="50">
        <f t="shared" si="1"/>
        <v>0</v>
      </c>
      <c r="J33" s="51"/>
      <c r="K33" s="50"/>
      <c r="L33" s="49"/>
      <c r="M33" s="66"/>
    </row>
    <row r="34" spans="1:15" x14ac:dyDescent="0.2">
      <c r="A34" s="26">
        <v>52</v>
      </c>
      <c r="B34" s="69">
        <v>10</v>
      </c>
      <c r="C34" s="52">
        <v>130.80000000000001</v>
      </c>
      <c r="D34" s="52">
        <v>70</v>
      </c>
      <c r="E34" s="52">
        <v>200.2</v>
      </c>
      <c r="F34" s="52">
        <v>28</v>
      </c>
      <c r="G34" s="52">
        <v>45.7</v>
      </c>
      <c r="H34" s="52">
        <f t="shared" ref="H34" si="2">SUM(B34+D34+F34)</f>
        <v>108</v>
      </c>
      <c r="I34" s="27">
        <f t="shared" si="1"/>
        <v>0.10463888888888889</v>
      </c>
      <c r="J34" s="58">
        <v>52</v>
      </c>
      <c r="K34" s="27" t="s">
        <v>53</v>
      </c>
      <c r="L34" s="61">
        <f>H34-J34</f>
        <v>56</v>
      </c>
      <c r="M34" s="65" t="s">
        <v>64</v>
      </c>
    </row>
    <row r="35" spans="1:15" x14ac:dyDescent="0.2">
      <c r="A35" s="26">
        <v>102</v>
      </c>
      <c r="B35" s="69">
        <v>128</v>
      </c>
      <c r="C35" s="52">
        <v>150.6</v>
      </c>
      <c r="D35" s="52">
        <v>494</v>
      </c>
      <c r="E35" s="52">
        <v>1532</v>
      </c>
      <c r="F35" s="52">
        <v>141</v>
      </c>
      <c r="G35" s="52">
        <v>7844</v>
      </c>
      <c r="H35" s="52">
        <f>SUM(B35+D35+F35)</f>
        <v>763</v>
      </c>
      <c r="I35" s="27">
        <f t="shared" si="1"/>
        <v>2.6462777777777777</v>
      </c>
      <c r="J35" s="58">
        <v>691</v>
      </c>
      <c r="K35" s="27" t="s">
        <v>53</v>
      </c>
      <c r="L35" s="61">
        <f>H35-J35</f>
        <v>72</v>
      </c>
      <c r="M35" s="67" t="s">
        <v>65</v>
      </c>
      <c r="O35" t="s">
        <v>60</v>
      </c>
    </row>
    <row r="36" spans="1:15" ht="15" thickBot="1" x14ac:dyDescent="0.25">
      <c r="A36" s="41">
        <v>163</v>
      </c>
      <c r="B36" s="70">
        <v>45</v>
      </c>
      <c r="C36" s="54">
        <v>99.47</v>
      </c>
      <c r="D36" s="54">
        <v>280</v>
      </c>
      <c r="E36" s="54">
        <v>910.8</v>
      </c>
      <c r="F36" s="54">
        <v>198</v>
      </c>
      <c r="G36" s="54">
        <v>7401</v>
      </c>
      <c r="H36" s="54">
        <f t="shared" ref="H36" si="3">SUM(B36+D36+F36)</f>
        <v>523</v>
      </c>
      <c r="I36" s="48">
        <f t="shared" si="1"/>
        <v>2.3364638888888889</v>
      </c>
      <c r="J36" s="28">
        <v>229</v>
      </c>
      <c r="K36" s="48" t="s">
        <v>53</v>
      </c>
      <c r="L36" s="63">
        <f>H36-J36</f>
        <v>294</v>
      </c>
      <c r="M36" s="68" t="s">
        <v>66</v>
      </c>
    </row>
    <row r="37" spans="1:15" ht="15" thickBot="1" x14ac:dyDescent="0.25"/>
    <row r="38" spans="1:15" ht="15" thickBot="1" x14ac:dyDescent="0.25">
      <c r="A38" s="71" t="s">
        <v>45</v>
      </c>
      <c r="B38" s="102" t="s">
        <v>61</v>
      </c>
      <c r="C38" s="103"/>
      <c r="D38" s="104" t="s">
        <v>67</v>
      </c>
      <c r="E38" s="105" t="s">
        <v>83</v>
      </c>
      <c r="F38" s="59"/>
      <c r="G38" s="59"/>
      <c r="H38" s="59"/>
      <c r="I38" s="59"/>
      <c r="J38" s="56"/>
      <c r="K38" s="57"/>
      <c r="L38" s="59"/>
      <c r="M38" s="64"/>
    </row>
    <row r="39" spans="1:15" x14ac:dyDescent="0.2">
      <c r="A39" s="32" t="s">
        <v>47</v>
      </c>
      <c r="B39" s="33" t="s">
        <v>43</v>
      </c>
      <c r="C39" s="60" t="s">
        <v>51</v>
      </c>
      <c r="D39" s="60" t="s">
        <v>43</v>
      </c>
      <c r="E39" s="60" t="s">
        <v>51</v>
      </c>
      <c r="F39" s="60" t="s">
        <v>43</v>
      </c>
      <c r="G39" s="60" t="s">
        <v>51</v>
      </c>
      <c r="H39" s="60" t="s">
        <v>43</v>
      </c>
      <c r="I39" s="31" t="s">
        <v>52</v>
      </c>
      <c r="J39" s="30" t="s">
        <v>43</v>
      </c>
      <c r="K39" s="31" t="s">
        <v>52</v>
      </c>
      <c r="L39" s="29" t="s">
        <v>43</v>
      </c>
      <c r="M39" s="29" t="s">
        <v>43</v>
      </c>
    </row>
    <row r="40" spans="1:15" ht="15" thickBot="1" x14ac:dyDescent="0.25">
      <c r="A40" s="47" t="s">
        <v>31</v>
      </c>
      <c r="B40" s="80" t="s">
        <v>41</v>
      </c>
      <c r="C40" s="81"/>
      <c r="D40" s="81" t="s">
        <v>42</v>
      </c>
      <c r="E40" s="81"/>
      <c r="F40" s="81" t="s">
        <v>48</v>
      </c>
      <c r="G40" s="81"/>
      <c r="H40" s="82" t="s">
        <v>46</v>
      </c>
      <c r="I40" s="83"/>
      <c r="J40" s="100" t="s">
        <v>50</v>
      </c>
      <c r="K40" s="101"/>
      <c r="L40" s="72" t="s">
        <v>59</v>
      </c>
      <c r="M40" s="72" t="s">
        <v>58</v>
      </c>
    </row>
    <row r="41" spans="1:15" x14ac:dyDescent="0.2">
      <c r="A41" s="37">
        <v>0</v>
      </c>
      <c r="B41" s="73"/>
      <c r="C41" s="74"/>
      <c r="D41" s="74"/>
      <c r="E41" s="74"/>
      <c r="F41" s="74"/>
      <c r="G41" s="74"/>
      <c r="H41" s="74">
        <f>SUM(B41+D41+F41)</f>
        <v>0</v>
      </c>
      <c r="I41" s="38">
        <f>SUM(C41+E41+G41)/3600</f>
        <v>0</v>
      </c>
      <c r="J41" s="39">
        <v>137</v>
      </c>
      <c r="K41" s="38" t="s">
        <v>53</v>
      </c>
      <c r="L41" s="75">
        <f>H41-J41</f>
        <v>-137</v>
      </c>
      <c r="M41" s="106" t="s">
        <v>79</v>
      </c>
    </row>
    <row r="42" spans="1:15" x14ac:dyDescent="0.2">
      <c r="A42" s="49">
        <v>3</v>
      </c>
      <c r="B42" s="55"/>
      <c r="C42" s="53"/>
      <c r="D42" s="53"/>
      <c r="E42" s="53"/>
      <c r="F42" s="53"/>
      <c r="G42" s="53"/>
      <c r="H42" s="53">
        <f>SUM(B42+D42+F42)</f>
        <v>0</v>
      </c>
      <c r="I42" s="50">
        <f>SUM(C42+E42+G42)/3600</f>
        <v>0</v>
      </c>
      <c r="J42" s="51">
        <v>1024</v>
      </c>
      <c r="K42" s="50" t="s">
        <v>53</v>
      </c>
      <c r="L42" s="62">
        <f>H42-J42</f>
        <v>-1024</v>
      </c>
      <c r="M42" s="107"/>
    </row>
    <row r="43" spans="1:15" x14ac:dyDescent="0.2">
      <c r="A43" s="49">
        <v>12</v>
      </c>
      <c r="B43" s="55"/>
      <c r="C43" s="53"/>
      <c r="D43" s="53"/>
      <c r="E43" s="53"/>
      <c r="F43" s="53"/>
      <c r="G43" s="53"/>
      <c r="H43" s="53">
        <f t="shared" ref="H43" si="4">SUM(B43+D43+F43)</f>
        <v>0</v>
      </c>
      <c r="I43" s="50">
        <f t="shared" ref="I43:I48" si="5">SUM(C43+E43+G43)/3600</f>
        <v>0</v>
      </c>
      <c r="J43" s="51"/>
      <c r="K43" s="50"/>
      <c r="L43" s="62"/>
      <c r="M43" s="107"/>
    </row>
    <row r="44" spans="1:15" x14ac:dyDescent="0.2">
      <c r="A44" s="49">
        <v>27</v>
      </c>
      <c r="B44" s="55"/>
      <c r="C44" s="53"/>
      <c r="D44" s="53"/>
      <c r="E44" s="53"/>
      <c r="F44" s="53"/>
      <c r="G44" s="53"/>
      <c r="H44" s="53">
        <f>SUM(B44+D44+F44)</f>
        <v>0</v>
      </c>
      <c r="I44" s="50">
        <f t="shared" si="5"/>
        <v>0</v>
      </c>
      <c r="J44" s="51"/>
      <c r="K44" s="50"/>
      <c r="L44" s="49"/>
      <c r="M44" s="107"/>
    </row>
    <row r="45" spans="1:15" x14ac:dyDescent="0.2">
      <c r="A45" s="49">
        <v>47</v>
      </c>
      <c r="B45" s="55"/>
      <c r="C45" s="53"/>
      <c r="D45" s="53"/>
      <c r="E45" s="53"/>
      <c r="F45" s="53"/>
      <c r="G45" s="53"/>
      <c r="H45" s="53">
        <f>SUM(B45+D45+F45)</f>
        <v>0</v>
      </c>
      <c r="I45" s="50">
        <f t="shared" si="5"/>
        <v>0</v>
      </c>
      <c r="J45" s="51"/>
      <c r="K45" s="50"/>
      <c r="L45" s="49"/>
      <c r="M45" s="107"/>
    </row>
    <row r="46" spans="1:15" x14ac:dyDescent="0.2">
      <c r="A46" s="26">
        <v>52</v>
      </c>
      <c r="B46" s="69"/>
      <c r="C46" s="52"/>
      <c r="D46" s="52"/>
      <c r="E46" s="52"/>
      <c r="F46" s="52"/>
      <c r="G46" s="52"/>
      <c r="H46" s="52">
        <f t="shared" ref="H46" si="6">SUM(B46+D46+F46)</f>
        <v>0</v>
      </c>
      <c r="I46" s="27">
        <f t="shared" si="5"/>
        <v>0</v>
      </c>
      <c r="J46" s="58">
        <v>52</v>
      </c>
      <c r="K46" s="27" t="s">
        <v>53</v>
      </c>
      <c r="L46" s="61">
        <f>H46-J46</f>
        <v>-52</v>
      </c>
      <c r="M46" s="107" t="s">
        <v>80</v>
      </c>
    </row>
    <row r="47" spans="1:15" x14ac:dyDescent="0.2">
      <c r="A47" s="26">
        <v>102</v>
      </c>
      <c r="B47" s="69"/>
      <c r="C47" s="52"/>
      <c r="D47" s="52"/>
      <c r="E47" s="52"/>
      <c r="F47" s="52"/>
      <c r="G47" s="52"/>
      <c r="H47" s="52">
        <f>SUM(B47+D47+F47)</f>
        <v>0</v>
      </c>
      <c r="I47" s="27">
        <f t="shared" si="5"/>
        <v>0</v>
      </c>
      <c r="J47" s="58">
        <v>691</v>
      </c>
      <c r="K47" s="27" t="s">
        <v>53</v>
      </c>
      <c r="L47" s="61">
        <f>H47-J47</f>
        <v>-691</v>
      </c>
      <c r="M47" s="107" t="s">
        <v>81</v>
      </c>
    </row>
    <row r="48" spans="1:15" ht="15" thickBot="1" x14ac:dyDescent="0.25">
      <c r="A48" s="41">
        <v>163</v>
      </c>
      <c r="B48" s="70"/>
      <c r="C48" s="54"/>
      <c r="D48" s="54"/>
      <c r="E48" s="54"/>
      <c r="F48" s="54"/>
      <c r="G48" s="54"/>
      <c r="H48" s="54">
        <f t="shared" ref="H48" si="7">SUM(B48+D48+F48)</f>
        <v>0</v>
      </c>
      <c r="I48" s="48">
        <f t="shared" si="5"/>
        <v>0</v>
      </c>
      <c r="J48" s="28">
        <v>229</v>
      </c>
      <c r="K48" s="48" t="s">
        <v>53</v>
      </c>
      <c r="L48" s="63">
        <f>H48-J48</f>
        <v>-229</v>
      </c>
      <c r="M48" s="108" t="s">
        <v>82</v>
      </c>
    </row>
    <row r="49" spans="1:16" x14ac:dyDescent="0.2">
      <c r="M49" s="109"/>
    </row>
    <row r="52" spans="1:16" ht="20.25" x14ac:dyDescent="0.2">
      <c r="A52" s="9" t="s">
        <v>35</v>
      </c>
      <c r="B52" t="s">
        <v>37</v>
      </c>
      <c r="C52" t="s">
        <v>40</v>
      </c>
      <c r="O52" s="34" t="s">
        <v>62</v>
      </c>
      <c r="P52" t="s">
        <v>70</v>
      </c>
    </row>
    <row r="53" spans="1:16" x14ac:dyDescent="0.2">
      <c r="A53" s="20" t="s">
        <v>30</v>
      </c>
      <c r="B53" s="20" t="s">
        <v>31</v>
      </c>
      <c r="C53" s="20" t="s">
        <v>32</v>
      </c>
      <c r="D53" s="20" t="s">
        <v>33</v>
      </c>
      <c r="E53" s="20" t="s">
        <v>34</v>
      </c>
      <c r="F53" s="23"/>
      <c r="G53" s="23"/>
      <c r="I53" s="21" t="s">
        <v>32</v>
      </c>
      <c r="J53" s="23"/>
      <c r="K53" s="21" t="s">
        <v>33</v>
      </c>
      <c r="L53" s="21" t="s">
        <v>34</v>
      </c>
    </row>
    <row r="54" spans="1:16" x14ac:dyDescent="0.2">
      <c r="A54" t="s">
        <v>36</v>
      </c>
      <c r="B54">
        <v>403</v>
      </c>
      <c r="C54">
        <v>6</v>
      </c>
      <c r="D54">
        <v>44</v>
      </c>
      <c r="H54">
        <f>SUM(C54:E54)</f>
        <v>50</v>
      </c>
      <c r="M54">
        <f>SUM(I54:L54)</f>
        <v>0</v>
      </c>
    </row>
    <row r="55" spans="1:16" x14ac:dyDescent="0.2">
      <c r="C55">
        <v>7499.3</v>
      </c>
      <c r="D55">
        <v>35248.199999999997</v>
      </c>
      <c r="H55">
        <f>SUM(C55:E55)/3600</f>
        <v>11.874305555555555</v>
      </c>
      <c r="M55">
        <f>SUM(I55:L55)/3600</f>
        <v>0</v>
      </c>
    </row>
    <row r="56" spans="1:16" x14ac:dyDescent="0.2">
      <c r="B56" s="22"/>
      <c r="C56" s="98" t="s">
        <v>38</v>
      </c>
      <c r="D56" s="98"/>
      <c r="E56" s="98"/>
      <c r="F56" s="98"/>
      <c r="G56" s="98"/>
      <c r="H56" s="98"/>
      <c r="I56" s="98" t="s">
        <v>39</v>
      </c>
      <c r="J56" s="98"/>
      <c r="K56" s="98"/>
      <c r="L56" s="98"/>
      <c r="M56" s="98"/>
    </row>
    <row r="61" spans="1:16" x14ac:dyDescent="0.2">
      <c r="A61" t="s">
        <v>71</v>
      </c>
      <c r="D61" t="s">
        <v>72</v>
      </c>
    </row>
    <row r="62" spans="1:16" x14ac:dyDescent="0.2">
      <c r="A62" t="s">
        <v>57</v>
      </c>
      <c r="B62" t="s">
        <v>44</v>
      </c>
      <c r="C62" t="s">
        <v>43</v>
      </c>
      <c r="D62" s="78" t="s">
        <v>56</v>
      </c>
    </row>
    <row r="63" spans="1:16" x14ac:dyDescent="0.2">
      <c r="A63">
        <v>0</v>
      </c>
      <c r="B63">
        <v>3797.5441448699999</v>
      </c>
      <c r="C63">
        <v>115</v>
      </c>
      <c r="D63" s="79">
        <v>3</v>
      </c>
    </row>
  </sheetData>
  <mergeCells count="24">
    <mergeCell ref="C56:H56"/>
    <mergeCell ref="I56:M56"/>
    <mergeCell ref="B38:C38"/>
    <mergeCell ref="B40:C40"/>
    <mergeCell ref="D40:E40"/>
    <mergeCell ref="F40:G40"/>
    <mergeCell ref="H40:I40"/>
    <mergeCell ref="J40:K40"/>
    <mergeCell ref="A8:A10"/>
    <mergeCell ref="B8:B10"/>
    <mergeCell ref="K8:K10"/>
    <mergeCell ref="A13:A14"/>
    <mergeCell ref="A15:A16"/>
    <mergeCell ref="B28:C28"/>
    <mergeCell ref="D28:E28"/>
    <mergeCell ref="F28:G28"/>
    <mergeCell ref="H28:I28"/>
    <mergeCell ref="C8:C10"/>
    <mergeCell ref="D8:D10"/>
    <mergeCell ref="A20:M20"/>
    <mergeCell ref="A21:M21"/>
    <mergeCell ref="A19:M19"/>
    <mergeCell ref="J28:K28"/>
    <mergeCell ref="B26:C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2019-03-10T01:28:34Z</dcterms:modified>
</cp:coreProperties>
</file>