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8CE9D96-53A2-4C56-A358-E9CD37C8B2F8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4" i="1" l="1"/>
  <c r="I72" i="1"/>
  <c r="K73" i="1"/>
  <c r="I73" i="1"/>
  <c r="K74" i="1"/>
  <c r="H72" i="1"/>
  <c r="H73" i="1"/>
  <c r="H74" i="1"/>
  <c r="J73" i="1"/>
  <c r="H81" i="1"/>
  <c r="I75" i="1"/>
  <c r="I76" i="1"/>
  <c r="I71" i="1"/>
  <c r="H71" i="1"/>
  <c r="H82" i="1"/>
  <c r="H83" i="1"/>
  <c r="H84" i="1"/>
  <c r="H85" i="1"/>
  <c r="H70" i="1"/>
  <c r="I70" i="1"/>
  <c r="H112" i="1"/>
  <c r="H113" i="1"/>
  <c r="H28" i="1"/>
  <c r="I28" i="1"/>
  <c r="H29" i="1"/>
  <c r="I29" i="1"/>
  <c r="H30" i="1"/>
  <c r="I30" i="1"/>
  <c r="H31" i="1"/>
  <c r="I31" i="1"/>
  <c r="H36" i="1"/>
  <c r="I36" i="1"/>
  <c r="H37" i="1"/>
  <c r="H38" i="1"/>
  <c r="H39" i="1"/>
  <c r="K36" i="1"/>
  <c r="I37" i="1"/>
  <c r="I38" i="1"/>
  <c r="I39" i="1"/>
  <c r="B40" i="1"/>
  <c r="D40" i="1"/>
  <c r="H47" i="1"/>
  <c r="I47" i="1"/>
  <c r="H48" i="1"/>
  <c r="I48" i="1"/>
  <c r="H49" i="1"/>
  <c r="I49" i="1"/>
  <c r="H50" i="1"/>
  <c r="I50" i="1"/>
  <c r="H55" i="1"/>
  <c r="I55" i="1"/>
  <c r="H56" i="1"/>
  <c r="H57" i="1"/>
  <c r="H58" i="1"/>
  <c r="K55" i="1"/>
  <c r="I56" i="1"/>
  <c r="I57" i="1"/>
  <c r="I58" i="1"/>
  <c r="B59" i="1"/>
  <c r="D59" i="1"/>
  <c r="H61" i="1"/>
  <c r="I61" i="1"/>
  <c r="H62" i="1"/>
  <c r="I62" i="1"/>
  <c r="H63" i="1"/>
  <c r="I63" i="1"/>
  <c r="H64" i="1"/>
  <c r="I64" i="1"/>
  <c r="H75" i="1"/>
  <c r="H76" i="1"/>
  <c r="I81" i="1"/>
  <c r="I82" i="1"/>
  <c r="I83" i="1"/>
  <c r="I84" i="1"/>
  <c r="H90" i="1"/>
  <c r="I90" i="1"/>
  <c r="H91" i="1"/>
  <c r="I91" i="1"/>
  <c r="H92" i="1"/>
  <c r="I92" i="1"/>
  <c r="H97" i="1"/>
  <c r="I97" i="1"/>
  <c r="H98" i="1"/>
  <c r="H99" i="1"/>
  <c r="H100" i="1"/>
  <c r="K97" i="1"/>
  <c r="I98" i="1"/>
  <c r="I99" i="1"/>
  <c r="I100" i="1"/>
  <c r="M113" i="1"/>
  <c r="M112" i="1"/>
</calcChain>
</file>

<file path=xl/sharedStrings.xml><?xml version="1.0" encoding="utf-8"?>
<sst xmlns="http://schemas.openxmlformats.org/spreadsheetml/2006/main" count="190" uniqueCount="89">
  <si>
    <t>Entities</t>
  </si>
  <si>
    <t>Predicates</t>
  </si>
  <si>
    <t>State</t>
  </si>
  <si>
    <t>Parameter</t>
  </si>
  <si>
    <t>Result</t>
  </si>
  <si>
    <t>DBpedia 3.8</t>
  </si>
  <si>
    <t>√</t>
  </si>
  <si>
    <t>Wikidata</t>
  </si>
  <si>
    <t>YAGO2s</t>
  </si>
  <si>
    <t>WN18</t>
  </si>
  <si>
    <t>FB15K-401</t>
  </si>
  <si>
    <t>FB75K</t>
  </si>
  <si>
    <t>316k</t>
  </si>
  <si>
    <t>75k</t>
  </si>
  <si>
    <t>FB15K</t>
    <phoneticPr fontId="1" type="noConversion"/>
  </si>
  <si>
    <t>FB15K-237（Selected）</t>
    <phoneticPr fontId="1" type="noConversion"/>
  </si>
  <si>
    <t>minSC=0.01
minHC=0.01
Length = 2</t>
    <phoneticPr fontId="1" type="noConversion"/>
  </si>
  <si>
    <t>minSC=0.01
minHC=0.001
Length = 2</t>
    <phoneticPr fontId="1" type="noConversion"/>
  </si>
  <si>
    <t>Average time：2233s(part)
Embedding:9733.44s</t>
    <phoneticPr fontId="1" type="noConversion"/>
  </si>
  <si>
    <t xml:space="preserve">quality rules(#R, SC≥ 0:1 and HC≥ 0:01) and high quality rules (#QR, SC≥ 0:7) </t>
    <phoneticPr fontId="1" type="noConversion"/>
  </si>
  <si>
    <t>这里的数字只是train的嘛？</t>
    <phoneticPr fontId="1" type="noConversion"/>
  </si>
  <si>
    <r>
      <t xml:space="preserve">Facts    </t>
    </r>
    <r>
      <rPr>
        <b/>
        <sz val="11"/>
        <color rgb="FF000000"/>
        <rFont val="等线"/>
        <family val="3"/>
        <charset val="134"/>
        <scheme val="minor"/>
      </rPr>
      <t>(train+test+valid)</t>
    </r>
    <phoneticPr fontId="1" type="noConversion"/>
  </si>
  <si>
    <r>
      <rPr>
        <b/>
        <sz val="11"/>
        <rFont val="等线"/>
        <family val="3"/>
        <charset val="134"/>
        <scheme val="minor"/>
      </rPr>
      <t>592213</t>
    </r>
    <r>
      <rPr>
        <sz val="11"/>
        <rFont val="等线"/>
        <family val="2"/>
        <scheme val="minor"/>
      </rPr>
      <t>=483142+59071+50000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</si>
  <si>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310116</t>
    </r>
    <r>
      <rPr>
        <sz val="11"/>
        <color theme="1"/>
        <rFont val="等线"/>
        <family val="2"/>
        <scheme val="minor"/>
      </rPr>
      <t>=20466+272115+17535</t>
    </r>
    <phoneticPr fontId="1" type="noConversion"/>
  </si>
  <si>
    <t>TransE比DisTMult好点</t>
    <phoneticPr fontId="1" type="noConversion"/>
  </si>
  <si>
    <t>先采样再embedding更好点</t>
    <phoneticPr fontId="1" type="noConversion"/>
  </si>
  <si>
    <t>ConceptNet</t>
    <phoneticPr fontId="1" type="noConversion"/>
  </si>
  <si>
    <t>NELL</t>
    <phoneticPr fontId="1" type="noConversion"/>
  </si>
  <si>
    <t>Before: 349条（6.02s）
After: 1137条（54.96s）</t>
    <phoneticPr fontId="1" type="noConversion"/>
  </si>
  <si>
    <t>FB15K-237</t>
    <phoneticPr fontId="1" type="noConversion"/>
  </si>
  <si>
    <t>Target Predicate</t>
    <phoneticPr fontId="1" type="noConversion"/>
  </si>
  <si>
    <t>index</t>
    <phoneticPr fontId="1" type="noConversion"/>
  </si>
  <si>
    <t>len = 2</t>
    <phoneticPr fontId="1" type="noConversion"/>
  </si>
  <si>
    <t>len = 3</t>
    <phoneticPr fontId="1" type="noConversion"/>
  </si>
  <si>
    <t>len = 4</t>
    <phoneticPr fontId="1" type="noConversion"/>
  </si>
  <si>
    <t>DB</t>
    <phoneticPr fontId="1" type="noConversion"/>
  </si>
  <si>
    <t>403 : &lt;dbo:homeport&gt;</t>
  </si>
  <si>
    <t>&lt;1000</t>
    <phoneticPr fontId="1" type="noConversion"/>
  </si>
  <si>
    <t>没有过滤谓词</t>
    <phoneticPr fontId="1" type="noConversion"/>
  </si>
  <si>
    <t>过滤1000</t>
    <phoneticPr fontId="1" type="noConversion"/>
  </si>
  <si>
    <t>0:killed</t>
    <phoneticPr fontId="1" type="noConversion"/>
  </si>
  <si>
    <t>index</t>
    <phoneticPr fontId="1" type="noConversion"/>
  </si>
  <si>
    <t>len=2</t>
    <phoneticPr fontId="1" type="noConversion"/>
  </si>
  <si>
    <t>len=3</t>
    <phoneticPr fontId="1" type="noConversion"/>
  </si>
  <si>
    <t>num</t>
    <phoneticPr fontId="1" type="noConversion"/>
  </si>
  <si>
    <t>time</t>
    <phoneticPr fontId="1" type="noConversion"/>
  </si>
  <si>
    <t>Filename:</t>
    <phoneticPr fontId="1" type="noConversion"/>
  </si>
  <si>
    <t>000.txt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</si>
  <si>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top200</t>
    </r>
    <r>
      <rPr>
        <sz val="11"/>
        <color theme="1"/>
        <rFont val="等线"/>
        <family val="2"/>
        <scheme val="minor"/>
      </rPr>
      <t xml:space="preserve"> onlyco noK‘ tt10</t>
    </r>
    <phoneticPr fontId="1" type="noConversion"/>
  </si>
  <si>
    <t>去掉小于100的，不要上限</t>
    <phoneticPr fontId="1" type="noConversion"/>
  </si>
  <si>
    <t>3.txt</t>
    <phoneticPr fontId="1" type="noConversion"/>
  </si>
  <si>
    <t>total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</si>
  <si>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top500</t>
    </r>
    <r>
      <rPr>
        <sz val="11"/>
        <color theme="1"/>
        <rFont val="等线"/>
        <family val="2"/>
        <scheme val="minor"/>
      </rPr>
      <t xml:space="preserve"> onlyco noK‘ tt10</t>
    </r>
    <phoneticPr fontId="1" type="noConversion"/>
  </si>
  <si>
    <t>top500.txt</t>
    <phoneticPr fontId="1" type="noConversion"/>
  </si>
  <si>
    <t>见下的表格</t>
    <phoneticPr fontId="1" type="noConversion"/>
  </si>
  <si>
    <t>假如最大长度=4的结果已经比他好了，则fb的可以先对长度更长的采取筛选谓词频率上限，再测len=4的。</t>
    <phoneticPr fontId="1" type="noConversion"/>
  </si>
  <si>
    <t>163 去掉了小于50</t>
    <phoneticPr fontId="1" type="noConversion"/>
  </si>
  <si>
    <t>163 去掉了小于0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</si>
  <si>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top500</t>
    </r>
    <r>
      <rPr>
        <sz val="11"/>
        <color theme="1"/>
        <rFont val="等线"/>
        <family val="2"/>
        <scheme val="minor"/>
      </rPr>
      <t xml:space="preserve"> </t>
    </r>
    <r>
      <rPr>
        <b/>
        <sz val="11"/>
        <color rgb="FFFFC000"/>
        <rFont val="等线"/>
        <family val="3"/>
        <charset val="134"/>
        <scheme val="minor"/>
      </rPr>
      <t>onlyco</t>
    </r>
    <r>
      <rPr>
        <sz val="11"/>
        <color theme="1"/>
        <rFont val="等线"/>
        <family val="2"/>
        <scheme val="minor"/>
      </rPr>
      <t xml:space="preserve"> noK‘ tt10</t>
    </r>
    <phoneticPr fontId="1" type="noConversion"/>
  </si>
  <si>
    <t>163 去掉了小于40</t>
    <phoneticPr fontId="1" type="noConversion"/>
  </si>
  <si>
    <t>163 去掉了小于50（2）</t>
    <phoneticPr fontId="1" type="noConversion"/>
  </si>
  <si>
    <t>top500.txt（最后4个163）</t>
    <phoneticPr fontId="1" type="noConversion"/>
  </si>
  <si>
    <t>不要去掉，不要上限</t>
    <phoneticPr fontId="1" type="noConversion"/>
  </si>
  <si>
    <t>去大于10000.txt</t>
    <phoneticPr fontId="1" type="noConversion"/>
  </si>
  <si>
    <t>去掉上限大于10000的</t>
    <phoneticPr fontId="1" type="noConversion"/>
  </si>
  <si>
    <t>if 1的时间过长，则将len=4时，筛选掉频率太大的谓词</t>
    <phoneticPr fontId="1" type="noConversion"/>
  </si>
  <si>
    <t>if 1的时间过长，则将len=4时，用小的K‘筛选FB吧？</t>
    <phoneticPr fontId="1" type="noConversion"/>
  </si>
  <si>
    <t>len=4</t>
    <phoneticPr fontId="1" type="noConversion"/>
  </si>
  <si>
    <t>对于FB15K</t>
    <phoneticPr fontId="1" type="noConversion"/>
  </si>
  <si>
    <t>可以随机选择，将里面20个谓词跑一下计算一下平均时间。</t>
    <phoneticPr fontId="1" type="noConversion"/>
  </si>
  <si>
    <t>直接最大长度设为5（4：num=0 但挺快的，所以设了5）</t>
    <phoneticPr fontId="1" type="noConversion"/>
  </si>
  <si>
    <t>maxlen=3</t>
    <phoneticPr fontId="1" type="noConversion"/>
  </si>
  <si>
    <t>run 3</t>
    <phoneticPr fontId="1" type="noConversion"/>
  </si>
  <si>
    <t>run 2</t>
    <phoneticPr fontId="1" type="noConversion"/>
  </si>
  <si>
    <t>maxlen = 4</t>
    <phoneticPr fontId="1" type="noConversion"/>
  </si>
  <si>
    <t>FB实验里的那四个特殊谓词（为了对比）</t>
    <phoneticPr fontId="1" type="noConversion"/>
  </si>
  <si>
    <t>对于index=52</t>
    <phoneticPr fontId="1" type="noConversion"/>
  </si>
  <si>
    <t>100-300</t>
    <phoneticPr fontId="1" type="noConversion"/>
  </si>
  <si>
    <t>ok</t>
    <phoneticPr fontId="1" type="noConversion"/>
  </si>
  <si>
    <t>开始跑DB的了，即使是在大的K上进行评估，看看效果？</t>
    <phoneticPr fontId="1" type="noConversion"/>
  </si>
  <si>
    <t>num</t>
    <phoneticPr fontId="1" type="noConversion"/>
  </si>
  <si>
    <t>RLvLR</t>
    <phoneticPr fontId="1" type="noConversion"/>
  </si>
  <si>
    <t>time( s )</t>
    <phoneticPr fontId="1" type="noConversion"/>
  </si>
  <si>
    <t>time( h )</t>
    <phoneticPr fontId="1" type="noConversion"/>
  </si>
  <si>
    <t>time( h )</t>
    <phoneticPr fontId="1" type="noConversion"/>
  </si>
  <si>
    <t>notoplen=4.txt</t>
    <phoneticPr fontId="1" type="noConversion"/>
  </si>
  <si>
    <t>memorry error</t>
    <phoneticPr fontId="1" type="noConversion"/>
  </si>
  <si>
    <t>5h limit</t>
    <phoneticPr fontId="1" type="noConversion"/>
  </si>
  <si>
    <t>实体数量不太对！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</si>
</sst>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6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00000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rgb="FFC00000"/>
      </left>
      <right/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/>
      <top style="medium">
        <color indexed="64"/>
      </top>
      <bottom/>
      <diagonal/>
    </border>
    <border>
      <left style="medium">
        <color rgb="FFC00000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rgb="FFC00000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3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0" fillId="4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5" borderId="0" xfId="0" applyFill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7" borderId="0" xfId="0" applyFill="1"/>
    <xf numFmtId="0" fontId="0" fillId="7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/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6" fillId="0" borderId="0" xfId="0" applyFont="1" applyAlignment="1"/>
    <xf numFmtId="0" fontId="0" fillId="10" borderId="0" xfId="0" applyFill="1"/>
    <xf numFmtId="0" fontId="0" fillId="7" borderId="1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0" borderId="25" xfId="0" applyFill="1" applyBorder="1"/>
    <xf numFmtId="0" fontId="0" fillId="0" borderId="0" xfId="0" applyFill="1" applyBorder="1"/>
    <xf numFmtId="0" fontId="0" fillId="0" borderId="32" xfId="0" applyBorder="1"/>
    <xf numFmtId="0" fontId="0" fillId="0" borderId="0" xfId="0" applyBorder="1"/>
    <xf numFmtId="0" fontId="0" fillId="0" borderId="32" xfId="0" applyFill="1" applyBorder="1"/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/>
    <xf numFmtId="0" fontId="0" fillId="0" borderId="35" xfId="0" applyFill="1" applyBorder="1"/>
    <xf numFmtId="0" fontId="0" fillId="0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7" xfId="0" applyFill="1" applyBorder="1"/>
    <xf numFmtId="0" fontId="0" fillId="7" borderId="16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11" fillId="0" borderId="26" xfId="0" applyFont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23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4"/>
  <sheetViews>
    <sheetView tabSelected="1" topLeftCell="A49" zoomScaleNormal="100" workbookViewId="0">
      <selection activeCell="M70" sqref="M70"/>
    </sheetView>
  </sheetViews>
  <sheetFormatPr defaultColWidth="8.875" defaultRowHeight="14.25" x14ac:dyDescent="0.2"/>
  <cols>
    <col min="1" max="1" width="22.25" customWidth="1"/>
    <col min="2" max="2" width="10.875" customWidth="1"/>
    <col min="3" max="3" width="9.25" customWidth="1"/>
    <col min="4" max="4" width="8" customWidth="1"/>
    <col min="5" max="5" width="7.75" customWidth="1"/>
    <col min="6" max="6" width="7.625" customWidth="1"/>
    <col min="7" max="7" width="8.75" customWidth="1"/>
    <col min="8" max="8" width="10.5" customWidth="1"/>
    <col min="9" max="10" width="10" customWidth="1"/>
    <col min="11" max="11" width="10.25" customWidth="1"/>
    <col min="12" max="12" width="12.75" customWidth="1"/>
    <col min="13" max="13" width="10.875" customWidth="1"/>
    <col min="14" max="14" width="16.375" customWidth="1"/>
    <col min="15" max="15" width="50.125" customWidth="1"/>
    <col min="16" max="16" width="19.125" customWidth="1"/>
    <col min="21" max="21" width="8.5" customWidth="1"/>
    <col min="22" max="22" width="22.5" customWidth="1"/>
    <col min="23" max="23" width="22.625" customWidth="1"/>
    <col min="24" max="24" width="14.375" customWidth="1"/>
    <col min="25" max="25" width="14.625" customWidth="1"/>
  </cols>
  <sheetData>
    <row r="1" spans="1:14" s="1" customFormat="1" ht="48.75" x14ac:dyDescent="0.2">
      <c r="A1" s="7"/>
      <c r="B1" s="8" t="s">
        <v>21</v>
      </c>
      <c r="C1" s="8" t="s">
        <v>0</v>
      </c>
      <c r="D1" s="8" t="s">
        <v>1</v>
      </c>
      <c r="E1" s="8"/>
      <c r="F1" s="8"/>
      <c r="G1" s="8"/>
      <c r="H1" s="8"/>
      <c r="I1" s="8"/>
      <c r="J1" s="8"/>
      <c r="K1" s="8" t="s">
        <v>2</v>
      </c>
      <c r="L1" s="8" t="s">
        <v>3</v>
      </c>
      <c r="M1" s="8" t="s">
        <v>4</v>
      </c>
    </row>
    <row r="2" spans="1:14" s="1" customFormat="1" ht="71.25" x14ac:dyDescent="0.2">
      <c r="A2" s="9" t="s">
        <v>5</v>
      </c>
      <c r="B2" s="177">
        <v>11024066</v>
      </c>
      <c r="C2" s="176">
        <v>3102999</v>
      </c>
      <c r="D2" s="177">
        <v>650</v>
      </c>
      <c r="E2" s="12"/>
      <c r="F2" s="12"/>
      <c r="G2" s="12"/>
      <c r="H2" s="12"/>
      <c r="I2" s="12"/>
      <c r="J2" s="12"/>
      <c r="K2" s="3" t="s">
        <v>6</v>
      </c>
      <c r="L2" s="4" t="s">
        <v>16</v>
      </c>
      <c r="M2" s="3" t="s">
        <v>18</v>
      </c>
      <c r="N2" s="1" t="s">
        <v>20</v>
      </c>
    </row>
    <row r="3" spans="1:14" s="1" customFormat="1" ht="20.25" x14ac:dyDescent="0.2">
      <c r="A3" s="9" t="s">
        <v>7</v>
      </c>
      <c r="B3" s="177">
        <v>8397936</v>
      </c>
      <c r="C3" s="176">
        <v>3085248</v>
      </c>
      <c r="D3" s="177">
        <v>430</v>
      </c>
      <c r="E3" s="12"/>
      <c r="F3" s="12"/>
      <c r="G3" s="12"/>
      <c r="H3" s="12"/>
      <c r="I3" s="12"/>
      <c r="J3" s="12"/>
      <c r="K3" s="3"/>
      <c r="L3" s="3"/>
      <c r="M3" s="3"/>
    </row>
    <row r="4" spans="1:14" s="1" customFormat="1" ht="20.25" x14ac:dyDescent="0.2">
      <c r="A4" s="9" t="s">
        <v>8</v>
      </c>
      <c r="B4" s="177">
        <v>4125967</v>
      </c>
      <c r="C4" s="176">
        <v>2260672</v>
      </c>
      <c r="D4" s="177">
        <v>37</v>
      </c>
      <c r="E4" s="12"/>
      <c r="F4" s="12"/>
      <c r="G4" s="12"/>
      <c r="H4" s="12"/>
      <c r="I4" s="12"/>
      <c r="J4" s="12"/>
      <c r="K4" s="3"/>
      <c r="L4" s="3"/>
      <c r="M4" s="3"/>
    </row>
    <row r="5" spans="1:14" s="1" customFormat="1" ht="21" customHeight="1" x14ac:dyDescent="0.2">
      <c r="A5" s="10" t="s">
        <v>9</v>
      </c>
      <c r="B5" s="13">
        <v>151442</v>
      </c>
      <c r="C5" s="13">
        <v>40943</v>
      </c>
      <c r="D5" s="11">
        <v>18</v>
      </c>
      <c r="E5" s="19"/>
      <c r="F5" s="29"/>
      <c r="G5" s="29"/>
      <c r="H5" s="19"/>
      <c r="I5" s="19"/>
      <c r="J5" s="29"/>
      <c r="K5" s="11"/>
      <c r="L5" s="11"/>
      <c r="M5" s="11"/>
    </row>
    <row r="6" spans="1:14" s="1" customFormat="1" ht="63.75" customHeight="1" x14ac:dyDescent="0.2">
      <c r="A6" s="159" t="s">
        <v>14</v>
      </c>
      <c r="B6" s="162" t="s">
        <v>22</v>
      </c>
      <c r="C6" s="156">
        <v>14951</v>
      </c>
      <c r="D6" s="156">
        <v>1345</v>
      </c>
      <c r="E6" s="18"/>
      <c r="F6" s="28"/>
      <c r="G6" s="28"/>
      <c r="H6" s="18"/>
      <c r="I6" s="18"/>
      <c r="J6" s="28"/>
      <c r="K6" s="165" t="s">
        <v>6</v>
      </c>
      <c r="L6" s="15" t="s">
        <v>17</v>
      </c>
      <c r="M6" s="11"/>
    </row>
    <row r="7" spans="1:14" s="1" customFormat="1" ht="47.25" customHeight="1" x14ac:dyDescent="0.2">
      <c r="A7" s="160"/>
      <c r="B7" s="163"/>
      <c r="C7" s="157"/>
      <c r="D7" s="157"/>
      <c r="E7" s="18"/>
      <c r="F7" s="28"/>
      <c r="G7" s="28"/>
      <c r="H7" s="18"/>
      <c r="I7" s="18"/>
      <c r="J7" s="28"/>
      <c r="K7" s="166"/>
      <c r="L7" s="11" t="s">
        <v>16</v>
      </c>
      <c r="M7" s="11" t="s">
        <v>28</v>
      </c>
    </row>
    <row r="8" spans="1:14" s="1" customFormat="1" ht="54.75" customHeight="1" x14ac:dyDescent="0.2">
      <c r="A8" s="161"/>
      <c r="B8" s="164"/>
      <c r="C8" s="158"/>
      <c r="D8" s="158"/>
      <c r="E8" s="18"/>
      <c r="F8" s="28"/>
      <c r="G8" s="28"/>
      <c r="H8" s="18"/>
      <c r="I8" s="18"/>
      <c r="J8" s="28"/>
      <c r="K8" s="167"/>
      <c r="L8" s="16"/>
      <c r="M8" s="16"/>
    </row>
    <row r="9" spans="1:14" s="1" customFormat="1" ht="42.75" x14ac:dyDescent="0.2">
      <c r="A9" s="9" t="s">
        <v>15</v>
      </c>
      <c r="B9" s="14" t="s">
        <v>23</v>
      </c>
      <c r="C9" s="6">
        <v>14541</v>
      </c>
      <c r="D9" s="3">
        <v>237</v>
      </c>
      <c r="E9" s="6"/>
      <c r="F9" s="6"/>
      <c r="G9" s="6"/>
      <c r="H9" s="6"/>
      <c r="I9" s="6"/>
      <c r="J9" s="6"/>
      <c r="K9" s="5" t="s">
        <v>6</v>
      </c>
      <c r="L9" s="3"/>
      <c r="M9" s="3"/>
    </row>
    <row r="10" spans="1:14" s="1" customFormat="1" ht="20.25" x14ac:dyDescent="0.2">
      <c r="A10" s="10" t="s">
        <v>10</v>
      </c>
      <c r="B10" s="11">
        <v>560209</v>
      </c>
      <c r="C10" s="11">
        <v>14541</v>
      </c>
      <c r="D10" s="11">
        <v>401</v>
      </c>
      <c r="E10" s="19"/>
      <c r="F10" s="29"/>
      <c r="G10" s="29"/>
      <c r="H10" s="19"/>
      <c r="I10" s="19"/>
      <c r="J10" s="29"/>
      <c r="K10" s="11"/>
      <c r="L10" s="11"/>
      <c r="M10" s="11"/>
    </row>
    <row r="11" spans="1:14" s="1" customFormat="1" ht="20.25" x14ac:dyDescent="0.2">
      <c r="A11" s="10" t="s">
        <v>11</v>
      </c>
      <c r="B11" s="11" t="s">
        <v>12</v>
      </c>
      <c r="C11" s="11" t="s">
        <v>13</v>
      </c>
      <c r="D11" s="11">
        <v>13</v>
      </c>
      <c r="E11" s="19"/>
      <c r="F11" s="29"/>
      <c r="G11" s="29"/>
      <c r="H11" s="19"/>
      <c r="I11" s="19"/>
      <c r="J11" s="29"/>
      <c r="K11" s="11"/>
      <c r="L11" s="11"/>
      <c r="M11" s="11"/>
    </row>
    <row r="12" spans="1:14" s="1" customFormat="1" ht="20.25" customHeight="1" x14ac:dyDescent="0.2">
      <c r="A12" s="150" t="s">
        <v>26</v>
      </c>
      <c r="B12" s="14">
        <v>3044163</v>
      </c>
      <c r="C12" s="6">
        <v>1481946</v>
      </c>
      <c r="D12" s="6">
        <v>47</v>
      </c>
      <c r="E12" s="6"/>
      <c r="F12" s="6"/>
      <c r="G12" s="6"/>
      <c r="H12" s="6"/>
      <c r="I12" s="6"/>
      <c r="J12" s="6"/>
      <c r="K12" s="6"/>
      <c r="L12" s="6"/>
      <c r="M12" s="6"/>
    </row>
    <row r="13" spans="1:14" s="1" customFormat="1" ht="20.25" customHeight="1" x14ac:dyDescent="0.2">
      <c r="A13" s="151"/>
      <c r="B13" s="17">
        <v>241158</v>
      </c>
      <c r="C13" s="17">
        <v>15000</v>
      </c>
      <c r="D13" s="17">
        <v>36</v>
      </c>
      <c r="E13" s="19"/>
      <c r="F13" s="29"/>
      <c r="G13" s="29"/>
      <c r="H13" s="19"/>
      <c r="I13" s="19"/>
      <c r="J13" s="29"/>
      <c r="K13" s="6"/>
      <c r="L13" s="6"/>
      <c r="M13" s="6"/>
    </row>
    <row r="14" spans="1:14" s="1" customFormat="1" ht="20.25" customHeight="1" x14ac:dyDescent="0.2">
      <c r="A14" s="150" t="s">
        <v>27</v>
      </c>
      <c r="B14" s="14">
        <v>644208</v>
      </c>
      <c r="C14" s="6">
        <v>593689</v>
      </c>
      <c r="D14" s="6">
        <v>832</v>
      </c>
      <c r="E14" s="6"/>
      <c r="F14" s="6"/>
      <c r="G14" s="6"/>
      <c r="H14" s="6"/>
      <c r="I14" s="6"/>
      <c r="J14" s="6"/>
      <c r="K14" s="6"/>
      <c r="L14" s="6"/>
      <c r="M14" s="6"/>
    </row>
    <row r="15" spans="1:14" s="1" customFormat="1" ht="20.25" customHeight="1" x14ac:dyDescent="0.2">
      <c r="A15" s="151"/>
      <c r="B15" s="17">
        <v>175412</v>
      </c>
      <c r="C15" s="17">
        <v>27221</v>
      </c>
      <c r="D15" s="17">
        <v>404</v>
      </c>
      <c r="E15" s="19"/>
      <c r="F15" s="29"/>
      <c r="G15" s="29"/>
      <c r="H15" s="19"/>
      <c r="I15" s="19"/>
      <c r="J15" s="29"/>
      <c r="K15" s="6"/>
      <c r="L15" s="6"/>
      <c r="M15" s="6"/>
    </row>
    <row r="16" spans="1:14" s="1" customFormat="1" ht="28.5" x14ac:dyDescent="0.2">
      <c r="A16" s="9"/>
      <c r="B16" s="14"/>
      <c r="C16" s="175" t="s">
        <v>88</v>
      </c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2">
      <c r="L17" s="2"/>
    </row>
    <row r="18" spans="1:13" ht="22.5" customHeight="1" x14ac:dyDescent="0.2">
      <c r="A18" s="153" t="s">
        <v>19</v>
      </c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</row>
    <row r="19" spans="1:13" x14ac:dyDescent="0.2">
      <c r="A19" s="152" t="s">
        <v>24</v>
      </c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</row>
    <row r="20" spans="1:13" x14ac:dyDescent="0.2">
      <c r="A20" s="152" t="s">
        <v>25</v>
      </c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</row>
    <row r="23" spans="1:13" ht="20.25" x14ac:dyDescent="0.2">
      <c r="A23" s="9" t="s">
        <v>29</v>
      </c>
    </row>
    <row r="25" spans="1:13" ht="15" thickBot="1" x14ac:dyDescent="0.25">
      <c r="A25" t="s">
        <v>46</v>
      </c>
      <c r="B25" t="s">
        <v>47</v>
      </c>
    </row>
    <row r="26" spans="1:13" x14ac:dyDescent="0.2">
      <c r="A26" s="37" t="s">
        <v>49</v>
      </c>
      <c r="B26" s="31" t="s">
        <v>44</v>
      </c>
      <c r="C26" s="32" t="s">
        <v>45</v>
      </c>
      <c r="D26" s="31" t="s">
        <v>44</v>
      </c>
      <c r="E26" s="32" t="s">
        <v>45</v>
      </c>
      <c r="F26" s="90"/>
      <c r="G26" s="90"/>
      <c r="H26" s="31" t="s">
        <v>44</v>
      </c>
      <c r="I26" s="32" t="s">
        <v>45</v>
      </c>
      <c r="J26" s="42"/>
    </row>
    <row r="27" spans="1:13" x14ac:dyDescent="0.2">
      <c r="A27" s="38" t="s">
        <v>41</v>
      </c>
      <c r="B27" s="168" t="s">
        <v>42</v>
      </c>
      <c r="C27" s="169"/>
      <c r="D27" s="168" t="s">
        <v>43</v>
      </c>
      <c r="E27" s="169"/>
      <c r="F27" s="40"/>
      <c r="G27" s="40"/>
      <c r="H27" s="145" t="s">
        <v>48</v>
      </c>
      <c r="I27" s="146"/>
      <c r="J27" s="86"/>
    </row>
    <row r="28" spans="1:13" x14ac:dyDescent="0.2">
      <c r="A28" s="48">
        <v>0</v>
      </c>
      <c r="B28" s="50">
        <v>15</v>
      </c>
      <c r="C28" s="51">
        <v>24.49</v>
      </c>
      <c r="D28" s="49">
        <v>158</v>
      </c>
      <c r="E28" s="52">
        <v>212.6</v>
      </c>
      <c r="F28" s="84"/>
      <c r="G28" s="84"/>
      <c r="H28" s="49">
        <f>SUM(B28+D28)</f>
        <v>173</v>
      </c>
      <c r="I28" s="51">
        <f>SUM(C28+E28)</f>
        <v>237.09</v>
      </c>
      <c r="J28" s="87"/>
      <c r="L28" s="25">
        <v>137</v>
      </c>
    </row>
    <row r="29" spans="1:13" x14ac:dyDescent="0.2">
      <c r="A29" s="38">
        <v>3</v>
      </c>
      <c r="B29" s="43">
        <v>51</v>
      </c>
      <c r="C29" s="34">
        <v>43.62</v>
      </c>
      <c r="D29" s="33">
        <v>179</v>
      </c>
      <c r="E29" s="44">
        <v>283.5</v>
      </c>
      <c r="F29" s="40"/>
      <c r="G29" s="40"/>
      <c r="H29" s="46">
        <f t="shared" ref="H29:H31" si="0">SUM(B29+D29)</f>
        <v>230</v>
      </c>
      <c r="I29" s="34">
        <f>SUM(C29+E29)</f>
        <v>327.12</v>
      </c>
      <c r="J29" s="42"/>
      <c r="L29" s="25">
        <v>1024</v>
      </c>
    </row>
    <row r="30" spans="1:13" x14ac:dyDescent="0.2">
      <c r="A30" s="48">
        <v>57</v>
      </c>
      <c r="B30" s="50">
        <v>59</v>
      </c>
      <c r="C30" s="51">
        <v>34.42</v>
      </c>
      <c r="D30" s="49">
        <v>0</v>
      </c>
      <c r="E30" s="52">
        <v>53.54</v>
      </c>
      <c r="F30" s="84"/>
      <c r="G30" s="84"/>
      <c r="H30" s="96">
        <f t="shared" si="0"/>
        <v>59</v>
      </c>
      <c r="I30" s="51">
        <f>SUM(C30+E30)</f>
        <v>87.960000000000008</v>
      </c>
      <c r="J30" s="87"/>
      <c r="L30" s="25">
        <v>52</v>
      </c>
    </row>
    <row r="31" spans="1:13" ht="15" thickBot="1" x14ac:dyDescent="0.25">
      <c r="A31" s="39">
        <v>163</v>
      </c>
      <c r="B31" s="45">
        <v>12</v>
      </c>
      <c r="C31" s="36">
        <v>41.43</v>
      </c>
      <c r="D31" s="35">
        <v>0</v>
      </c>
      <c r="E31" s="41"/>
      <c r="F31" s="91"/>
      <c r="G31" s="91"/>
      <c r="H31" s="47">
        <f t="shared" si="0"/>
        <v>12</v>
      </c>
      <c r="I31" s="36">
        <f t="shared" ref="I31" si="1">SUM(C31+E31)</f>
        <v>41.43</v>
      </c>
      <c r="J31" s="42"/>
      <c r="L31" s="25">
        <v>229</v>
      </c>
    </row>
    <row r="33" spans="1:17" ht="15" thickBot="1" x14ac:dyDescent="0.25">
      <c r="A33" t="s">
        <v>46</v>
      </c>
      <c r="B33" t="s">
        <v>50</v>
      </c>
    </row>
    <row r="34" spans="1:17" x14ac:dyDescent="0.2">
      <c r="A34" s="37" t="s">
        <v>49</v>
      </c>
      <c r="B34" s="31" t="s">
        <v>44</v>
      </c>
      <c r="C34" s="32" t="s">
        <v>45</v>
      </c>
      <c r="D34" s="31" t="s">
        <v>44</v>
      </c>
      <c r="E34" s="32" t="s">
        <v>45</v>
      </c>
      <c r="F34" s="90"/>
      <c r="G34" s="90"/>
      <c r="H34" s="31" t="s">
        <v>44</v>
      </c>
      <c r="I34" s="32" t="s">
        <v>45</v>
      </c>
      <c r="J34" s="42"/>
    </row>
    <row r="35" spans="1:17" x14ac:dyDescent="0.2">
      <c r="A35" s="38" t="s">
        <v>41</v>
      </c>
      <c r="B35" s="168" t="s">
        <v>42</v>
      </c>
      <c r="C35" s="169"/>
      <c r="D35" s="168" t="s">
        <v>43</v>
      </c>
      <c r="E35" s="169"/>
      <c r="F35" s="40"/>
      <c r="G35" s="40"/>
      <c r="H35" s="145" t="s">
        <v>48</v>
      </c>
      <c r="I35" s="146"/>
      <c r="J35" s="86"/>
      <c r="K35" s="24" t="s">
        <v>51</v>
      </c>
    </row>
    <row r="36" spans="1:17" x14ac:dyDescent="0.2">
      <c r="A36" s="53">
        <v>3</v>
      </c>
      <c r="B36" s="43">
        <v>51</v>
      </c>
      <c r="C36" s="34">
        <v>45.68</v>
      </c>
      <c r="D36" s="33">
        <v>185</v>
      </c>
      <c r="E36" s="44">
        <v>286.5</v>
      </c>
      <c r="F36" s="40"/>
      <c r="G36" s="40"/>
      <c r="H36" s="46">
        <f>SUM(B36+D36)</f>
        <v>236</v>
      </c>
      <c r="I36" s="34">
        <f>SUM(C36+E36)</f>
        <v>332.18</v>
      </c>
      <c r="J36" s="42"/>
      <c r="K36" s="54">
        <f>SUM(H36:H39)</f>
        <v>815</v>
      </c>
      <c r="L36" s="25">
        <v>1024</v>
      </c>
    </row>
    <row r="37" spans="1:17" x14ac:dyDescent="0.2">
      <c r="A37" s="38">
        <v>12</v>
      </c>
      <c r="B37" s="43">
        <v>132</v>
      </c>
      <c r="C37" s="34">
        <v>94.06</v>
      </c>
      <c r="D37" s="33">
        <v>200</v>
      </c>
      <c r="E37" s="44">
        <v>710.7</v>
      </c>
      <c r="F37" s="40"/>
      <c r="G37" s="40"/>
      <c r="H37" s="46">
        <f t="shared" ref="H37:H39" si="2">SUM(B37+D37)</f>
        <v>332</v>
      </c>
      <c r="I37" s="34">
        <f>SUM(C37+E37)</f>
        <v>804.76</v>
      </c>
      <c r="J37" s="42"/>
    </row>
    <row r="38" spans="1:17" x14ac:dyDescent="0.2">
      <c r="A38" s="38">
        <v>27</v>
      </c>
      <c r="B38" s="43">
        <v>19</v>
      </c>
      <c r="C38" s="34">
        <v>141.69999999999999</v>
      </c>
      <c r="D38" s="33">
        <v>170</v>
      </c>
      <c r="E38" s="44">
        <v>345</v>
      </c>
      <c r="F38" s="40"/>
      <c r="G38" s="40"/>
      <c r="H38" s="46">
        <f t="shared" si="2"/>
        <v>189</v>
      </c>
      <c r="I38" s="34">
        <f>SUM(C38+E38)</f>
        <v>486.7</v>
      </c>
      <c r="J38" s="42"/>
      <c r="L38" s="25"/>
    </row>
    <row r="39" spans="1:17" ht="15" thickBot="1" x14ac:dyDescent="0.25">
      <c r="A39" s="39">
        <v>47</v>
      </c>
      <c r="B39" s="45">
        <v>6</v>
      </c>
      <c r="C39" s="36">
        <v>111.4</v>
      </c>
      <c r="D39" s="35">
        <v>52</v>
      </c>
      <c r="E39" s="41">
        <v>531</v>
      </c>
      <c r="F39" s="91"/>
      <c r="G39" s="91"/>
      <c r="H39" s="47">
        <f t="shared" si="2"/>
        <v>58</v>
      </c>
      <c r="I39" s="36">
        <f t="shared" ref="I39" si="3">SUM(C39+E39)</f>
        <v>642.4</v>
      </c>
      <c r="J39" s="42"/>
      <c r="L39" s="25"/>
    </row>
    <row r="40" spans="1:17" x14ac:dyDescent="0.2">
      <c r="B40">
        <f>SUM(B36:B39)</f>
        <v>208</v>
      </c>
      <c r="D40">
        <f>SUM(D36:D39)</f>
        <v>607</v>
      </c>
    </row>
    <row r="43" spans="1:17" x14ac:dyDescent="0.2">
      <c r="A43" s="170" t="s">
        <v>55</v>
      </c>
      <c r="B43" s="170"/>
      <c r="C43" s="170"/>
      <c r="D43" s="170"/>
      <c r="E43" s="170"/>
      <c r="F43" s="170"/>
      <c r="G43" s="170"/>
      <c r="H43" s="170"/>
      <c r="I43" s="170"/>
      <c r="J43" s="30"/>
    </row>
    <row r="44" spans="1:17" ht="15" thickBot="1" x14ac:dyDescent="0.25">
      <c r="A44" t="s">
        <v>46</v>
      </c>
      <c r="B44" t="s">
        <v>61</v>
      </c>
    </row>
    <row r="45" spans="1:17" x14ac:dyDescent="0.2">
      <c r="A45" s="37" t="s">
        <v>49</v>
      </c>
      <c r="B45" s="31" t="s">
        <v>44</v>
      </c>
      <c r="C45" s="32" t="s">
        <v>45</v>
      </c>
      <c r="D45" s="31" t="s">
        <v>44</v>
      </c>
      <c r="E45" s="32" t="s">
        <v>45</v>
      </c>
      <c r="F45" s="90"/>
      <c r="G45" s="90"/>
      <c r="H45" s="31" t="s">
        <v>44</v>
      </c>
      <c r="I45" s="32" t="s">
        <v>45</v>
      </c>
      <c r="J45" s="42"/>
      <c r="N45" s="20"/>
      <c r="O45" s="27"/>
      <c r="P45" s="27"/>
      <c r="Q45" s="27"/>
    </row>
    <row r="46" spans="1:17" x14ac:dyDescent="0.2">
      <c r="A46" s="38" t="s">
        <v>41</v>
      </c>
      <c r="B46" s="168" t="s">
        <v>42</v>
      </c>
      <c r="C46" s="169"/>
      <c r="D46" s="168" t="s">
        <v>43</v>
      </c>
      <c r="E46" s="169"/>
      <c r="F46" s="40"/>
      <c r="G46" s="40"/>
      <c r="H46" s="145" t="s">
        <v>58</v>
      </c>
      <c r="I46" s="146"/>
      <c r="J46" s="86"/>
      <c r="N46" s="20"/>
      <c r="O46" s="20"/>
      <c r="P46" s="20"/>
      <c r="Q46" s="20"/>
    </row>
    <row r="47" spans="1:17" x14ac:dyDescent="0.2">
      <c r="A47" s="48">
        <v>0</v>
      </c>
      <c r="B47" s="50">
        <v>16</v>
      </c>
      <c r="C47" s="51">
        <v>47.94</v>
      </c>
      <c r="D47" s="49">
        <v>211</v>
      </c>
      <c r="E47" s="52">
        <v>230.9</v>
      </c>
      <c r="F47" s="84"/>
      <c r="G47" s="84"/>
      <c r="H47" s="49">
        <f>SUM(B47+D47)</f>
        <v>227</v>
      </c>
      <c r="I47" s="51">
        <f>SUM(C47+E47)</f>
        <v>278.84000000000003</v>
      </c>
      <c r="J47" s="87"/>
      <c r="L47" s="25">
        <v>137</v>
      </c>
      <c r="N47" s="23"/>
      <c r="O47" s="23"/>
      <c r="P47" s="23"/>
      <c r="Q47" s="23"/>
    </row>
    <row r="48" spans="1:17" x14ac:dyDescent="0.2">
      <c r="A48" s="60">
        <v>3</v>
      </c>
      <c r="B48" s="61">
        <v>51</v>
      </c>
      <c r="C48" s="62">
        <v>112.1</v>
      </c>
      <c r="D48" s="63">
        <v>395</v>
      </c>
      <c r="E48" s="64">
        <v>340</v>
      </c>
      <c r="F48" s="92"/>
      <c r="G48" s="92"/>
      <c r="H48" s="63">
        <f t="shared" ref="H48:H50" si="4">SUM(B48+D48)</f>
        <v>446</v>
      </c>
      <c r="I48" s="62">
        <f>SUM(C48+E48)</f>
        <v>452.1</v>
      </c>
      <c r="J48" s="88"/>
      <c r="K48" t="s">
        <v>54</v>
      </c>
      <c r="L48" s="25">
        <v>1024</v>
      </c>
    </row>
    <row r="49" spans="1:12" x14ac:dyDescent="0.2">
      <c r="A49" s="48">
        <v>57</v>
      </c>
      <c r="B49" s="50">
        <v>59</v>
      </c>
      <c r="C49" s="51">
        <v>38.22</v>
      </c>
      <c r="D49" s="49">
        <v>0</v>
      </c>
      <c r="E49" s="52">
        <v>95.87</v>
      </c>
      <c r="F49" s="84"/>
      <c r="G49" s="84"/>
      <c r="H49" s="96">
        <f t="shared" si="4"/>
        <v>59</v>
      </c>
      <c r="I49" s="51">
        <f>SUM(C49+E49)</f>
        <v>134.09</v>
      </c>
      <c r="J49" s="87"/>
      <c r="L49" s="25">
        <v>52</v>
      </c>
    </row>
    <row r="50" spans="1:12" ht="15" thickBot="1" x14ac:dyDescent="0.25">
      <c r="A50" s="39">
        <v>163</v>
      </c>
      <c r="B50" s="45">
        <v>19</v>
      </c>
      <c r="C50" s="36">
        <v>73.319999999999993</v>
      </c>
      <c r="D50" s="35">
        <v>0</v>
      </c>
      <c r="E50" s="41">
        <v>424.8</v>
      </c>
      <c r="F50" s="91"/>
      <c r="G50" s="91"/>
      <c r="H50" s="47">
        <f t="shared" si="4"/>
        <v>19</v>
      </c>
      <c r="I50" s="36">
        <f t="shared" ref="I50" si="5">SUM(C50+E50)</f>
        <v>498.12</v>
      </c>
      <c r="J50" s="42"/>
      <c r="L50" s="25">
        <v>229</v>
      </c>
    </row>
    <row r="52" spans="1:12" ht="15" thickBot="1" x14ac:dyDescent="0.25">
      <c r="A52" t="s">
        <v>46</v>
      </c>
      <c r="B52" t="s">
        <v>53</v>
      </c>
    </row>
    <row r="53" spans="1:12" x14ac:dyDescent="0.2">
      <c r="A53" s="37" t="s">
        <v>49</v>
      </c>
      <c r="B53" s="31" t="s">
        <v>44</v>
      </c>
      <c r="C53" s="32" t="s">
        <v>45</v>
      </c>
      <c r="D53" s="55" t="s">
        <v>44</v>
      </c>
      <c r="E53" s="32" t="s">
        <v>45</v>
      </c>
      <c r="F53" s="90"/>
      <c r="G53" s="90"/>
      <c r="H53" s="31" t="s">
        <v>44</v>
      </c>
      <c r="I53" s="32" t="s">
        <v>45</v>
      </c>
      <c r="J53" s="42"/>
    </row>
    <row r="54" spans="1:12" x14ac:dyDescent="0.2">
      <c r="A54" s="38" t="s">
        <v>41</v>
      </c>
      <c r="B54" s="168" t="s">
        <v>42</v>
      </c>
      <c r="C54" s="169"/>
      <c r="D54" s="168" t="s">
        <v>43</v>
      </c>
      <c r="E54" s="169"/>
      <c r="F54" s="40"/>
      <c r="G54" s="40"/>
      <c r="H54" s="145" t="s">
        <v>52</v>
      </c>
      <c r="I54" s="146"/>
      <c r="J54" s="86"/>
      <c r="K54" s="24" t="s">
        <v>51</v>
      </c>
    </row>
    <row r="55" spans="1:12" x14ac:dyDescent="0.2">
      <c r="A55" s="48">
        <v>3</v>
      </c>
      <c r="B55" s="43">
        <v>51</v>
      </c>
      <c r="C55" s="34">
        <v>112.1</v>
      </c>
      <c r="D55" s="56">
        <v>395</v>
      </c>
      <c r="E55" s="44">
        <v>340</v>
      </c>
      <c r="F55" s="40"/>
      <c r="G55" s="40"/>
      <c r="H55" s="49">
        <f>SUM(B55+D55)</f>
        <v>446</v>
      </c>
      <c r="I55" s="34">
        <f>SUM(C55+E55)</f>
        <v>452.1</v>
      </c>
      <c r="J55" s="42"/>
      <c r="K55" s="58">
        <f>SUM(H55:H58)</f>
        <v>1320</v>
      </c>
      <c r="L55" s="25">
        <v>1024</v>
      </c>
    </row>
    <row r="56" spans="1:12" x14ac:dyDescent="0.2">
      <c r="A56" s="38">
        <v>12</v>
      </c>
      <c r="B56" s="43">
        <v>145</v>
      </c>
      <c r="C56" s="34">
        <v>167.1</v>
      </c>
      <c r="D56" s="56">
        <v>494</v>
      </c>
      <c r="E56" s="44">
        <v>830.4</v>
      </c>
      <c r="F56" s="40"/>
      <c r="G56" s="40"/>
      <c r="H56" s="49">
        <f t="shared" ref="H56" si="6">SUM(B56+D56)</f>
        <v>639</v>
      </c>
      <c r="I56" s="34">
        <f>SUM(C56+E56)</f>
        <v>997.5</v>
      </c>
      <c r="J56" s="42"/>
    </row>
    <row r="57" spans="1:12" x14ac:dyDescent="0.2">
      <c r="A57" s="38">
        <v>27</v>
      </c>
      <c r="B57" s="43">
        <v>19</v>
      </c>
      <c r="C57" s="34">
        <v>263.3</v>
      </c>
      <c r="D57" s="56">
        <v>202</v>
      </c>
      <c r="E57" s="44">
        <v>417</v>
      </c>
      <c r="F57" s="40"/>
      <c r="G57" s="40"/>
      <c r="H57" s="49">
        <f>SUM(B57+D58)</f>
        <v>124</v>
      </c>
      <c r="I57" s="34">
        <f>SUM(C57+E57)</f>
        <v>680.3</v>
      </c>
      <c r="J57" s="42"/>
      <c r="L57" s="25"/>
    </row>
    <row r="58" spans="1:12" ht="15" thickBot="1" x14ac:dyDescent="0.25">
      <c r="A58" s="39">
        <v>47</v>
      </c>
      <c r="B58" s="45">
        <v>6</v>
      </c>
      <c r="C58" s="36">
        <v>139.9</v>
      </c>
      <c r="D58" s="57">
        <v>105</v>
      </c>
      <c r="E58" s="41">
        <v>510.9</v>
      </c>
      <c r="F58" s="91"/>
      <c r="G58" s="91"/>
      <c r="H58" s="59">
        <f>SUM(B58+D58)</f>
        <v>111</v>
      </c>
      <c r="I58" s="36">
        <f t="shared" ref="I58" si="7">SUM(C58+E58)</f>
        <v>650.79999999999995</v>
      </c>
      <c r="J58" s="42"/>
      <c r="L58" s="25"/>
    </row>
    <row r="59" spans="1:12" x14ac:dyDescent="0.2">
      <c r="B59">
        <f>SUM(B55:B58)</f>
        <v>221</v>
      </c>
      <c r="D59">
        <f>SUM(D55:D58)</f>
        <v>1196</v>
      </c>
    </row>
    <row r="61" spans="1:12" ht="15" thickBot="1" x14ac:dyDescent="0.25">
      <c r="A61" s="39" t="s">
        <v>56</v>
      </c>
      <c r="B61" s="45">
        <v>41</v>
      </c>
      <c r="C61" s="36">
        <v>42.88</v>
      </c>
      <c r="D61" s="35">
        <v>160</v>
      </c>
      <c r="E61" s="41">
        <v>566.1</v>
      </c>
      <c r="F61" s="91"/>
      <c r="G61" s="91"/>
      <c r="H61" s="47">
        <f t="shared" ref="H61" si="8">SUM(B61+D61)</f>
        <v>201</v>
      </c>
      <c r="I61" s="36">
        <f t="shared" ref="I61" si="9">SUM(C61+E61)</f>
        <v>608.98</v>
      </c>
      <c r="J61" s="42"/>
      <c r="L61" s="27">
        <v>229</v>
      </c>
    </row>
    <row r="62" spans="1:12" ht="15" thickBot="1" x14ac:dyDescent="0.25">
      <c r="A62" s="39" t="s">
        <v>57</v>
      </c>
      <c r="B62" s="45">
        <v>18</v>
      </c>
      <c r="C62" s="36">
        <v>73.319999999999993</v>
      </c>
      <c r="D62" s="35">
        <v>222</v>
      </c>
      <c r="E62" s="41">
        <v>919.4</v>
      </c>
      <c r="F62" s="91"/>
      <c r="G62" s="91"/>
      <c r="H62" s="59">
        <f>SUM(B62+D62)</f>
        <v>240</v>
      </c>
      <c r="I62" s="36">
        <f>SUM(C62+E62)</f>
        <v>992.72</v>
      </c>
      <c r="J62" s="42"/>
      <c r="L62" s="27">
        <v>229</v>
      </c>
    </row>
    <row r="63" spans="1:12" ht="15" thickBot="1" x14ac:dyDescent="0.25">
      <c r="A63" s="39" t="s">
        <v>59</v>
      </c>
      <c r="B63" s="45">
        <v>16</v>
      </c>
      <c r="C63" s="36">
        <v>44.27</v>
      </c>
      <c r="D63" s="35">
        <v>141</v>
      </c>
      <c r="E63" s="41">
        <v>629.79999999999995</v>
      </c>
      <c r="F63" s="91"/>
      <c r="G63" s="91"/>
      <c r="H63" s="47">
        <f t="shared" ref="H63:H64" si="10">SUM(B63+D63)</f>
        <v>157</v>
      </c>
      <c r="I63" s="36">
        <f t="shared" ref="I63:I64" si="11">SUM(C63+E63)</f>
        <v>674.06999999999994</v>
      </c>
      <c r="J63" s="42"/>
      <c r="L63" s="27">
        <v>229</v>
      </c>
    </row>
    <row r="64" spans="1:12" ht="15" thickBot="1" x14ac:dyDescent="0.25">
      <c r="A64" s="39" t="s">
        <v>60</v>
      </c>
      <c r="B64" s="45">
        <v>41</v>
      </c>
      <c r="C64" s="36">
        <v>43.76</v>
      </c>
      <c r="D64" s="35">
        <v>153</v>
      </c>
      <c r="E64" s="41">
        <v>583.79999999999995</v>
      </c>
      <c r="F64" s="91"/>
      <c r="G64" s="91"/>
      <c r="H64" s="47">
        <f t="shared" si="10"/>
        <v>194</v>
      </c>
      <c r="I64" s="36">
        <f t="shared" si="11"/>
        <v>627.55999999999995</v>
      </c>
      <c r="J64" s="42"/>
      <c r="L64" s="27">
        <v>229</v>
      </c>
    </row>
    <row r="65" spans="1:17" x14ac:dyDescent="0.2">
      <c r="A65" s="27"/>
      <c r="B65" s="27"/>
      <c r="C65" s="27"/>
      <c r="D65" s="27"/>
      <c r="J65" s="89"/>
      <c r="K65" s="68"/>
    </row>
    <row r="66" spans="1:17" ht="15" thickBot="1" x14ac:dyDescent="0.25">
      <c r="A66" s="27"/>
      <c r="B66" s="27"/>
      <c r="C66" s="27"/>
      <c r="D66" s="27"/>
      <c r="J66" s="89"/>
      <c r="K66" s="68"/>
    </row>
    <row r="67" spans="1:17" ht="15" thickBot="1" x14ac:dyDescent="0.25">
      <c r="A67" s="104" t="s">
        <v>46</v>
      </c>
      <c r="B67" s="105" t="s">
        <v>85</v>
      </c>
      <c r="C67" s="105"/>
      <c r="D67" s="105"/>
      <c r="E67" s="105"/>
      <c r="F67" s="105"/>
      <c r="G67" s="105"/>
      <c r="H67" s="105"/>
      <c r="I67" s="105"/>
      <c r="J67" s="106"/>
      <c r="K67" s="107"/>
    </row>
    <row r="68" spans="1:17" x14ac:dyDescent="0.2">
      <c r="A68" s="108" t="s">
        <v>62</v>
      </c>
      <c r="B68" s="66" t="s">
        <v>44</v>
      </c>
      <c r="C68" s="67" t="s">
        <v>82</v>
      </c>
      <c r="D68" s="66" t="s">
        <v>44</v>
      </c>
      <c r="E68" s="67" t="s">
        <v>82</v>
      </c>
      <c r="F68" s="66" t="s">
        <v>44</v>
      </c>
      <c r="G68" s="67" t="s">
        <v>82</v>
      </c>
      <c r="H68" s="66" t="s">
        <v>44</v>
      </c>
      <c r="I68" s="67" t="s">
        <v>83</v>
      </c>
      <c r="J68" s="89" t="s">
        <v>80</v>
      </c>
      <c r="K68" s="109" t="s">
        <v>84</v>
      </c>
      <c r="L68" s="68"/>
    </row>
    <row r="69" spans="1:17" x14ac:dyDescent="0.2">
      <c r="A69" s="95" t="s">
        <v>31</v>
      </c>
      <c r="B69" s="143" t="s">
        <v>42</v>
      </c>
      <c r="C69" s="144"/>
      <c r="D69" s="143" t="s">
        <v>43</v>
      </c>
      <c r="E69" s="144"/>
      <c r="F69" s="143" t="s">
        <v>67</v>
      </c>
      <c r="G69" s="144"/>
      <c r="H69" s="145" t="s">
        <v>58</v>
      </c>
      <c r="I69" s="146"/>
      <c r="J69" s="154" t="s">
        <v>81</v>
      </c>
      <c r="K69" s="155"/>
      <c r="L69" s="68"/>
    </row>
    <row r="70" spans="1:17" ht="15" thickBot="1" x14ac:dyDescent="0.25">
      <c r="A70" s="127">
        <v>0</v>
      </c>
      <c r="B70" s="128">
        <v>20</v>
      </c>
      <c r="C70" s="129">
        <v>54.03</v>
      </c>
      <c r="D70" s="130">
        <v>239</v>
      </c>
      <c r="E70" s="131">
        <v>605.79999999999995</v>
      </c>
      <c r="F70" s="130">
        <v>142</v>
      </c>
      <c r="G70" s="131">
        <v>3415</v>
      </c>
      <c r="H70" s="130">
        <f>SUM(B70+D70+F70)</f>
        <v>401</v>
      </c>
      <c r="I70" s="131">
        <f>SUM(C70+E70+G70)/3600</f>
        <v>1.1318972222222221</v>
      </c>
      <c r="J70" s="87">
        <v>137</v>
      </c>
      <c r="K70" s="110" t="s">
        <v>87</v>
      </c>
    </row>
    <row r="71" spans="1:17" x14ac:dyDescent="0.2">
      <c r="A71" s="137">
        <v>3</v>
      </c>
      <c r="B71" s="138">
        <v>11</v>
      </c>
      <c r="C71" s="139">
        <v>133.80000000000001</v>
      </c>
      <c r="D71" s="140">
        <v>368</v>
      </c>
      <c r="E71" s="141">
        <v>1813</v>
      </c>
      <c r="F71" s="140">
        <v>82</v>
      </c>
      <c r="G71" s="141">
        <v>11701</v>
      </c>
      <c r="H71" s="66">
        <f>SUM(B71+D71+F71)</f>
        <v>461</v>
      </c>
      <c r="I71" s="142">
        <f>SUM(C71+E71+G71)/3600</f>
        <v>3.7910555555555554</v>
      </c>
      <c r="J71" s="89">
        <v>1024</v>
      </c>
      <c r="K71" s="109" t="s">
        <v>87</v>
      </c>
    </row>
    <row r="72" spans="1:17" x14ac:dyDescent="0.2">
      <c r="A72" s="48">
        <v>12</v>
      </c>
      <c r="B72" s="50">
        <v>152</v>
      </c>
      <c r="C72" s="51">
        <v>182.1</v>
      </c>
      <c r="D72" s="49">
        <v>493</v>
      </c>
      <c r="E72" s="52">
        <v>1928</v>
      </c>
      <c r="F72" s="96"/>
      <c r="G72" s="172"/>
      <c r="H72" s="72">
        <f t="shared" ref="H72:H76" si="12">SUM(B72+D72+F72)</f>
        <v>645</v>
      </c>
      <c r="I72" s="98">
        <f t="shared" ref="I72:I76" si="13">SUM(C72+E72+G72)/3600</f>
        <v>0.58613888888888888</v>
      </c>
      <c r="J72" s="89"/>
      <c r="K72" s="109"/>
      <c r="O72" t="s">
        <v>76</v>
      </c>
    </row>
    <row r="73" spans="1:17" x14ac:dyDescent="0.2">
      <c r="A73" s="48">
        <v>27</v>
      </c>
      <c r="B73" s="50">
        <v>24</v>
      </c>
      <c r="C73" s="51">
        <v>102</v>
      </c>
      <c r="D73" s="49">
        <v>307</v>
      </c>
      <c r="E73" s="52">
        <v>1386</v>
      </c>
      <c r="F73" s="49">
        <v>20</v>
      </c>
      <c r="G73" s="52">
        <v>9853</v>
      </c>
      <c r="H73" s="72">
        <f>SUM(B73+D73+F73)</f>
        <v>351</v>
      </c>
      <c r="I73" s="98">
        <f t="shared" si="13"/>
        <v>3.1502777777777777</v>
      </c>
      <c r="J73" s="89">
        <f>SUM(H71:H74)</f>
        <v>1923</v>
      </c>
      <c r="K73" s="109">
        <f>SUM(I71:I74)</f>
        <v>8.1154722222222233</v>
      </c>
      <c r="N73">
        <v>1</v>
      </c>
      <c r="O73" s="1" t="s">
        <v>70</v>
      </c>
    </row>
    <row r="74" spans="1:17" ht="15" thickBot="1" x14ac:dyDescent="0.25">
      <c r="A74" s="171">
        <v>47</v>
      </c>
      <c r="B74" s="101">
        <v>75</v>
      </c>
      <c r="C74" s="102">
        <v>155.80000000000001</v>
      </c>
      <c r="D74" s="59">
        <v>391</v>
      </c>
      <c r="E74" s="126">
        <v>1961</v>
      </c>
      <c r="F74" s="173"/>
      <c r="G74" s="174"/>
      <c r="H74" s="78">
        <f>SUM(B74+D74+F74)</f>
        <v>466</v>
      </c>
      <c r="I74" s="79">
        <f t="shared" si="13"/>
        <v>0.58800000000000008</v>
      </c>
      <c r="J74" s="89"/>
      <c r="K74" s="109">
        <f>K73/4</f>
        <v>2.0288680555555558</v>
      </c>
      <c r="N74">
        <v>2</v>
      </c>
      <c r="O74" s="99" t="s">
        <v>65</v>
      </c>
      <c r="P74" t="s">
        <v>78</v>
      </c>
    </row>
    <row r="75" spans="1:17" x14ac:dyDescent="0.2">
      <c r="A75" s="132">
        <v>52</v>
      </c>
      <c r="B75" s="133">
        <v>5</v>
      </c>
      <c r="C75" s="134">
        <v>8.5749999999999993</v>
      </c>
      <c r="D75" s="135">
        <v>0</v>
      </c>
      <c r="E75" s="136">
        <v>117.4</v>
      </c>
      <c r="F75" s="135">
        <v>0</v>
      </c>
      <c r="G75" s="134">
        <v>76.59</v>
      </c>
      <c r="H75" s="135">
        <f t="shared" si="12"/>
        <v>5</v>
      </c>
      <c r="I75" s="136">
        <f t="shared" si="13"/>
        <v>5.6268055555555557E-2</v>
      </c>
      <c r="J75" s="111">
        <v>52</v>
      </c>
      <c r="K75" s="112" t="s">
        <v>87</v>
      </c>
      <c r="N75">
        <v>3</v>
      </c>
      <c r="O75" t="s">
        <v>66</v>
      </c>
    </row>
    <row r="76" spans="1:17" ht="15" thickBot="1" x14ac:dyDescent="0.25">
      <c r="A76" s="113">
        <v>163</v>
      </c>
      <c r="B76" s="101">
        <v>18</v>
      </c>
      <c r="C76" s="102">
        <v>56.07</v>
      </c>
      <c r="D76" s="59">
        <v>240</v>
      </c>
      <c r="E76" s="126">
        <v>936.5</v>
      </c>
      <c r="F76" s="59">
        <v>32</v>
      </c>
      <c r="G76" s="126">
        <v>8232</v>
      </c>
      <c r="H76" s="59">
        <f t="shared" si="12"/>
        <v>290</v>
      </c>
      <c r="I76" s="126">
        <f t="shared" si="13"/>
        <v>2.5623805555555554</v>
      </c>
      <c r="J76" s="87">
        <v>229</v>
      </c>
      <c r="K76" s="110" t="s">
        <v>87</v>
      </c>
    </row>
    <row r="77" spans="1:17" x14ac:dyDescent="0.2">
      <c r="A77" s="114"/>
      <c r="B77" s="115"/>
      <c r="C77" s="115"/>
      <c r="D77" s="115"/>
      <c r="E77" s="115"/>
      <c r="F77" s="149" t="s">
        <v>77</v>
      </c>
      <c r="G77" s="149"/>
      <c r="H77" s="115"/>
      <c r="I77" s="115"/>
      <c r="J77" s="115"/>
      <c r="K77" s="116"/>
      <c r="O77" t="s">
        <v>68</v>
      </c>
    </row>
    <row r="78" spans="1:17" ht="15" thickBot="1" x14ac:dyDescent="0.25">
      <c r="A78" s="114" t="s">
        <v>46</v>
      </c>
      <c r="B78" s="117" t="s">
        <v>85</v>
      </c>
      <c r="C78" s="115"/>
      <c r="D78" s="115"/>
      <c r="E78" s="115"/>
      <c r="F78" s="117"/>
      <c r="G78" s="115"/>
      <c r="H78" s="115"/>
      <c r="I78" s="115"/>
      <c r="J78" s="115"/>
      <c r="K78" s="118"/>
      <c r="O78" t="s">
        <v>69</v>
      </c>
      <c r="P78" t="s">
        <v>71</v>
      </c>
      <c r="Q78" t="s">
        <v>72</v>
      </c>
    </row>
    <row r="79" spans="1:17" x14ac:dyDescent="0.2">
      <c r="A79" s="108" t="s">
        <v>62</v>
      </c>
      <c r="B79" s="66" t="s">
        <v>44</v>
      </c>
      <c r="C79" s="67" t="s">
        <v>82</v>
      </c>
      <c r="D79" s="66" t="s">
        <v>44</v>
      </c>
      <c r="E79" s="67" t="s">
        <v>82</v>
      </c>
      <c r="F79" s="66" t="s">
        <v>44</v>
      </c>
      <c r="G79" s="103" t="s">
        <v>82</v>
      </c>
      <c r="H79" s="66" t="s">
        <v>44</v>
      </c>
      <c r="I79" s="67" t="s">
        <v>45</v>
      </c>
      <c r="J79" s="115"/>
      <c r="K79" s="118"/>
    </row>
    <row r="80" spans="1:17" x14ac:dyDescent="0.2">
      <c r="A80" s="95" t="s">
        <v>31</v>
      </c>
      <c r="B80" s="143" t="s">
        <v>42</v>
      </c>
      <c r="C80" s="144"/>
      <c r="D80" s="143" t="s">
        <v>43</v>
      </c>
      <c r="E80" s="144"/>
      <c r="F80" s="143" t="s">
        <v>67</v>
      </c>
      <c r="G80" s="147"/>
      <c r="H80" s="148" t="s">
        <v>58</v>
      </c>
      <c r="I80" s="146"/>
      <c r="J80" s="115"/>
      <c r="K80" s="119"/>
      <c r="O80" t="s">
        <v>75</v>
      </c>
      <c r="P80" t="s">
        <v>74</v>
      </c>
      <c r="Q80" t="s">
        <v>73</v>
      </c>
    </row>
    <row r="81" spans="1:16" x14ac:dyDescent="0.2">
      <c r="A81" s="95">
        <v>3</v>
      </c>
      <c r="B81" s="97">
        <v>9</v>
      </c>
      <c r="C81" s="71">
        <v>104</v>
      </c>
      <c r="D81" s="72">
        <v>373</v>
      </c>
      <c r="E81" s="98">
        <v>1826</v>
      </c>
      <c r="F81" s="72"/>
      <c r="G81" s="85"/>
      <c r="H81" s="72">
        <f>SUM(B81+D81+F81)</f>
        <v>382</v>
      </c>
      <c r="I81" s="98">
        <f>SUM(C81+E81+G81)</f>
        <v>1930</v>
      </c>
      <c r="J81" s="89"/>
      <c r="K81" s="116"/>
    </row>
    <row r="82" spans="1:16" x14ac:dyDescent="0.2">
      <c r="A82" s="95">
        <v>12</v>
      </c>
      <c r="B82" s="97">
        <v>152</v>
      </c>
      <c r="C82" s="71">
        <v>182.1</v>
      </c>
      <c r="D82" s="82">
        <v>490</v>
      </c>
      <c r="E82" s="98">
        <v>1966</v>
      </c>
      <c r="F82" s="82"/>
      <c r="G82" s="85"/>
      <c r="H82" s="72">
        <f t="shared" ref="H82" si="14">SUM(B82+D82+F82)</f>
        <v>642</v>
      </c>
      <c r="I82" s="98">
        <f>SUM(C82+E82+G82)</f>
        <v>2148.1</v>
      </c>
      <c r="J82" s="89"/>
      <c r="K82" s="118"/>
      <c r="L82" s="68"/>
      <c r="O82" s="100" t="s">
        <v>79</v>
      </c>
      <c r="P82" t="s">
        <v>86</v>
      </c>
    </row>
    <row r="83" spans="1:16" x14ac:dyDescent="0.2">
      <c r="A83" s="95">
        <v>27</v>
      </c>
      <c r="B83" s="97">
        <v>24</v>
      </c>
      <c r="C83" s="71">
        <v>102</v>
      </c>
      <c r="D83" s="82">
        <v>307</v>
      </c>
      <c r="E83" s="98">
        <v>1386</v>
      </c>
      <c r="F83" s="82"/>
      <c r="G83" s="85"/>
      <c r="H83" s="72">
        <f>SUM(B83+D83+F83)</f>
        <v>331</v>
      </c>
      <c r="I83" s="98">
        <f t="shared" ref="I83:I84" si="15">SUM(C83+E83+G83)</f>
        <v>1488</v>
      </c>
      <c r="J83" s="89"/>
      <c r="K83" s="118"/>
      <c r="L83" s="74"/>
    </row>
    <row r="84" spans="1:16" ht="15" thickBot="1" x14ac:dyDescent="0.25">
      <c r="A84" s="120">
        <v>47</v>
      </c>
      <c r="B84" s="76">
        <v>75</v>
      </c>
      <c r="C84" s="77">
        <v>155.80000000000001</v>
      </c>
      <c r="D84" s="83">
        <v>377</v>
      </c>
      <c r="E84" s="79">
        <v>2233</v>
      </c>
      <c r="F84" s="78"/>
      <c r="G84" s="94"/>
      <c r="H84" s="78">
        <f>SUM(B84+D84+F84)</f>
        <v>452</v>
      </c>
      <c r="I84" s="79">
        <f t="shared" si="15"/>
        <v>2388.8000000000002</v>
      </c>
      <c r="J84" s="89"/>
      <c r="K84" s="118"/>
      <c r="L84" s="74"/>
    </row>
    <row r="85" spans="1:16" ht="15" thickBot="1" x14ac:dyDescent="0.25">
      <c r="A85" s="121"/>
      <c r="B85" s="122"/>
      <c r="C85" s="122"/>
      <c r="D85" s="122"/>
      <c r="E85" s="122"/>
      <c r="F85" s="122"/>
      <c r="G85" s="122"/>
      <c r="H85" s="123">
        <f>SUM(H81:H84)</f>
        <v>1807</v>
      </c>
      <c r="I85" s="124">
        <v>1024</v>
      </c>
      <c r="J85" s="122"/>
      <c r="K85" s="125"/>
      <c r="L85" s="68"/>
    </row>
    <row r="86" spans="1:16" x14ac:dyDescent="0.2">
      <c r="A86" s="115"/>
      <c r="B86" s="115"/>
      <c r="C86" s="115"/>
      <c r="D86" s="115"/>
      <c r="E86" s="115"/>
      <c r="F86" s="115"/>
      <c r="G86" s="115"/>
      <c r="H86" s="89"/>
      <c r="I86" s="89"/>
      <c r="J86" s="115"/>
      <c r="K86" s="115"/>
      <c r="L86" s="68"/>
    </row>
    <row r="87" spans="1:16" ht="15" thickBot="1" x14ac:dyDescent="0.25">
      <c r="A87" s="68" t="s">
        <v>46</v>
      </c>
      <c r="B87" s="68" t="s">
        <v>63</v>
      </c>
      <c r="C87" s="68"/>
      <c r="D87" s="68"/>
      <c r="E87" s="68"/>
      <c r="F87" s="68"/>
      <c r="G87" s="68"/>
      <c r="H87" s="68"/>
      <c r="I87" s="68"/>
      <c r="J87" s="68"/>
      <c r="K87" s="68"/>
      <c r="L87" s="68"/>
    </row>
    <row r="88" spans="1:16" x14ac:dyDescent="0.2">
      <c r="A88" s="65" t="s">
        <v>64</v>
      </c>
      <c r="B88" s="66" t="s">
        <v>44</v>
      </c>
      <c r="C88" s="67" t="s">
        <v>45</v>
      </c>
      <c r="D88" s="66" t="s">
        <v>44</v>
      </c>
      <c r="E88" s="67" t="s">
        <v>45</v>
      </c>
      <c r="F88" s="93"/>
      <c r="G88" s="93"/>
      <c r="H88" s="66" t="s">
        <v>44</v>
      </c>
      <c r="I88" s="67" t="s">
        <v>45</v>
      </c>
      <c r="J88" s="89"/>
      <c r="K88" s="68"/>
      <c r="L88" s="68"/>
    </row>
    <row r="89" spans="1:16" x14ac:dyDescent="0.2">
      <c r="A89" s="69" t="s">
        <v>31</v>
      </c>
      <c r="B89" s="143" t="s">
        <v>42</v>
      </c>
      <c r="C89" s="144"/>
      <c r="D89" s="143" t="s">
        <v>43</v>
      </c>
      <c r="E89" s="144"/>
      <c r="F89" s="85"/>
      <c r="G89" s="85"/>
      <c r="H89" s="145" t="s">
        <v>58</v>
      </c>
      <c r="I89" s="146"/>
      <c r="J89" s="86"/>
      <c r="K89" s="68"/>
      <c r="L89" s="68"/>
    </row>
    <row r="90" spans="1:16" x14ac:dyDescent="0.2">
      <c r="A90" s="69">
        <v>0</v>
      </c>
      <c r="B90" s="70">
        <v>20</v>
      </c>
      <c r="C90" s="71">
        <v>47.96</v>
      </c>
      <c r="D90" s="72">
        <v>254</v>
      </c>
      <c r="E90" s="73">
        <v>540.29999999999995</v>
      </c>
      <c r="F90" s="85"/>
      <c r="G90" s="85"/>
      <c r="H90" s="49">
        <f>SUM(B90+D90)</f>
        <v>274</v>
      </c>
      <c r="I90" s="71">
        <f>SUM(C90+E90)</f>
        <v>588.26</v>
      </c>
      <c r="J90" s="89"/>
      <c r="K90" s="68"/>
      <c r="L90" s="74">
        <v>137</v>
      </c>
    </row>
    <row r="91" spans="1:16" x14ac:dyDescent="0.2">
      <c r="A91" s="69">
        <v>3</v>
      </c>
      <c r="B91" s="70">
        <v>8</v>
      </c>
      <c r="C91" s="71">
        <v>87.97</v>
      </c>
      <c r="D91" s="72">
        <v>336</v>
      </c>
      <c r="E91" s="73">
        <v>1643</v>
      </c>
      <c r="F91" s="85"/>
      <c r="G91" s="85"/>
      <c r="H91" s="72">
        <f t="shared" ref="H91:H92" si="16">SUM(B91+D91)</f>
        <v>344</v>
      </c>
      <c r="I91" s="71">
        <f>SUM(C91+E91)</f>
        <v>1730.97</v>
      </c>
      <c r="J91" s="89"/>
      <c r="K91" s="68" t="s">
        <v>54</v>
      </c>
      <c r="L91" s="74">
        <v>1024</v>
      </c>
    </row>
    <row r="92" spans="1:16" ht="15" thickBot="1" x14ac:dyDescent="0.25">
      <c r="A92" s="75">
        <v>163</v>
      </c>
      <c r="B92" s="76">
        <v>17</v>
      </c>
      <c r="C92" s="77">
        <v>53.38</v>
      </c>
      <c r="D92" s="78">
        <v>6</v>
      </c>
      <c r="E92" s="79">
        <v>976.9</v>
      </c>
      <c r="F92" s="94"/>
      <c r="G92" s="94"/>
      <c r="H92" s="78">
        <f t="shared" si="16"/>
        <v>23</v>
      </c>
      <c r="I92" s="77">
        <f t="shared" ref="I92" si="17">SUM(C92+E92)</f>
        <v>1030.28</v>
      </c>
      <c r="J92" s="89"/>
      <c r="K92" s="68"/>
      <c r="L92" s="74">
        <v>229</v>
      </c>
    </row>
    <row r="93" spans="1:16" x14ac:dyDescent="0.2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</row>
    <row r="94" spans="1:16" ht="15" thickBot="1" x14ac:dyDescent="0.25">
      <c r="A94" s="68" t="s">
        <v>46</v>
      </c>
      <c r="B94" s="68" t="s">
        <v>63</v>
      </c>
      <c r="C94" s="68"/>
      <c r="D94" s="68"/>
      <c r="E94" s="68"/>
      <c r="F94" s="68"/>
      <c r="G94" s="68"/>
      <c r="H94" s="68"/>
      <c r="I94" s="68"/>
      <c r="J94" s="68"/>
      <c r="K94" s="68"/>
      <c r="L94" s="68"/>
    </row>
    <row r="95" spans="1:16" x14ac:dyDescent="0.2">
      <c r="A95" s="65" t="s">
        <v>64</v>
      </c>
      <c r="B95" s="66" t="s">
        <v>44</v>
      </c>
      <c r="C95" s="67" t="s">
        <v>45</v>
      </c>
      <c r="D95" s="80" t="s">
        <v>44</v>
      </c>
      <c r="E95" s="67" t="s">
        <v>45</v>
      </c>
      <c r="F95" s="93"/>
      <c r="G95" s="93"/>
      <c r="H95" s="66" t="s">
        <v>44</v>
      </c>
      <c r="I95" s="67" t="s">
        <v>45</v>
      </c>
      <c r="J95" s="89"/>
      <c r="K95" s="68"/>
      <c r="L95" s="68"/>
    </row>
    <row r="96" spans="1:16" x14ac:dyDescent="0.2">
      <c r="A96" s="69" t="s">
        <v>31</v>
      </c>
      <c r="B96" s="143" t="s">
        <v>42</v>
      </c>
      <c r="C96" s="144"/>
      <c r="D96" s="143" t="s">
        <v>43</v>
      </c>
      <c r="E96" s="144"/>
      <c r="F96" s="85"/>
      <c r="G96" s="85"/>
      <c r="H96" s="145" t="s">
        <v>58</v>
      </c>
      <c r="I96" s="146"/>
      <c r="J96" s="86"/>
      <c r="K96" s="81" t="s">
        <v>51</v>
      </c>
      <c r="L96" s="68"/>
    </row>
    <row r="97" spans="1:13" x14ac:dyDescent="0.2">
      <c r="A97" s="69">
        <v>3</v>
      </c>
      <c r="B97" s="70">
        <v>8</v>
      </c>
      <c r="C97" s="71">
        <v>87.97</v>
      </c>
      <c r="D97" s="72">
        <v>336</v>
      </c>
      <c r="E97" s="73">
        <v>1643</v>
      </c>
      <c r="F97" s="85"/>
      <c r="G97" s="85"/>
      <c r="H97" s="49">
        <f>SUM(B97+D97)</f>
        <v>344</v>
      </c>
      <c r="I97" s="71">
        <f>SUM(C97+E97)</f>
        <v>1730.97</v>
      </c>
      <c r="J97" s="89"/>
      <c r="K97" s="58">
        <f>SUM(H97:H100)</f>
        <v>2053</v>
      </c>
      <c r="L97" s="74">
        <v>1024</v>
      </c>
    </row>
    <row r="98" spans="1:13" x14ac:dyDescent="0.2">
      <c r="A98" s="69">
        <v>12</v>
      </c>
      <c r="B98" s="70">
        <v>134</v>
      </c>
      <c r="C98" s="71">
        <v>160.69999999999999</v>
      </c>
      <c r="D98" s="82">
        <v>495</v>
      </c>
      <c r="E98" s="73">
        <v>1844</v>
      </c>
      <c r="F98" s="85"/>
      <c r="G98" s="85"/>
      <c r="H98" s="49">
        <f t="shared" ref="H98" si="18">SUM(B98+D98)</f>
        <v>629</v>
      </c>
      <c r="I98" s="71">
        <f>SUM(C98+E98)</f>
        <v>2004.7</v>
      </c>
      <c r="J98" s="89"/>
      <c r="K98" s="68"/>
      <c r="L98" s="68"/>
    </row>
    <row r="99" spans="1:13" x14ac:dyDescent="0.2">
      <c r="A99" s="69">
        <v>27</v>
      </c>
      <c r="B99" s="70">
        <v>31</v>
      </c>
      <c r="C99" s="71">
        <v>228.8</v>
      </c>
      <c r="D99" s="82">
        <v>34</v>
      </c>
      <c r="E99" s="73">
        <v>1353</v>
      </c>
      <c r="F99" s="85"/>
      <c r="G99" s="85"/>
      <c r="H99" s="49">
        <f>SUM(B99+D100)</f>
        <v>505</v>
      </c>
      <c r="I99" s="71">
        <f>SUM(C99+E99)</f>
        <v>1581.8</v>
      </c>
      <c r="J99" s="89"/>
      <c r="K99" s="68"/>
      <c r="L99" s="74"/>
    </row>
    <row r="100" spans="1:13" ht="15" thickBot="1" x14ac:dyDescent="0.25">
      <c r="A100" s="75">
        <v>47</v>
      </c>
      <c r="B100" s="76">
        <v>101</v>
      </c>
      <c r="C100" s="77">
        <v>159.30000000000001</v>
      </c>
      <c r="D100" s="83">
        <v>474</v>
      </c>
      <c r="E100" s="79">
        <v>1953</v>
      </c>
      <c r="F100" s="94"/>
      <c r="G100" s="94"/>
      <c r="H100" s="59">
        <f>SUM(B100+D100)</f>
        <v>575</v>
      </c>
      <c r="I100" s="77">
        <f t="shared" ref="I100" si="19">SUM(C100+E100)</f>
        <v>2112.3000000000002</v>
      </c>
      <c r="J100" s="89"/>
      <c r="K100" s="68"/>
      <c r="L100" s="74"/>
    </row>
    <row r="108" spans="1:13" x14ac:dyDescent="0.2">
      <c r="D108" s="22"/>
    </row>
    <row r="109" spans="1:13" x14ac:dyDescent="0.2">
      <c r="D109" s="22"/>
    </row>
    <row r="110" spans="1:13" ht="20.25" x14ac:dyDescent="0.2">
      <c r="A110" s="9" t="s">
        <v>35</v>
      </c>
      <c r="B110" t="s">
        <v>37</v>
      </c>
      <c r="C110" t="s">
        <v>40</v>
      </c>
    </row>
    <row r="111" spans="1:13" x14ac:dyDescent="0.2">
      <c r="A111" s="21" t="s">
        <v>30</v>
      </c>
      <c r="B111" s="21" t="s">
        <v>31</v>
      </c>
      <c r="C111" s="21" t="s">
        <v>32</v>
      </c>
      <c r="D111" s="21" t="s">
        <v>33</v>
      </c>
      <c r="E111" s="21" t="s">
        <v>34</v>
      </c>
      <c r="F111" s="27"/>
      <c r="G111" s="27"/>
      <c r="I111" s="23" t="s">
        <v>32</v>
      </c>
      <c r="J111" s="27"/>
      <c r="K111" s="23" t="s">
        <v>33</v>
      </c>
      <c r="L111" s="23" t="s">
        <v>34</v>
      </c>
    </row>
    <row r="112" spans="1:13" x14ac:dyDescent="0.2">
      <c r="A112" t="s">
        <v>36</v>
      </c>
      <c r="B112">
        <v>403</v>
      </c>
      <c r="C112">
        <v>6</v>
      </c>
      <c r="D112">
        <v>44</v>
      </c>
      <c r="H112">
        <f>SUM(C112:E112)</f>
        <v>50</v>
      </c>
      <c r="M112">
        <f>SUM(I112:L112)</f>
        <v>0</v>
      </c>
    </row>
    <row r="113" spans="2:13" x14ac:dyDescent="0.2">
      <c r="C113">
        <v>7499.3</v>
      </c>
      <c r="D113">
        <v>35248.199999999997</v>
      </c>
      <c r="H113">
        <f>SUM(C113:E113)/3600</f>
        <v>11.874305555555555</v>
      </c>
      <c r="M113">
        <f>SUM(I113:L113)/3600</f>
        <v>0</v>
      </c>
    </row>
    <row r="114" spans="2:13" x14ac:dyDescent="0.2">
      <c r="B114" s="26"/>
      <c r="C114" s="152" t="s">
        <v>38</v>
      </c>
      <c r="D114" s="152"/>
      <c r="E114" s="152"/>
      <c r="F114" s="152"/>
      <c r="G114" s="152"/>
      <c r="H114" s="152"/>
      <c r="I114" s="152" t="s">
        <v>39</v>
      </c>
      <c r="J114" s="152"/>
      <c r="K114" s="152"/>
      <c r="L114" s="152"/>
      <c r="M114" s="152"/>
    </row>
  </sheetData>
  <mergeCells count="41">
    <mergeCell ref="C114:H114"/>
    <mergeCell ref="I114:M114"/>
    <mergeCell ref="B27:C27"/>
    <mergeCell ref="D27:E27"/>
    <mergeCell ref="H27:I27"/>
    <mergeCell ref="B35:C35"/>
    <mergeCell ref="D35:E35"/>
    <mergeCell ref="H35:I35"/>
    <mergeCell ref="B46:C46"/>
    <mergeCell ref="D46:E46"/>
    <mergeCell ref="H46:I46"/>
    <mergeCell ref="B54:C54"/>
    <mergeCell ref="D54:E54"/>
    <mergeCell ref="H54:I54"/>
    <mergeCell ref="A43:I43"/>
    <mergeCell ref="B69:C69"/>
    <mergeCell ref="J69:K69"/>
    <mergeCell ref="C6:C8"/>
    <mergeCell ref="D6:D8"/>
    <mergeCell ref="A6:A8"/>
    <mergeCell ref="B6:B8"/>
    <mergeCell ref="K6:K8"/>
    <mergeCell ref="A12:A13"/>
    <mergeCell ref="A14:A15"/>
    <mergeCell ref="A19:M19"/>
    <mergeCell ref="A20:M20"/>
    <mergeCell ref="A18:M18"/>
    <mergeCell ref="B96:C96"/>
    <mergeCell ref="D96:E96"/>
    <mergeCell ref="H96:I96"/>
    <mergeCell ref="F69:G69"/>
    <mergeCell ref="F80:G80"/>
    <mergeCell ref="B89:C89"/>
    <mergeCell ref="D89:E89"/>
    <mergeCell ref="H89:I89"/>
    <mergeCell ref="B80:C80"/>
    <mergeCell ref="D80:E80"/>
    <mergeCell ref="H80:I80"/>
    <mergeCell ref="F77:G77"/>
    <mergeCell ref="D69:E69"/>
    <mergeCell ref="H69:I6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2019-03-03T14:57:59Z</dcterms:modified>
</cp:coreProperties>
</file>