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6F46751-3937-47EF-80F6-5929F0159960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est" sheetId="3" r:id="rId2"/>
    <sheet name="2 wiki" sheetId="2" r:id="rId3"/>
    <sheet name="4 DB" sheetId="4" r:id="rId4"/>
    <sheet name=" mac yago" sheetId="5" r:id="rId5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1" i="3" l="1"/>
  <c r="M68" i="3"/>
  <c r="M67" i="3"/>
  <c r="M88" i="3"/>
  <c r="M87" i="3"/>
  <c r="M90" i="3"/>
  <c r="M52" i="3"/>
  <c r="M54" i="3"/>
  <c r="M56" i="3"/>
  <c r="M58" i="3"/>
  <c r="M60" i="3"/>
  <c r="M62" i="3"/>
  <c r="M64" i="3"/>
  <c r="M66" i="3"/>
  <c r="M70" i="3"/>
  <c r="M72" i="3"/>
  <c r="M74" i="3"/>
  <c r="M76" i="3"/>
  <c r="M78" i="3"/>
  <c r="M80" i="3"/>
  <c r="M82" i="3"/>
  <c r="M84" i="3"/>
  <c r="M86" i="3"/>
  <c r="M92" i="3"/>
  <c r="L92" i="3"/>
  <c r="M51" i="3"/>
  <c r="M53" i="3"/>
  <c r="M55" i="3"/>
  <c r="M57" i="3"/>
  <c r="M59" i="3"/>
  <c r="M61" i="3"/>
  <c r="M63" i="3"/>
  <c r="M65" i="3"/>
  <c r="M69" i="3"/>
  <c r="M71" i="3"/>
  <c r="M73" i="3"/>
  <c r="M75" i="3"/>
  <c r="M77" i="3"/>
  <c r="M79" i="3"/>
  <c r="M81" i="3"/>
  <c r="M83" i="3"/>
  <c r="M85" i="3"/>
  <c r="M89" i="3"/>
  <c r="L91" i="3"/>
  <c r="W44" i="3"/>
  <c r="U44" i="3"/>
  <c r="S44" i="3"/>
  <c r="Q44" i="3"/>
  <c r="O44" i="3"/>
  <c r="E3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E39" i="5"/>
  <c r="E41" i="5"/>
  <c r="E43" i="5"/>
  <c r="D43" i="5"/>
  <c r="E2" i="5"/>
  <c r="E4" i="5"/>
  <c r="E6" i="5"/>
  <c r="E8" i="5"/>
  <c r="E10" i="5"/>
  <c r="E12" i="5"/>
  <c r="E14" i="5"/>
  <c r="E16" i="5"/>
  <c r="E18" i="5"/>
  <c r="E20" i="5"/>
  <c r="E22" i="5"/>
  <c r="E24" i="5"/>
  <c r="E26" i="5"/>
  <c r="E28" i="5"/>
  <c r="E30" i="5"/>
  <c r="E32" i="5"/>
  <c r="E34" i="5"/>
  <c r="E36" i="5"/>
  <c r="E38" i="5"/>
  <c r="E40" i="5"/>
  <c r="E42" i="5"/>
  <c r="D42" i="5"/>
  <c r="L23" i="4"/>
  <c r="L22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F13" i="4"/>
  <c r="F12" i="4"/>
  <c r="F11" i="4"/>
  <c r="F10" i="4"/>
  <c r="F9" i="4"/>
  <c r="F8" i="4"/>
  <c r="F7" i="4"/>
  <c r="F6" i="4"/>
  <c r="F5" i="4"/>
  <c r="F4" i="4"/>
  <c r="F3" i="4"/>
  <c r="F2" i="4"/>
  <c r="M5" i="3"/>
  <c r="M7" i="3"/>
  <c r="M9" i="3"/>
  <c r="M11" i="3"/>
  <c r="M13" i="3"/>
  <c r="M15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L45" i="3"/>
  <c r="M4" i="3"/>
  <c r="M6" i="3"/>
  <c r="M8" i="3"/>
  <c r="M10" i="3"/>
  <c r="M12" i="3"/>
  <c r="M14" i="3"/>
  <c r="M16" i="3"/>
  <c r="M18" i="3"/>
  <c r="M20" i="3"/>
  <c r="M22" i="3"/>
  <c r="M24" i="3"/>
  <c r="M26" i="3"/>
  <c r="M28" i="3"/>
  <c r="M30" i="3"/>
  <c r="M32" i="3"/>
  <c r="M34" i="3"/>
  <c r="M36" i="3"/>
  <c r="M38" i="3"/>
  <c r="M40" i="3"/>
  <c r="M42" i="3"/>
  <c r="M44" i="3"/>
  <c r="L44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E45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4" i="3"/>
  <c r="E44" i="3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E43" i="2"/>
  <c r="F2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E42" i="2"/>
  <c r="M193" i="1"/>
  <c r="M192" i="1"/>
  <c r="M201" i="1"/>
  <c r="M200" i="1"/>
  <c r="M199" i="1"/>
  <c r="M198" i="1"/>
  <c r="M197" i="1"/>
  <c r="M196" i="1"/>
  <c r="M195" i="1"/>
  <c r="M194" i="1"/>
  <c r="M191" i="1"/>
  <c r="M190" i="1"/>
  <c r="E177" i="1"/>
  <c r="E176" i="1"/>
  <c r="E175" i="1"/>
  <c r="E174" i="1"/>
  <c r="E173" i="1"/>
  <c r="E172" i="1"/>
  <c r="E171" i="1"/>
  <c r="E170" i="1"/>
  <c r="E169" i="1"/>
  <c r="E168" i="1"/>
  <c r="M184" i="1"/>
  <c r="M183" i="1"/>
  <c r="M182" i="1"/>
  <c r="M181" i="1"/>
  <c r="M180" i="1"/>
  <c r="M179" i="1"/>
  <c r="M178" i="1"/>
  <c r="M177" i="1"/>
  <c r="M176" i="1"/>
  <c r="M175" i="1"/>
  <c r="M186" i="1"/>
  <c r="M185" i="1"/>
  <c r="M169" i="1"/>
  <c r="M168" i="1"/>
  <c r="M167" i="1"/>
  <c r="M166" i="1"/>
  <c r="M165" i="1"/>
  <c r="M164" i="1"/>
  <c r="M163" i="1"/>
  <c r="M162" i="1"/>
  <c r="M161" i="1"/>
  <c r="M160" i="1"/>
  <c r="M171" i="1"/>
  <c r="M170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L153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E153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L152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E152" i="1"/>
  <c r="F66" i="1"/>
  <c r="F67" i="1"/>
  <c r="F102" i="1"/>
  <c r="F104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6" i="1"/>
  <c r="E106" i="1"/>
  <c r="M71" i="1"/>
  <c r="M79" i="1"/>
  <c r="M105" i="1"/>
  <c r="M73" i="1"/>
  <c r="M75" i="1"/>
  <c r="M77" i="1"/>
  <c r="M103" i="1"/>
  <c r="M67" i="1"/>
  <c r="M69" i="1"/>
  <c r="M81" i="1"/>
  <c r="M83" i="1"/>
  <c r="M85" i="1"/>
  <c r="M87" i="1"/>
  <c r="M89" i="1"/>
  <c r="M91" i="1"/>
  <c r="M93" i="1"/>
  <c r="M95" i="1"/>
  <c r="M97" i="1"/>
  <c r="M99" i="1"/>
  <c r="M101" i="1"/>
  <c r="M107" i="1"/>
  <c r="L107" i="1"/>
  <c r="M70" i="1"/>
  <c r="M78" i="1"/>
  <c r="M104" i="1"/>
  <c r="M72" i="1"/>
  <c r="M74" i="1"/>
  <c r="M76" i="1"/>
  <c r="M102" i="1"/>
  <c r="M66" i="1"/>
  <c r="M68" i="1"/>
  <c r="M80" i="1"/>
  <c r="M82" i="1"/>
  <c r="M84" i="1"/>
  <c r="M86" i="1"/>
  <c r="M88" i="1"/>
  <c r="M90" i="1"/>
  <c r="M92" i="1"/>
  <c r="M94" i="1"/>
  <c r="M96" i="1"/>
  <c r="M98" i="1"/>
  <c r="M100" i="1"/>
  <c r="M106" i="1"/>
  <c r="L106" i="1"/>
  <c r="F103" i="1"/>
  <c r="F105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7" i="1"/>
  <c r="E107" i="1"/>
  <c r="I51" i="1"/>
  <c r="L51" i="1"/>
  <c r="I50" i="1"/>
  <c r="L50" i="1"/>
  <c r="I49" i="1"/>
  <c r="L49" i="1"/>
  <c r="I48" i="1"/>
  <c r="L48" i="1"/>
  <c r="I47" i="1"/>
  <c r="L47" i="1"/>
  <c r="H51" i="1"/>
  <c r="K51" i="1"/>
  <c r="H50" i="1"/>
  <c r="K50" i="1"/>
  <c r="H49" i="1"/>
  <c r="K49" i="1"/>
  <c r="H48" i="1"/>
  <c r="K48" i="1"/>
  <c r="H47" i="1"/>
  <c r="K47" i="1"/>
  <c r="H42" i="1"/>
  <c r="L42" i="1"/>
  <c r="I42" i="1"/>
  <c r="H41" i="1"/>
  <c r="L41" i="1"/>
  <c r="I41" i="1"/>
  <c r="H40" i="1"/>
  <c r="L40" i="1"/>
  <c r="I40" i="1"/>
  <c r="H39" i="1"/>
  <c r="L39" i="1"/>
  <c r="I39" i="1"/>
  <c r="H38" i="1"/>
  <c r="L38" i="1"/>
  <c r="I38" i="1"/>
  <c r="H30" i="1"/>
  <c r="L30" i="1"/>
  <c r="H29" i="1"/>
  <c r="I30" i="1"/>
  <c r="H31" i="1"/>
  <c r="L31" i="1"/>
  <c r="L29" i="1"/>
  <c r="H33" i="1"/>
  <c r="L33" i="1"/>
  <c r="H32" i="1"/>
  <c r="L32" i="1"/>
  <c r="I33" i="1"/>
  <c r="I32" i="1"/>
  <c r="I31" i="1"/>
  <c r="I29" i="1"/>
  <c r="H59" i="1"/>
  <c r="H60" i="1"/>
  <c r="M60" i="1"/>
  <c r="M59" i="1"/>
</calcChain>
</file>

<file path=xl/sharedStrings.xml><?xml version="1.0" encoding="utf-8"?>
<sst xmlns="http://schemas.openxmlformats.org/spreadsheetml/2006/main" count="299" uniqueCount="149">
  <si>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</si>
  <si>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</si>
  <si>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</si>
  <si>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</si>
  <si>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</si>
  <si>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</si>
  <si>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</si>
  <si>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</si>
  <si>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</si>
  <si>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</si>
  <si>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</si>
  <si>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</si>
  <si>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</si>
  <si>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</si>
  <si>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</si>
  <si>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</si>
  <si>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</si>
  <si>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</si>
  <si>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</si>
  <si>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</si>
  <si>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</si>
  <si>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</si>
  <si>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</si>
  <si>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</si>
  <si>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</si>
  <si>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</si>
  <si>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</si>
  <si>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</si>
  <si>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</si>
  <si>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</si>
  <si>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</si>
  <si>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</si>
  <si>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</si>
  <si>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</si>
  <si>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</si>
  <si>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</si>
  <si>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</si>
  <si>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</si>
  <si>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</si>
  <si>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</si>
  <si>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</si>
  <si>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</si>
  <si>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</si>
  <si>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</si>
  <si>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</si>
  <si>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</si>
  <si>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t>不要去掉，不要上限</t>
    <phoneticPr fontId="1" type="noConversion"/>
  </si>
  <si>
    <t>len=4</t>
    <phoneticPr fontId="1" type="noConversion"/>
  </si>
  <si>
    <t>RLvLR</t>
    <phoneticPr fontId="1" type="noConversion"/>
  </si>
  <si>
    <t>time( s )</t>
    <phoneticPr fontId="1" type="noConversion"/>
  </si>
  <si>
    <t>time( h )</t>
    <phoneticPr fontId="1" type="noConversion"/>
  </si>
  <si>
    <t>5h limit</t>
    <phoneticPr fontId="1" type="noConversion"/>
  </si>
  <si>
    <t>FB75K</t>
    <phoneticPr fontId="1" type="noConversion"/>
  </si>
  <si>
    <t>实体、事实数量不太对！</t>
    <phoneticPr fontId="1" type="noConversion"/>
  </si>
  <si>
    <t>maxlen</t>
    <phoneticPr fontId="1" type="noConversion"/>
  </si>
  <si>
    <t>Wiki</t>
    <phoneticPr fontId="1" type="noConversion"/>
  </si>
  <si>
    <t>不重复的</t>
    <phoneticPr fontId="1" type="noConversion"/>
  </si>
  <si>
    <t>多的</t>
    <phoneticPr fontId="1" type="noConversion"/>
  </si>
  <si>
    <t>no去掉top800len=4K'</t>
    <phoneticPr fontId="1" type="noConversion"/>
  </si>
  <si>
    <t>196&gt;137</t>
    <phoneticPr fontId="1" type="noConversion"/>
  </si>
  <si>
    <t>85&gt;52</t>
    <phoneticPr fontId="1" type="noConversion"/>
  </si>
  <si>
    <t>269&lt;691</t>
    <phoneticPr fontId="1" type="noConversion"/>
  </si>
  <si>
    <t>165&lt;229</t>
    <phoneticPr fontId="1" type="noConversion"/>
  </si>
  <si>
    <t>100-300</t>
    <phoneticPr fontId="1" type="noConversion"/>
  </si>
  <si>
    <t>对于FB15K:</t>
    <phoneticPr fontId="1" type="noConversion"/>
  </si>
  <si>
    <t>Link prediction debug+对比！</t>
    <phoneticPr fontId="1" type="noConversion"/>
  </si>
  <si>
    <t>RLvLR</t>
    <phoneticPr fontId="1" type="noConversion"/>
  </si>
  <si>
    <t>固定</t>
    <phoneticPr fontId="1" type="noConversion"/>
  </si>
  <si>
    <t>用规则？</t>
    <phoneticPr fontId="1" type="noConversion"/>
  </si>
  <si>
    <t>coooc</t>
    <phoneticPr fontId="1" type="noConversion"/>
  </si>
  <si>
    <t>win</t>
    <phoneticPr fontId="1" type="noConversion"/>
  </si>
  <si>
    <t>&gt;137</t>
    <phoneticPr fontId="1" type="noConversion"/>
  </si>
  <si>
    <t>&gt;52</t>
    <phoneticPr fontId="1" type="noConversion"/>
  </si>
  <si>
    <t>&lt;691</t>
    <phoneticPr fontId="1" type="noConversion"/>
  </si>
  <si>
    <t>&lt;229</t>
    <phoneticPr fontId="1" type="noConversion"/>
  </si>
  <si>
    <t>syn</t>
    <phoneticPr fontId="1" type="noConversion"/>
  </si>
  <si>
    <t>index</t>
    <phoneticPr fontId="1" type="noConversion"/>
  </si>
  <si>
    <t>len=2</t>
    <phoneticPr fontId="1" type="noConversion"/>
  </si>
  <si>
    <t>len=3</t>
    <phoneticPr fontId="1" type="noConversion"/>
  </si>
  <si>
    <t>len=4</t>
    <phoneticPr fontId="1" type="noConversion"/>
  </si>
  <si>
    <t>total</t>
    <phoneticPr fontId="1" type="noConversion"/>
  </si>
  <si>
    <t>coocc</t>
    <phoneticPr fontId="1" type="noConversion"/>
  </si>
  <si>
    <t>syn</t>
    <phoneticPr fontId="1" type="noConversion"/>
  </si>
  <si>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</si>
  <si>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Total num</t>
    <phoneticPr fontId="1" type="noConversion"/>
  </si>
  <si>
    <t>Total time (hour)</t>
    <phoneticPr fontId="1" type="noConversion"/>
  </si>
  <si>
    <t>5 limit</t>
    <phoneticPr fontId="1" type="noConversion"/>
  </si>
  <si>
    <t>580都是小于100的，&lt;0的去掉</t>
    <phoneticPr fontId="1" type="noConversion"/>
  </si>
  <si>
    <t>Pt 限制800个，取100个facts，100-1000,100-300</t>
    <phoneticPr fontId="1" type="noConversion"/>
  </si>
  <si>
    <t>E0</t>
    <phoneticPr fontId="1" type="noConversion"/>
  </si>
  <si>
    <t>ok</t>
    <phoneticPr fontId="1" type="noConversion"/>
  </si>
  <si>
    <t>ok 慢一点</t>
    <phoneticPr fontId="1" type="noConversion"/>
  </si>
  <si>
    <t>ok 有些慢</t>
    <phoneticPr fontId="1" type="noConversion"/>
  </si>
  <si>
    <t>太长了</t>
    <phoneticPr fontId="1" type="noConversion"/>
  </si>
  <si>
    <t>full无法弄，测试一下这个的E0all和采样数量哪个大，假如采样数量大，那就可以用同时评估策略，否则只能线性，先采样，在supp评估，最后full评估。</t>
    <phoneticPr fontId="1" type="noConversion"/>
  </si>
  <si>
    <t>now</t>
    <phoneticPr fontId="1" type="noConversion"/>
  </si>
  <si>
    <t>sample-part-full</t>
    <phoneticPr fontId="1" type="noConversion"/>
  </si>
  <si>
    <t>提高top能加规则，万一不好，可以再加top！</t>
    <phoneticPr fontId="1" type="noConversion"/>
  </si>
  <si>
    <t>大于两万的取消这个pt的这个</t>
    <phoneticPr fontId="1" type="noConversion"/>
  </si>
  <si>
    <t>我想取50个facts，试一下所有的，或者10-800</t>
    <phoneticPr fontId="1" type="noConversion"/>
  </si>
  <si>
    <r>
      <rPr>
        <sz val="11"/>
        <color rgb="FF006100"/>
        <rFont val="等线"/>
        <family val="3"/>
        <charset val="134"/>
        <scheme val="minor"/>
      </rPr>
      <t>2</t>
    </r>
    <r>
      <rPr>
        <sz val="11"/>
        <color rgb="FF006100"/>
        <rFont val="等线"/>
        <family val="2"/>
        <charset val="134"/>
        <scheme val="minor"/>
      </rPr>
      <t xml:space="preserve">限制pt的实体数量800，限制和上一层实体相连的谓词只取100个facts，限制谓词频10&lt;f&lt;1000, </t>
    </r>
    <r>
      <rPr>
        <sz val="11"/>
        <color rgb="FF006100"/>
        <rFont val="等线"/>
        <family val="3"/>
        <charset val="134"/>
        <scheme val="minor"/>
      </rPr>
      <t xml:space="preserve"> len =4 100-300</t>
    </r>
    <phoneticPr fontId="1" type="noConversion"/>
  </si>
  <si>
    <t>第一层时，谓词很少，频率大部分都是小于100的，第二层谓词比较多，频率较为分散</t>
    <phoneticPr fontId="1" type="noConversion"/>
  </si>
  <si>
    <r>
      <t>3</t>
    </r>
    <r>
      <rPr>
        <sz val="11"/>
        <color rgb="FF9C0006"/>
        <rFont val="等线"/>
        <family val="2"/>
        <charset val="134"/>
        <scheme val="minor"/>
      </rPr>
      <t>限制pt的实体数量800，限制和上一层实体相连的谓词只取100个facts，限制谓词频</t>
    </r>
    <r>
      <rPr>
        <sz val="11"/>
        <color rgb="FFFF0000"/>
        <rFont val="等线"/>
        <family val="3"/>
        <charset val="134"/>
        <scheme val="minor"/>
      </rPr>
      <t>10&lt;f&lt;800</t>
    </r>
    <r>
      <rPr>
        <sz val="11"/>
        <color rgb="FF9C0006"/>
        <rFont val="等线"/>
        <family val="2"/>
        <charset val="134"/>
        <scheme val="minor"/>
      </rPr>
      <t xml:space="preserve">, </t>
    </r>
    <r>
      <rPr>
        <sz val="11"/>
        <color rgb="FF9C0006"/>
        <rFont val="等线"/>
        <family val="3"/>
        <charset val="134"/>
        <scheme val="minor"/>
      </rPr>
      <t xml:space="preserve"> len =4 100-300</t>
    </r>
    <phoneticPr fontId="1" type="noConversion"/>
  </si>
  <si>
    <t>top1000，限制pt的实体数量800，限制和上一层实体相连的谓词只取100个facts，限制谓词频10&lt;f&lt;500</t>
    <phoneticPr fontId="1" type="noConversion"/>
  </si>
  <si>
    <t>top800</t>
    <phoneticPr fontId="1" type="noConversion"/>
  </si>
  <si>
    <t>只用part 会很快，数量也多一些，但是当pt涉及谓词太大了，就会导致很慢很慢！</t>
    <phoneticPr fontId="1" type="noConversion"/>
  </si>
  <si>
    <t>test</t>
    <phoneticPr fontId="1" type="noConversion"/>
  </si>
  <si>
    <t> 759.076</t>
  </si>
  <si>
    <t>top1000，限制pt的实体数量1000，限制谓词只取100个facts，限制谓词频10&lt;f&lt;800，加上len=4的 100-300，所有的看一下结果</t>
    <phoneticPr fontId="1" type="noConversion"/>
  </si>
  <si>
    <t>改top2000再次进行计算！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</si>
  <si>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top2000</t>
    </r>
    <r>
      <rPr>
        <sz val="11"/>
        <color theme="1"/>
        <rFont val="等线"/>
        <family val="2"/>
        <scheme val="minor"/>
      </rPr>
      <t>，限制pt的实体数量1000，限制谓词只取100个facts，限制谓词频10&lt;f&lt;800，加上len=4的 100-300，所有的看一下结果</t>
    </r>
    <phoneticPr fontId="1" type="noConversion"/>
  </si>
  <si>
    <t>test：旧代码</t>
    <phoneticPr fontId="1" type="noConversion"/>
  </si>
  <si>
    <t>旧代码</t>
    <phoneticPr fontId="1" type="noConversion"/>
  </si>
  <si>
    <t>win的代码需要改！ 邮件！</t>
    <phoneticPr fontId="1" type="noConversion"/>
  </si>
  <si>
    <t>top1000</t>
  </si>
  <si>
    <t>限制pt的实体</t>
    <phoneticPr fontId="1" type="noConversion"/>
  </si>
  <si>
    <t>限制谓词facts</t>
    <phoneticPr fontId="1" type="noConversion"/>
  </si>
  <si>
    <t>限制谓词频率</t>
  </si>
  <si>
    <t>Len=4</t>
    <phoneticPr fontId="1" type="noConversion"/>
  </si>
  <si>
    <t>小于1000的才行，len=4时，</t>
    <phoneticPr fontId="1" type="noConversion"/>
  </si>
  <si>
    <t>100-300</t>
  </si>
  <si>
    <t>top</t>
    <phoneticPr fontId="1" type="noConversion"/>
  </si>
  <si>
    <t>用part！</t>
    <phoneticPr fontId="1" type="noConversion"/>
  </si>
  <si>
    <t>大于400000</t>
    <phoneticPr fontId="1" type="noConversion"/>
  </si>
  <si>
    <t>memory error len=2dot时候</t>
    <phoneticPr fontId="1" type="noConversion"/>
  </si>
  <si>
    <t>10-1000</t>
    <phoneticPr fontId="1" type="noConversion"/>
  </si>
  <si>
    <t>pt限制50的效果不好。</t>
    <phoneticPr fontId="1" type="noConversion"/>
  </si>
  <si>
    <t>试一下150？</t>
    <phoneticPr fontId="1" type="noConversion"/>
  </si>
  <si>
    <t>试一下剩余的谓词数量多一些？ Freq</t>
    <phoneticPr fontId="1" type="noConversion"/>
  </si>
  <si>
    <t>试一下top2000？</t>
    <phoneticPr fontId="1" type="noConversion"/>
  </si>
  <si>
    <t>test：新代码</t>
    <phoneticPr fontId="1" type="noConversion"/>
  </si>
  <si>
    <t>sample/part-full</t>
    <phoneticPr fontId="1" type="noConversion"/>
  </si>
  <si>
    <t>没执行完</t>
    <phoneticPr fontId="1" type="noConversion"/>
  </si>
  <si>
    <r>
      <t>top1000，限制pt的实体</t>
    </r>
    <r>
      <rPr>
        <sz val="10"/>
        <color rgb="FFFF0000"/>
        <rFont val="等线"/>
        <family val="3"/>
        <charset val="134"/>
        <scheme val="minor"/>
      </rPr>
      <t>100</t>
    </r>
    <r>
      <rPr>
        <sz val="10"/>
        <color theme="1"/>
        <rFont val="等线"/>
        <family val="3"/>
        <charset val="134"/>
        <scheme val="minor"/>
      </rPr>
      <t>，限制和上一层实体相连的fact</t>
    </r>
    <r>
      <rPr>
        <sz val="10"/>
        <rFont val="等线"/>
        <family val="3"/>
        <charset val="134"/>
        <scheme val="minor"/>
      </rPr>
      <t>s</t>
    </r>
    <r>
      <rPr>
        <sz val="10"/>
        <color rgb="FFFF0000"/>
        <rFont val="等线"/>
        <family val="3"/>
        <charset val="134"/>
        <scheme val="minor"/>
      </rPr>
      <t xml:space="preserve"> 50</t>
    </r>
    <r>
      <rPr>
        <sz val="10"/>
        <rFont val="等线"/>
        <family val="3"/>
        <charset val="134"/>
        <scheme val="minor"/>
      </rPr>
      <t>，限制谓词频率10-800的才行，len=4时，100-300</t>
    </r>
    <phoneticPr fontId="1" type="noConversion"/>
  </si>
  <si>
    <t>慢，不报错</t>
    <phoneticPr fontId="1" type="noConversion"/>
  </si>
  <si>
    <t>平均每个6.3</t>
    <phoneticPr fontId="1" type="noConversion"/>
  </si>
  <si>
    <t>平均时间0.96小时</t>
    <phoneticPr fontId="1" type="noConversion"/>
  </si>
  <si>
    <t>平均每个56.8</t>
    <phoneticPr fontId="1" type="noConversion"/>
  </si>
  <si>
    <t>平均时间2.41小时</t>
    <phoneticPr fontId="1" type="noConversion"/>
  </si>
  <si>
    <t>no</t>
    <phoneticPr fontId="1" type="noConversion"/>
  </si>
  <si>
    <t>top1000，限制pt的实体150，限制谓词的facts 50，限制谓词频率10-1000的才行，len=4时，100-300</t>
    <phoneticPr fontId="1" type="noConversion"/>
  </si>
  <si>
    <t>10-800</t>
    <phoneticPr fontId="1" type="noConversion"/>
  </si>
  <si>
    <t>4号跑</t>
    <phoneticPr fontId="1" type="noConversion"/>
  </si>
  <si>
    <t>test跑</t>
    <phoneticPr fontId="1" type="noConversion"/>
  </si>
  <si>
    <t>还算可以的，所以用5也跑一下！</t>
    <phoneticPr fontId="1" type="noConversion"/>
  </si>
  <si>
    <t>10-1000</t>
    <phoneticPr fontId="1" type="noConversion"/>
  </si>
  <si>
    <t>580！！！！好好调一下参数试一下吧！</t>
    <phoneticPr fontId="1" type="noConversion"/>
  </si>
  <si>
    <t>4：新代码</t>
    <phoneticPr fontId="1" type="noConversion"/>
  </si>
  <si>
    <t>top1000，限制pt的实体150，限制谓词的facts 100，限制谓词频率10-1000的才行，len=4时，100-300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</si>
</sst>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39" applyNumberFormat="0" applyAlignment="0" applyProtection="0">
      <alignment vertical="center"/>
    </xf>
  </cellStyleXfs>
  <cellXfs count="2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0" xfId="0" applyBorder="1" applyAlignment="1">
      <alignment horizontal="center" vertical="center"/>
    </xf>
    <xf numFmtId="0" fontId="0" fillId="5" borderId="11" xfId="0" applyFill="1" applyBorder="1"/>
    <xf numFmtId="0" fontId="0" fillId="5" borderId="12" xfId="0" applyFill="1" applyBorder="1"/>
    <xf numFmtId="0" fontId="0" fillId="0" borderId="23" xfId="0" applyBorder="1"/>
    <xf numFmtId="0" fontId="0" fillId="5" borderId="11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0" xfId="0" applyBorder="1"/>
    <xf numFmtId="0" fontId="0" fillId="5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0" xfId="0" applyFill="1" applyBorder="1" applyAlignment="1">
      <alignment horizontal="right"/>
    </xf>
    <xf numFmtId="0" fontId="0" fillId="6" borderId="0" xfId="0" applyFill="1"/>
    <xf numFmtId="0" fontId="3" fillId="0" borderId="0" xfId="0" applyFont="1"/>
    <xf numFmtId="0" fontId="16" fillId="0" borderId="0" xfId="0" applyFont="1"/>
    <xf numFmtId="0" fontId="14" fillId="0" borderId="22" xfId="0" applyFont="1" applyBorder="1"/>
    <xf numFmtId="0" fontId="0" fillId="6" borderId="22" xfId="0" applyFill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6" xfId="0" applyFont="1" applyBorder="1" applyAlignment="1">
      <alignment horizontal="right" vertical="center"/>
    </xf>
    <xf numFmtId="0" fontId="0" fillId="0" borderId="7" xfId="0" applyBorder="1"/>
    <xf numFmtId="0" fontId="0" fillId="0" borderId="6" xfId="0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9" xfId="0" applyBorder="1"/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8" borderId="27" xfId="38" applyBorder="1">
      <alignment vertical="center"/>
    </xf>
    <xf numFmtId="0" fontId="0" fillId="0" borderId="27" xfId="0" applyBorder="1"/>
    <xf numFmtId="0" fontId="18" fillId="8" borderId="28" xfId="38" applyBorder="1">
      <alignment vertical="center"/>
    </xf>
    <xf numFmtId="0" fontId="18" fillId="8" borderId="30" xfId="38" applyBorder="1">
      <alignment vertical="center"/>
    </xf>
    <xf numFmtId="0" fontId="18" fillId="8" borderId="31" xfId="38" applyBorder="1">
      <alignment vertical="center"/>
    </xf>
    <xf numFmtId="0" fontId="19" fillId="9" borderId="27" xfId="39" applyBorder="1">
      <alignment vertical="center"/>
    </xf>
    <xf numFmtId="0" fontId="19" fillId="9" borderId="30" xfId="39" applyBorder="1">
      <alignment vertical="center"/>
    </xf>
    <xf numFmtId="0" fontId="0" fillId="10" borderId="27" xfId="0" applyFill="1" applyBorder="1" applyAlignment="1">
      <alignment vertical="center"/>
    </xf>
    <xf numFmtId="0" fontId="0" fillId="10" borderId="0" xfId="0" applyFill="1"/>
    <xf numFmtId="0" fontId="0" fillId="10" borderId="30" xfId="0" applyFill="1" applyBorder="1" applyAlignment="1">
      <alignment vertical="center"/>
    </xf>
    <xf numFmtId="0" fontId="19" fillId="9" borderId="28" xfId="39" applyBorder="1">
      <alignment vertical="center"/>
    </xf>
    <xf numFmtId="0" fontId="19" fillId="9" borderId="31" xfId="39" applyBorder="1">
      <alignment vertical="center"/>
    </xf>
    <xf numFmtId="0" fontId="19" fillId="9" borderId="36" xfId="39" applyBorder="1">
      <alignment vertical="center"/>
    </xf>
    <xf numFmtId="0" fontId="19" fillId="0" borderId="27" xfId="39" applyFill="1" applyBorder="1" applyAlignment="1"/>
    <xf numFmtId="0" fontId="19" fillId="0" borderId="0" xfId="39" applyFill="1" applyAlignment="1"/>
    <xf numFmtId="0" fontId="19" fillId="0" borderId="27" xfId="39" applyFill="1" applyBorder="1">
      <alignment vertical="center"/>
    </xf>
    <xf numFmtId="0" fontId="19" fillId="0" borderId="30" xfId="39" applyFill="1" applyBorder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30" xfId="0" applyBorder="1"/>
    <xf numFmtId="0" fontId="18" fillId="8" borderId="0" xfId="38" applyAlignment="1"/>
    <xf numFmtId="0" fontId="0" fillId="0" borderId="0" xfId="0" applyAlignment="1">
      <alignment horizontal="center" vertical="center"/>
    </xf>
    <xf numFmtId="0" fontId="18" fillId="8" borderId="27" xfId="38" applyBorder="1" applyAlignment="1">
      <alignment horizontal="center" vertical="center"/>
    </xf>
    <xf numFmtId="0" fontId="18" fillId="8" borderId="30" xfId="38" applyBorder="1" applyAlignment="1">
      <alignment horizontal="center" vertical="center"/>
    </xf>
    <xf numFmtId="0" fontId="19" fillId="9" borderId="36" xfId="39" applyBorder="1" applyAlignment="1">
      <alignment horizontal="center" vertical="center" wrapText="1"/>
    </xf>
    <xf numFmtId="0" fontId="20" fillId="7" borderId="0" xfId="37" applyFont="1" applyAlignment="1">
      <alignment horizontal="center" vertical="center" wrapText="1"/>
    </xf>
    <xf numFmtId="0" fontId="19" fillId="9" borderId="26" xfId="39" applyBorder="1" applyAlignment="1">
      <alignment horizontal="center" vertical="center"/>
    </xf>
    <xf numFmtId="0" fontId="19" fillId="9" borderId="29" xfId="39" applyBorder="1" applyAlignment="1">
      <alignment horizontal="center" vertical="center"/>
    </xf>
    <xf numFmtId="0" fontId="23" fillId="0" borderId="3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8" fillId="8" borderId="27" xfId="38" applyBorder="1" applyAlignment="1">
      <alignment horizontal="center" vertical="center" wrapText="1"/>
    </xf>
    <xf numFmtId="0" fontId="18" fillId="8" borderId="30" xfId="38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7" borderId="30" xfId="37" applyFont="1" applyBorder="1" applyAlignment="1">
      <alignment horizontal="center" vertical="center" wrapText="1"/>
    </xf>
    <xf numFmtId="0" fontId="17" fillId="7" borderId="30" xfId="37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16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7" fillId="7" borderId="27" xfId="37" applyBorder="1" applyAlignment="1">
      <alignment horizontal="center" vertical="center"/>
    </xf>
    <xf numFmtId="0" fontId="17" fillId="7" borderId="30" xfId="37" applyBorder="1" applyAlignment="1">
      <alignment horizontal="center" vertical="center"/>
    </xf>
    <xf numFmtId="0" fontId="21" fillId="8" borderId="30" xfId="38" applyFont="1" applyBorder="1" applyAlignment="1">
      <alignment horizontal="center" vertical="center" wrapText="1"/>
    </xf>
    <xf numFmtId="0" fontId="17" fillId="7" borderId="27" xfId="37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3" fillId="10" borderId="36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7" xfId="0" applyFont="1" applyBorder="1" applyAlignment="1">
      <alignment vertical="center"/>
    </xf>
    <xf numFmtId="0" fontId="7" fillId="0" borderId="0" xfId="38" applyFont="1" applyFill="1" applyAlignment="1"/>
    <xf numFmtId="0" fontId="7" fillId="0" borderId="0" xfId="0" applyFont="1"/>
    <xf numFmtId="0" fontId="7" fillId="0" borderId="3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7" xfId="38" applyFont="1" applyFill="1" applyBorder="1">
      <alignment vertical="center"/>
    </xf>
    <xf numFmtId="0" fontId="10" fillId="0" borderId="28" xfId="38" applyFont="1" applyFill="1" applyBorder="1">
      <alignment vertical="center"/>
    </xf>
    <xf numFmtId="0" fontId="10" fillId="0" borderId="30" xfId="0" applyFont="1" applyBorder="1" applyAlignment="1">
      <alignment horizontal="center" vertical="center"/>
    </xf>
    <xf numFmtId="0" fontId="10" fillId="0" borderId="30" xfId="0" applyFont="1" applyBorder="1" applyAlignment="1">
      <alignment vertical="center"/>
    </xf>
    <xf numFmtId="0" fontId="10" fillId="0" borderId="30" xfId="38" applyFont="1" applyFill="1" applyBorder="1">
      <alignment vertical="center"/>
    </xf>
    <xf numFmtId="0" fontId="10" fillId="0" borderId="31" xfId="38" applyFont="1" applyFill="1" applyBorder="1">
      <alignment vertical="center"/>
    </xf>
    <xf numFmtId="0" fontId="10" fillId="0" borderId="28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10" fillId="10" borderId="27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10" fillId="0" borderId="27" xfId="38" applyFont="1" applyFill="1" applyBorder="1" applyAlignment="1">
      <alignment horizontal="center" vertical="center"/>
    </xf>
    <xf numFmtId="0" fontId="10" fillId="0" borderId="30" xfId="38" applyFont="1" applyFill="1" applyBorder="1" applyAlignment="1">
      <alignment horizontal="center" vertical="center"/>
    </xf>
    <xf numFmtId="0" fontId="10" fillId="0" borderId="0" xfId="0" applyFont="1"/>
    <xf numFmtId="0" fontId="10" fillId="0" borderId="2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7" borderId="0" xfId="37" applyFont="1" applyAlignment="1"/>
    <xf numFmtId="0" fontId="26" fillId="11" borderId="27" xfId="40" applyBorder="1" applyAlignment="1">
      <alignment horizontal="center" vertical="center" wrapText="1"/>
    </xf>
    <xf numFmtId="0" fontId="26" fillId="11" borderId="30" xfId="40" applyBorder="1" applyAlignment="1">
      <alignment horizontal="center" vertical="center" wrapText="1"/>
    </xf>
    <xf numFmtId="0" fontId="27" fillId="12" borderId="39" xfId="41" applyAlignment="1"/>
  </cellXfs>
  <cellStyles count="42">
    <cellStyle name="差" xfId="37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好" xfId="38" builtinId="26"/>
    <cellStyle name="计算" xfId="41" builtinId="22"/>
    <cellStyle name="适中" xfId="40" builtinId="2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着色 3" xfId="39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4"/>
  <sheetViews>
    <sheetView topLeftCell="A94" zoomScaleNormal="100" workbookViewId="0">
      <selection activeCell="J208" sqref="J208"/>
    </sheetView>
  </sheetViews>
  <sheetFormatPr defaultColWidth="8.875" defaultRowHeight="14.25" x14ac:dyDescent="0.2"/>
  <cols>
    <col min="1" max="1" width="18.25" customWidth="1"/>
    <col min="2" max="2" width="10.875" customWidth="1"/>
    <col min="3" max="3" width="9.125" customWidth="1"/>
    <col min="4" max="4" width="8" customWidth="1"/>
    <col min="5" max="5" width="7.625" customWidth="1"/>
    <col min="6" max="6" width="9.625" customWidth="1"/>
    <col min="7" max="7" width="8.625" customWidth="1"/>
    <col min="8" max="8" width="15.25" customWidth="1"/>
    <col min="9" max="9" width="9.625" customWidth="1"/>
    <col min="10" max="10" width="10" customWidth="1"/>
    <col min="11" max="11" width="10.125" customWidth="1"/>
    <col min="12" max="12" width="11.125" customWidth="1"/>
    <col min="13" max="13" width="10.875" customWidth="1"/>
    <col min="14" max="14" width="8.5" customWidth="1"/>
    <col min="15" max="15" width="42.875" customWidth="1"/>
    <col min="16" max="16" width="10" customWidth="1"/>
    <col min="21" max="21" width="8.5" customWidth="1"/>
    <col min="22" max="22" width="22.5" customWidth="1"/>
    <col min="23" max="23" width="22.625" customWidth="1"/>
    <col min="24" max="24" width="14.375" customWidth="1"/>
    <col min="25" max="25" width="14.625" customWidth="1"/>
  </cols>
  <sheetData>
    <row r="1" spans="1:14" s="1" customFormat="1" ht="48.75" x14ac:dyDescent="0.2">
      <c r="A1" s="5"/>
      <c r="B1" s="6" t="s">
        <v>21</v>
      </c>
      <c r="C1" s="6" t="s">
        <v>0</v>
      </c>
      <c r="D1" s="6" t="s">
        <v>1</v>
      </c>
      <c r="E1" s="6"/>
      <c r="F1" s="6"/>
      <c r="G1" s="6"/>
      <c r="H1" s="6"/>
      <c r="I1" s="6"/>
      <c r="J1" s="6"/>
      <c r="K1" s="6" t="s">
        <v>2</v>
      </c>
      <c r="L1" s="6" t="s">
        <v>3</v>
      </c>
      <c r="M1" s="6" t="s">
        <v>4</v>
      </c>
    </row>
    <row r="2" spans="1:14" s="1" customFormat="1" ht="42.75" x14ac:dyDescent="0.2">
      <c r="A2" s="7" t="s">
        <v>15</v>
      </c>
      <c r="B2" s="12" t="s">
        <v>23</v>
      </c>
      <c r="C2" s="3">
        <v>14541</v>
      </c>
      <c r="D2" s="3">
        <v>237</v>
      </c>
      <c r="E2" s="3"/>
      <c r="F2" s="3"/>
      <c r="G2" s="3"/>
      <c r="H2" s="3"/>
      <c r="I2" s="3"/>
      <c r="J2" s="3"/>
      <c r="K2" s="3" t="s">
        <v>6</v>
      </c>
      <c r="L2" s="3"/>
      <c r="M2" s="3"/>
    </row>
    <row r="3" spans="1:14" s="1" customFormat="1" ht="54.75" customHeight="1" x14ac:dyDescent="0.2">
      <c r="A3" s="7" t="s">
        <v>52</v>
      </c>
      <c r="B3" s="32">
        <v>316232</v>
      </c>
      <c r="C3" s="33">
        <v>75043</v>
      </c>
      <c r="D3" s="33">
        <v>13</v>
      </c>
      <c r="E3" s="11"/>
      <c r="F3" s="11"/>
      <c r="G3" s="11"/>
      <c r="H3" s="11"/>
      <c r="I3" s="11"/>
      <c r="J3" s="11"/>
      <c r="K3" s="27"/>
      <c r="L3" s="14"/>
      <c r="M3" s="14"/>
    </row>
    <row r="4" spans="1:14" s="1" customFormat="1" ht="20.25" x14ac:dyDescent="0.2">
      <c r="A4" s="7" t="s">
        <v>8</v>
      </c>
      <c r="B4" s="31">
        <v>4125967</v>
      </c>
      <c r="C4" s="30">
        <v>2260672</v>
      </c>
      <c r="D4" s="31">
        <v>37</v>
      </c>
      <c r="E4" s="10"/>
      <c r="F4" s="10"/>
      <c r="G4" s="10"/>
      <c r="H4" s="10"/>
      <c r="I4" s="10"/>
      <c r="J4" s="10"/>
      <c r="K4" s="3"/>
      <c r="L4" s="3"/>
      <c r="M4" s="3"/>
    </row>
    <row r="5" spans="1:14" s="1" customFormat="1" ht="20.25" x14ac:dyDescent="0.2">
      <c r="A5" s="7" t="s">
        <v>7</v>
      </c>
      <c r="B5" s="31">
        <v>8397936</v>
      </c>
      <c r="C5" s="30">
        <v>3085248</v>
      </c>
      <c r="D5" s="31">
        <v>430</v>
      </c>
      <c r="E5" s="10"/>
      <c r="F5" s="10"/>
      <c r="G5" s="10"/>
      <c r="H5" s="10"/>
      <c r="I5" s="10"/>
      <c r="J5" s="10"/>
      <c r="K5" s="3"/>
      <c r="L5" s="3"/>
      <c r="M5" s="3"/>
    </row>
    <row r="6" spans="1:14" s="1" customFormat="1" ht="71.25" x14ac:dyDescent="0.2">
      <c r="A6" s="7" t="s">
        <v>5</v>
      </c>
      <c r="B6" s="31">
        <v>11024066</v>
      </c>
      <c r="C6" s="30">
        <v>3102999</v>
      </c>
      <c r="D6" s="31">
        <v>650</v>
      </c>
      <c r="E6" s="10"/>
      <c r="F6" s="10"/>
      <c r="G6" s="10"/>
      <c r="H6" s="10"/>
      <c r="I6" s="10"/>
      <c r="J6" s="10"/>
      <c r="K6" s="3" t="s">
        <v>6</v>
      </c>
      <c r="L6" s="4" t="s">
        <v>16</v>
      </c>
      <c r="M6" s="3" t="s">
        <v>18</v>
      </c>
      <c r="N6" s="1" t="s">
        <v>20</v>
      </c>
    </row>
    <row r="7" spans="1:14" s="1" customFormat="1" ht="21" customHeight="1" x14ac:dyDescent="0.2">
      <c r="A7" s="8" t="s">
        <v>9</v>
      </c>
      <c r="B7" s="11">
        <v>151442</v>
      </c>
      <c r="C7" s="11">
        <v>40943</v>
      </c>
      <c r="D7" s="9">
        <v>18</v>
      </c>
      <c r="E7" s="9"/>
      <c r="F7" s="9"/>
      <c r="G7" s="9"/>
      <c r="H7" s="9"/>
      <c r="I7" s="9"/>
      <c r="J7" s="9"/>
      <c r="K7" s="9"/>
      <c r="L7" s="9"/>
      <c r="M7" s="9"/>
    </row>
    <row r="8" spans="1:14" s="1" customFormat="1" ht="63.75" customHeight="1" x14ac:dyDescent="0.2">
      <c r="A8" s="157" t="s">
        <v>14</v>
      </c>
      <c r="B8" s="160" t="s">
        <v>22</v>
      </c>
      <c r="C8" s="148">
        <v>14951</v>
      </c>
      <c r="D8" s="148">
        <v>1345</v>
      </c>
      <c r="E8" s="11"/>
      <c r="F8" s="11"/>
      <c r="G8" s="11"/>
      <c r="H8" s="11"/>
      <c r="I8" s="11"/>
      <c r="J8" s="11"/>
      <c r="K8" s="163" t="s">
        <v>6</v>
      </c>
      <c r="L8" s="13" t="s">
        <v>17</v>
      </c>
      <c r="M8" s="9"/>
    </row>
    <row r="9" spans="1:14" s="1" customFormat="1" ht="47.25" customHeight="1" x14ac:dyDescent="0.2">
      <c r="A9" s="158"/>
      <c r="B9" s="161"/>
      <c r="C9" s="149"/>
      <c r="D9" s="149"/>
      <c r="E9" s="11"/>
      <c r="F9" s="11"/>
      <c r="G9" s="11"/>
      <c r="H9" s="11"/>
      <c r="I9" s="11"/>
      <c r="J9" s="11"/>
      <c r="K9" s="164"/>
      <c r="L9" s="9" t="s">
        <v>16</v>
      </c>
      <c r="M9" s="9" t="s">
        <v>28</v>
      </c>
    </row>
    <row r="10" spans="1:14" s="1" customFormat="1" ht="54.75" customHeight="1" x14ac:dyDescent="0.2">
      <c r="A10" s="159"/>
      <c r="B10" s="162"/>
      <c r="C10" s="150"/>
      <c r="D10" s="150"/>
      <c r="E10" s="11"/>
      <c r="F10" s="11"/>
      <c r="G10" s="11"/>
      <c r="H10" s="11"/>
      <c r="I10" s="11"/>
      <c r="J10" s="11"/>
      <c r="K10" s="165"/>
      <c r="L10" s="14"/>
      <c r="M10" s="14"/>
    </row>
    <row r="11" spans="1:14" s="1" customFormat="1" ht="20.25" x14ac:dyDescent="0.2">
      <c r="A11" s="8" t="s">
        <v>10</v>
      </c>
      <c r="B11" s="9">
        <v>560209</v>
      </c>
      <c r="C11" s="9">
        <v>14541</v>
      </c>
      <c r="D11" s="9">
        <v>401</v>
      </c>
      <c r="E11" s="9"/>
      <c r="F11" s="9"/>
      <c r="G11" s="9"/>
      <c r="H11" s="9"/>
      <c r="I11" s="9"/>
      <c r="J11" s="9"/>
      <c r="K11" s="9"/>
      <c r="L11" s="9"/>
      <c r="M11" s="9"/>
    </row>
    <row r="12" spans="1:14" s="1" customFormat="1" ht="20.25" x14ac:dyDescent="0.2">
      <c r="A12" s="8" t="s">
        <v>11</v>
      </c>
      <c r="B12" s="9" t="s">
        <v>12</v>
      </c>
      <c r="C12" s="9" t="s">
        <v>13</v>
      </c>
      <c r="D12" s="9">
        <v>13</v>
      </c>
      <c r="E12" s="9"/>
      <c r="F12" s="9"/>
      <c r="G12" s="9"/>
      <c r="H12" s="9"/>
      <c r="I12" s="9"/>
      <c r="J12" s="9"/>
      <c r="K12" s="9"/>
      <c r="L12" s="9"/>
      <c r="M12" s="9"/>
    </row>
    <row r="13" spans="1:14" s="1" customFormat="1" ht="20.25" customHeight="1" x14ac:dyDescent="0.2">
      <c r="A13" s="166" t="s">
        <v>26</v>
      </c>
      <c r="B13" s="12">
        <v>3044163</v>
      </c>
      <c r="C13" s="3">
        <v>1481946</v>
      </c>
      <c r="D13" s="3">
        <v>47</v>
      </c>
      <c r="E13" s="3"/>
      <c r="F13" s="3"/>
      <c r="G13" s="3"/>
      <c r="H13" s="3"/>
      <c r="I13" s="3"/>
      <c r="J13" s="3"/>
      <c r="K13" s="3"/>
      <c r="L13" s="3"/>
      <c r="M13" s="3"/>
    </row>
    <row r="14" spans="1:14" s="1" customFormat="1" ht="20.25" customHeight="1" x14ac:dyDescent="0.2">
      <c r="A14" s="167"/>
      <c r="B14" s="9">
        <v>241158</v>
      </c>
      <c r="C14" s="9">
        <v>15000</v>
      </c>
      <c r="D14" s="9">
        <v>36</v>
      </c>
      <c r="E14" s="9"/>
      <c r="F14" s="9"/>
      <c r="G14" s="9"/>
      <c r="H14" s="9"/>
      <c r="I14" s="9"/>
      <c r="J14" s="9"/>
      <c r="K14" s="3"/>
      <c r="L14" s="3"/>
      <c r="M14" s="3"/>
    </row>
    <row r="15" spans="1:14" s="1" customFormat="1" ht="20.25" customHeight="1" x14ac:dyDescent="0.2">
      <c r="A15" s="166" t="s">
        <v>27</v>
      </c>
      <c r="B15" s="12">
        <v>644208</v>
      </c>
      <c r="C15" s="3">
        <v>593689</v>
      </c>
      <c r="D15" s="3">
        <v>832</v>
      </c>
      <c r="E15" s="3"/>
      <c r="F15" s="3"/>
      <c r="G15" s="3"/>
      <c r="H15" s="3"/>
      <c r="I15" s="3"/>
      <c r="J15" s="3"/>
      <c r="K15" s="3"/>
      <c r="L15" s="3"/>
      <c r="M15" s="3"/>
    </row>
    <row r="16" spans="1:14" s="1" customFormat="1" ht="20.25" customHeight="1" x14ac:dyDescent="0.2">
      <c r="A16" s="167"/>
      <c r="B16" s="9">
        <v>175412</v>
      </c>
      <c r="C16" s="9">
        <v>27221</v>
      </c>
      <c r="D16" s="9">
        <v>404</v>
      </c>
      <c r="E16" s="9"/>
      <c r="F16" s="9"/>
      <c r="G16" s="9"/>
      <c r="H16" s="9"/>
      <c r="I16" s="9"/>
      <c r="J16" s="9"/>
      <c r="K16" s="3"/>
      <c r="L16" s="3"/>
      <c r="M16" s="3"/>
    </row>
    <row r="17" spans="1:17" s="1" customFormat="1" ht="42.75" x14ac:dyDescent="0.2">
      <c r="A17" s="7"/>
      <c r="B17" s="12"/>
      <c r="C17" s="29" t="s">
        <v>53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7" x14ac:dyDescent="0.2">
      <c r="L18" s="2"/>
    </row>
    <row r="19" spans="1:17" ht="22.5" customHeight="1" x14ac:dyDescent="0.2">
      <c r="A19" s="152" t="s">
        <v>19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</row>
    <row r="20" spans="1:17" x14ac:dyDescent="0.2">
      <c r="A20" s="151" t="s">
        <v>24</v>
      </c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</row>
    <row r="21" spans="1:17" x14ac:dyDescent="0.2">
      <c r="A21" s="151" t="s">
        <v>25</v>
      </c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</row>
    <row r="24" spans="1:17" ht="20.25" x14ac:dyDescent="0.2">
      <c r="A24" s="7" t="s">
        <v>29</v>
      </c>
    </row>
    <row r="25" spans="1:17" ht="15" thickBot="1" x14ac:dyDescent="0.25"/>
    <row r="26" spans="1:17" ht="15" thickBot="1" x14ac:dyDescent="0.25">
      <c r="A26" s="50" t="s">
        <v>45</v>
      </c>
      <c r="B26" s="155" t="s">
        <v>58</v>
      </c>
      <c r="C26" s="156"/>
      <c r="D26" s="58" t="s">
        <v>63</v>
      </c>
      <c r="E26" s="59" t="s">
        <v>69</v>
      </c>
      <c r="F26" s="40"/>
      <c r="G26" s="40"/>
      <c r="H26" s="40"/>
      <c r="I26" s="40"/>
      <c r="J26" s="38"/>
      <c r="K26" s="38"/>
      <c r="L26" s="40"/>
      <c r="M26" s="44"/>
    </row>
    <row r="27" spans="1:17" x14ac:dyDescent="0.2">
      <c r="A27" s="22" t="s">
        <v>46</v>
      </c>
      <c r="B27" s="23" t="s">
        <v>43</v>
      </c>
      <c r="C27" s="41" t="s">
        <v>49</v>
      </c>
      <c r="D27" s="41" t="s">
        <v>43</v>
      </c>
      <c r="E27" s="41" t="s">
        <v>49</v>
      </c>
      <c r="F27" s="41" t="s">
        <v>43</v>
      </c>
      <c r="G27" s="41" t="s">
        <v>49</v>
      </c>
      <c r="H27" s="41" t="s">
        <v>43</v>
      </c>
      <c r="I27" s="21" t="s">
        <v>50</v>
      </c>
      <c r="J27" s="20" t="s">
        <v>43</v>
      </c>
      <c r="K27" s="21" t="s">
        <v>50</v>
      </c>
      <c r="L27" s="19" t="s">
        <v>43</v>
      </c>
      <c r="M27" s="19" t="s">
        <v>43</v>
      </c>
      <c r="O27" t="s">
        <v>64</v>
      </c>
    </row>
    <row r="28" spans="1:17" ht="15" thickBot="1" x14ac:dyDescent="0.25">
      <c r="A28" s="34" t="s">
        <v>31</v>
      </c>
      <c r="B28" s="168" t="s">
        <v>41</v>
      </c>
      <c r="C28" s="169"/>
      <c r="D28" s="169" t="s">
        <v>42</v>
      </c>
      <c r="E28" s="169"/>
      <c r="F28" s="169" t="s">
        <v>47</v>
      </c>
      <c r="G28" s="169"/>
      <c r="H28" s="170" t="s">
        <v>83</v>
      </c>
      <c r="I28" s="171"/>
      <c r="J28" s="153" t="s">
        <v>48</v>
      </c>
      <c r="K28" s="154"/>
      <c r="L28" s="34" t="s">
        <v>57</v>
      </c>
      <c r="M28" s="34" t="s">
        <v>56</v>
      </c>
      <c r="N28">
        <v>1</v>
      </c>
      <c r="O28" s="55" t="s">
        <v>65</v>
      </c>
      <c r="P28" t="s">
        <v>68</v>
      </c>
      <c r="Q28" t="s">
        <v>70</v>
      </c>
    </row>
    <row r="29" spans="1:17" x14ac:dyDescent="0.2">
      <c r="A29" s="24">
        <v>0</v>
      </c>
      <c r="B29" s="51">
        <v>20</v>
      </c>
      <c r="C29" s="52">
        <v>94.41</v>
      </c>
      <c r="D29" s="52">
        <v>314</v>
      </c>
      <c r="E29" s="52">
        <v>864.5</v>
      </c>
      <c r="F29" s="52">
        <v>167</v>
      </c>
      <c r="G29" s="52">
        <v>3689</v>
      </c>
      <c r="H29" s="52">
        <f>SUM(B29+D29+F29)</f>
        <v>501</v>
      </c>
      <c r="I29" s="25">
        <f>SUM(C29+E29+G29)/3600</f>
        <v>1.2910861111111112</v>
      </c>
      <c r="J29" s="26">
        <v>137</v>
      </c>
      <c r="K29" s="25" t="s">
        <v>51</v>
      </c>
      <c r="L29" s="53">
        <f>H29-J29</f>
        <v>364</v>
      </c>
      <c r="M29" s="54" t="s">
        <v>59</v>
      </c>
    </row>
    <row r="30" spans="1:17" x14ac:dyDescent="0.2">
      <c r="A30" s="16">
        <v>3</v>
      </c>
      <c r="B30" s="48">
        <v>234</v>
      </c>
      <c r="C30" s="36">
        <v>334.9</v>
      </c>
      <c r="D30" s="36">
        <v>590</v>
      </c>
      <c r="E30" s="36">
        <v>2811</v>
      </c>
      <c r="F30" s="36">
        <v>618</v>
      </c>
      <c r="G30" s="36">
        <v>14459</v>
      </c>
      <c r="H30" s="36">
        <f>SUM(B30+D30+F30)</f>
        <v>1442</v>
      </c>
      <c r="I30" s="17">
        <f>SUM(C30+E30+G30)/3600</f>
        <v>4.89025</v>
      </c>
      <c r="J30" s="75">
        <v>1024</v>
      </c>
      <c r="K30" s="17" t="s">
        <v>51</v>
      </c>
      <c r="L30" s="42">
        <f>H30-J30</f>
        <v>418</v>
      </c>
      <c r="M30" s="45"/>
    </row>
    <row r="31" spans="1:17" x14ac:dyDescent="0.2">
      <c r="A31" s="16">
        <v>52</v>
      </c>
      <c r="B31" s="48">
        <v>10</v>
      </c>
      <c r="C31" s="36">
        <v>130.80000000000001</v>
      </c>
      <c r="D31" s="36">
        <v>70</v>
      </c>
      <c r="E31" s="36">
        <v>200.2</v>
      </c>
      <c r="F31" s="36">
        <v>28</v>
      </c>
      <c r="G31" s="36">
        <v>45.7</v>
      </c>
      <c r="H31" s="36">
        <f t="shared" ref="H31" si="0">SUM(B31+D31+F31)</f>
        <v>108</v>
      </c>
      <c r="I31" s="17">
        <f t="shared" ref="I31:I33" si="1">SUM(C31+E31+G31)/3600</f>
        <v>0.10463888888888889</v>
      </c>
      <c r="J31" s="39">
        <v>52</v>
      </c>
      <c r="K31" s="17" t="s">
        <v>51</v>
      </c>
      <c r="L31" s="42">
        <f>H31-J31</f>
        <v>56</v>
      </c>
      <c r="M31" s="45" t="s">
        <v>60</v>
      </c>
    </row>
    <row r="32" spans="1:17" x14ac:dyDescent="0.2">
      <c r="A32" s="16">
        <v>102</v>
      </c>
      <c r="B32" s="48">
        <v>128</v>
      </c>
      <c r="C32" s="36">
        <v>150.6</v>
      </c>
      <c r="D32" s="36">
        <v>494</v>
      </c>
      <c r="E32" s="36">
        <v>1532</v>
      </c>
      <c r="F32" s="36">
        <v>141</v>
      </c>
      <c r="G32" s="36">
        <v>7844</v>
      </c>
      <c r="H32" s="36">
        <f>SUM(B32+D32+F32)</f>
        <v>763</v>
      </c>
      <c r="I32" s="17">
        <f t="shared" si="1"/>
        <v>2.6462777777777777</v>
      </c>
      <c r="J32" s="39">
        <v>691</v>
      </c>
      <c r="K32" s="17" t="s">
        <v>51</v>
      </c>
      <c r="L32" s="42">
        <f>H32-J32</f>
        <v>72</v>
      </c>
      <c r="M32" s="46" t="s">
        <v>61</v>
      </c>
      <c r="O32" t="s">
        <v>97</v>
      </c>
    </row>
    <row r="33" spans="1:13" ht="15" thickBot="1" x14ac:dyDescent="0.25">
      <c r="A33" s="28">
        <v>163</v>
      </c>
      <c r="B33" s="49">
        <v>45</v>
      </c>
      <c r="C33" s="37">
        <v>99.47</v>
      </c>
      <c r="D33" s="37">
        <v>280</v>
      </c>
      <c r="E33" s="37">
        <v>910.8</v>
      </c>
      <c r="F33" s="37">
        <v>198</v>
      </c>
      <c r="G33" s="37">
        <v>7401</v>
      </c>
      <c r="H33" s="37">
        <f t="shared" ref="H33" si="2">SUM(B33+D33+F33)</f>
        <v>523</v>
      </c>
      <c r="I33" s="35">
        <f t="shared" si="1"/>
        <v>2.3364638888888889</v>
      </c>
      <c r="J33" s="18">
        <v>229</v>
      </c>
      <c r="K33" s="35" t="s">
        <v>51</v>
      </c>
      <c r="L33" s="43">
        <f>H33-J33</f>
        <v>294</v>
      </c>
      <c r="M33" s="47" t="s">
        <v>62</v>
      </c>
    </row>
    <row r="34" spans="1:13" ht="15" thickBot="1" x14ac:dyDescent="0.25"/>
    <row r="35" spans="1:13" ht="15" thickBot="1" x14ac:dyDescent="0.25">
      <c r="A35" s="50" t="s">
        <v>45</v>
      </c>
      <c r="B35" s="155" t="s">
        <v>58</v>
      </c>
      <c r="C35" s="156"/>
      <c r="D35" s="58" t="s">
        <v>63</v>
      </c>
      <c r="E35" s="59" t="s">
        <v>75</v>
      </c>
      <c r="F35" s="40"/>
      <c r="G35" s="40"/>
      <c r="H35" s="40"/>
      <c r="I35" s="40"/>
      <c r="J35" s="38"/>
      <c r="K35" s="38"/>
      <c r="L35" s="40"/>
      <c r="M35" s="44"/>
    </row>
    <row r="36" spans="1:13" x14ac:dyDescent="0.2">
      <c r="A36" s="22" t="s">
        <v>46</v>
      </c>
      <c r="B36" s="23" t="s">
        <v>43</v>
      </c>
      <c r="C36" s="41" t="s">
        <v>49</v>
      </c>
      <c r="D36" s="41" t="s">
        <v>43</v>
      </c>
      <c r="E36" s="41" t="s">
        <v>49</v>
      </c>
      <c r="F36" s="41" t="s">
        <v>43</v>
      </c>
      <c r="G36" s="41" t="s">
        <v>49</v>
      </c>
      <c r="H36" s="41" t="s">
        <v>43</v>
      </c>
      <c r="I36" s="21" t="s">
        <v>50</v>
      </c>
      <c r="J36" s="20" t="s">
        <v>43</v>
      </c>
      <c r="K36" s="21" t="s">
        <v>50</v>
      </c>
      <c r="L36" s="19" t="s">
        <v>43</v>
      </c>
      <c r="M36" s="19" t="s">
        <v>43</v>
      </c>
    </row>
    <row r="37" spans="1:13" ht="15" thickBot="1" x14ac:dyDescent="0.25">
      <c r="A37" s="34" t="s">
        <v>31</v>
      </c>
      <c r="B37" s="168" t="s">
        <v>41</v>
      </c>
      <c r="C37" s="169"/>
      <c r="D37" s="169" t="s">
        <v>42</v>
      </c>
      <c r="E37" s="169"/>
      <c r="F37" s="169" t="s">
        <v>47</v>
      </c>
      <c r="G37" s="169"/>
      <c r="H37" s="170" t="s">
        <v>83</v>
      </c>
      <c r="I37" s="171"/>
      <c r="J37" s="153" t="s">
        <v>48</v>
      </c>
      <c r="K37" s="154"/>
      <c r="L37" s="34" t="s">
        <v>57</v>
      </c>
      <c r="M37" s="34" t="s">
        <v>56</v>
      </c>
    </row>
    <row r="38" spans="1:13" x14ac:dyDescent="0.2">
      <c r="A38" s="24">
        <v>0</v>
      </c>
      <c r="B38" s="51">
        <v>20</v>
      </c>
      <c r="C38" s="52">
        <v>59.8</v>
      </c>
      <c r="D38" s="52">
        <v>114</v>
      </c>
      <c r="E38" s="52">
        <v>364.1</v>
      </c>
      <c r="F38" s="52">
        <v>4</v>
      </c>
      <c r="G38" s="52">
        <v>567.79999999999995</v>
      </c>
      <c r="H38" s="52">
        <f>SUM(B38+D38+F38)</f>
        <v>138</v>
      </c>
      <c r="I38" s="25">
        <f>SUM(C38+E38+G38)/3600</f>
        <v>0.27547222222222223</v>
      </c>
      <c r="J38" s="26">
        <v>137</v>
      </c>
      <c r="K38" s="25" t="s">
        <v>51</v>
      </c>
      <c r="L38" s="53">
        <f>H38-J38</f>
        <v>1</v>
      </c>
      <c r="M38" s="60" t="s">
        <v>71</v>
      </c>
    </row>
    <row r="39" spans="1:13" x14ac:dyDescent="0.2">
      <c r="A39" s="16">
        <v>3</v>
      </c>
      <c r="B39" s="48">
        <v>198</v>
      </c>
      <c r="C39" s="36">
        <v>314.3</v>
      </c>
      <c r="D39" s="36">
        <v>807</v>
      </c>
      <c r="E39" s="36">
        <v>1573</v>
      </c>
      <c r="F39" s="36">
        <v>496</v>
      </c>
      <c r="G39" s="36">
        <v>5775</v>
      </c>
      <c r="H39" s="36">
        <f>SUM(B39+D39+F39)</f>
        <v>1501</v>
      </c>
      <c r="I39" s="17">
        <f>SUM(C39+E39+G39)/3600</f>
        <v>2.1284166666666668</v>
      </c>
      <c r="J39" s="75">
        <v>1024</v>
      </c>
      <c r="K39" s="17" t="s">
        <v>51</v>
      </c>
      <c r="L39" s="42">
        <f>H39-J39</f>
        <v>477</v>
      </c>
      <c r="M39" s="61"/>
    </row>
    <row r="40" spans="1:13" x14ac:dyDescent="0.2">
      <c r="A40" s="16">
        <v>52</v>
      </c>
      <c r="B40" s="48">
        <v>10</v>
      </c>
      <c r="C40" s="36">
        <v>164.2</v>
      </c>
      <c r="D40" s="36">
        <v>24</v>
      </c>
      <c r="E40" s="36">
        <v>297.10000000000002</v>
      </c>
      <c r="F40" s="36">
        <v>19</v>
      </c>
      <c r="G40" s="36">
        <v>593.6</v>
      </c>
      <c r="H40" s="36">
        <f t="shared" ref="H40" si="3">SUM(B40+D40+F40)</f>
        <v>53</v>
      </c>
      <c r="I40" s="17">
        <f t="shared" ref="I40:I42" si="4">SUM(C40+E40+G40)/3600</f>
        <v>0.29302777777777778</v>
      </c>
      <c r="J40" s="39">
        <v>52</v>
      </c>
      <c r="K40" s="17" t="s">
        <v>51</v>
      </c>
      <c r="L40" s="42">
        <f>H40-J40</f>
        <v>1</v>
      </c>
      <c r="M40" s="61" t="s">
        <v>72</v>
      </c>
    </row>
    <row r="41" spans="1:13" x14ac:dyDescent="0.2">
      <c r="A41" s="16">
        <v>102</v>
      </c>
      <c r="B41" s="48">
        <v>72</v>
      </c>
      <c r="C41" s="36">
        <v>134</v>
      </c>
      <c r="D41" s="36">
        <v>297</v>
      </c>
      <c r="E41" s="36">
        <v>636.5</v>
      </c>
      <c r="F41" s="36">
        <v>31</v>
      </c>
      <c r="G41" s="36">
        <v>1008</v>
      </c>
      <c r="H41" s="36">
        <f>SUM(B41+D41+F41)</f>
        <v>400</v>
      </c>
      <c r="I41" s="17">
        <f t="shared" si="4"/>
        <v>0.49402777777777779</v>
      </c>
      <c r="J41" s="39">
        <v>691</v>
      </c>
      <c r="K41" s="17" t="s">
        <v>51</v>
      </c>
      <c r="L41" s="42">
        <f>H41-J41</f>
        <v>-291</v>
      </c>
      <c r="M41" s="61" t="s">
        <v>73</v>
      </c>
    </row>
    <row r="42" spans="1:13" ht="15" thickBot="1" x14ac:dyDescent="0.25">
      <c r="A42" s="28">
        <v>163</v>
      </c>
      <c r="B42" s="49">
        <v>29</v>
      </c>
      <c r="C42" s="37">
        <v>60.47</v>
      </c>
      <c r="D42" s="37">
        <v>234</v>
      </c>
      <c r="E42" s="37">
        <v>361.4</v>
      </c>
      <c r="F42" s="37">
        <v>24</v>
      </c>
      <c r="G42" s="37">
        <v>975.2</v>
      </c>
      <c r="H42" s="37">
        <f t="shared" ref="H42" si="5">SUM(B42+D42+F42)</f>
        <v>287</v>
      </c>
      <c r="I42" s="35">
        <f t="shared" si="4"/>
        <v>0.38807500000000006</v>
      </c>
      <c r="J42" s="18">
        <v>229</v>
      </c>
      <c r="K42" s="35" t="s">
        <v>51</v>
      </c>
      <c r="L42" s="43">
        <f>H42-J42</f>
        <v>58</v>
      </c>
      <c r="M42" s="62" t="s">
        <v>74</v>
      </c>
    </row>
    <row r="44" spans="1:13" ht="15" thickBot="1" x14ac:dyDescent="0.25"/>
    <row r="45" spans="1:13" x14ac:dyDescent="0.2">
      <c r="A45" s="143" t="s">
        <v>31</v>
      </c>
      <c r="B45" s="145" t="s">
        <v>41</v>
      </c>
      <c r="C45" s="146"/>
      <c r="D45" s="146" t="s">
        <v>42</v>
      </c>
      <c r="E45" s="146"/>
      <c r="F45" s="146" t="s">
        <v>47</v>
      </c>
      <c r="G45" s="147"/>
      <c r="H45" s="145" t="s">
        <v>84</v>
      </c>
      <c r="I45" s="146"/>
      <c r="J45" s="147"/>
      <c r="K45" s="145" t="s">
        <v>85</v>
      </c>
      <c r="L45" s="146"/>
      <c r="M45" s="147"/>
    </row>
    <row r="46" spans="1:13" x14ac:dyDescent="0.2">
      <c r="A46" s="144"/>
      <c r="B46" s="80" t="s">
        <v>81</v>
      </c>
      <c r="C46" s="76" t="s">
        <v>82</v>
      </c>
      <c r="D46" s="76" t="s">
        <v>81</v>
      </c>
      <c r="E46" s="76" t="s">
        <v>82</v>
      </c>
      <c r="F46" s="76" t="s">
        <v>81</v>
      </c>
      <c r="G46" s="79" t="s">
        <v>82</v>
      </c>
      <c r="H46" s="80" t="s">
        <v>81</v>
      </c>
      <c r="I46" s="76" t="s">
        <v>82</v>
      </c>
      <c r="J46" s="79" t="s">
        <v>48</v>
      </c>
      <c r="K46" s="80" t="s">
        <v>81</v>
      </c>
      <c r="L46" s="76" t="s">
        <v>82</v>
      </c>
      <c r="M46" s="79" t="s">
        <v>48</v>
      </c>
    </row>
    <row r="47" spans="1:13" x14ac:dyDescent="0.2">
      <c r="A47" s="22">
        <v>0</v>
      </c>
      <c r="B47" s="80">
        <v>20</v>
      </c>
      <c r="C47" s="76">
        <v>20</v>
      </c>
      <c r="D47" s="76">
        <v>314</v>
      </c>
      <c r="E47" s="76">
        <v>114</v>
      </c>
      <c r="F47" s="76">
        <v>167</v>
      </c>
      <c r="G47" s="79">
        <v>4</v>
      </c>
      <c r="H47" s="87">
        <f>SUM(B47+D47+F47)</f>
        <v>501</v>
      </c>
      <c r="I47" s="78">
        <f>SUM(C47+E47+G47)</f>
        <v>138</v>
      </c>
      <c r="J47" s="88">
        <v>137</v>
      </c>
      <c r="K47" s="89">
        <f t="shared" ref="K47:L51" si="6">SUM(D47+F47+H47)/3600</f>
        <v>0.27277777777777779</v>
      </c>
      <c r="L47" s="77">
        <f t="shared" si="6"/>
        <v>7.1111111111111111E-2</v>
      </c>
      <c r="M47" s="81" t="s">
        <v>86</v>
      </c>
    </row>
    <row r="48" spans="1:13" x14ac:dyDescent="0.2">
      <c r="A48" s="22">
        <v>3</v>
      </c>
      <c r="B48" s="80">
        <v>234</v>
      </c>
      <c r="C48" s="76">
        <v>198</v>
      </c>
      <c r="D48" s="76">
        <v>590</v>
      </c>
      <c r="E48" s="76">
        <v>807</v>
      </c>
      <c r="F48" s="76">
        <v>618</v>
      </c>
      <c r="G48" s="79">
        <v>496</v>
      </c>
      <c r="H48" s="89">
        <f>SUM(B48+D48+F48)</f>
        <v>1442</v>
      </c>
      <c r="I48" s="77">
        <f>SUM(C48+E48+G48)</f>
        <v>1501</v>
      </c>
      <c r="J48" s="88">
        <v>1024</v>
      </c>
      <c r="K48" s="87">
        <f t="shared" si="6"/>
        <v>0.73611111111111116</v>
      </c>
      <c r="L48" s="78">
        <f t="shared" si="6"/>
        <v>0.77888888888888885</v>
      </c>
      <c r="M48" s="81" t="s">
        <v>86</v>
      </c>
    </row>
    <row r="49" spans="1:15" x14ac:dyDescent="0.2">
      <c r="A49" s="22">
        <v>52</v>
      </c>
      <c r="B49" s="80">
        <v>10</v>
      </c>
      <c r="C49" s="76">
        <v>10</v>
      </c>
      <c r="D49" s="76">
        <v>70</v>
      </c>
      <c r="E49" s="76">
        <v>24</v>
      </c>
      <c r="F49" s="76">
        <v>28</v>
      </c>
      <c r="G49" s="79">
        <v>19</v>
      </c>
      <c r="H49" s="87">
        <f t="shared" ref="H49:I49" si="7">SUM(B49+D49+F49)</f>
        <v>108</v>
      </c>
      <c r="I49" s="78">
        <f t="shared" si="7"/>
        <v>53</v>
      </c>
      <c r="J49" s="88">
        <v>52</v>
      </c>
      <c r="K49" s="89">
        <f t="shared" si="6"/>
        <v>5.7222222222222223E-2</v>
      </c>
      <c r="L49" s="77">
        <f t="shared" si="6"/>
        <v>2.6666666666666668E-2</v>
      </c>
      <c r="M49" s="81" t="s">
        <v>86</v>
      </c>
    </row>
    <row r="50" spans="1:15" x14ac:dyDescent="0.2">
      <c r="A50" s="22">
        <v>102</v>
      </c>
      <c r="B50" s="80">
        <v>128</v>
      </c>
      <c r="C50" s="76">
        <v>72</v>
      </c>
      <c r="D50" s="76">
        <v>494</v>
      </c>
      <c r="E50" s="76">
        <v>297</v>
      </c>
      <c r="F50" s="76">
        <v>141</v>
      </c>
      <c r="G50" s="79">
        <v>31</v>
      </c>
      <c r="H50" s="87">
        <f>SUM(B50+D50+F50)</f>
        <v>763</v>
      </c>
      <c r="I50" s="78">
        <f>SUM(C50+E50+G50)</f>
        <v>400</v>
      </c>
      <c r="J50" s="88">
        <v>691</v>
      </c>
      <c r="K50" s="89">
        <f t="shared" si="6"/>
        <v>0.38833333333333331</v>
      </c>
      <c r="L50" s="77">
        <f t="shared" si="6"/>
        <v>0.20222222222222222</v>
      </c>
      <c r="M50" s="81" t="s">
        <v>86</v>
      </c>
    </row>
    <row r="51" spans="1:15" ht="15" thickBot="1" x14ac:dyDescent="0.25">
      <c r="A51" s="94">
        <v>163</v>
      </c>
      <c r="B51" s="82">
        <v>45</v>
      </c>
      <c r="C51" s="83">
        <v>29</v>
      </c>
      <c r="D51" s="83">
        <v>280</v>
      </c>
      <c r="E51" s="83">
        <v>234</v>
      </c>
      <c r="F51" s="83">
        <v>198</v>
      </c>
      <c r="G51" s="93">
        <v>24</v>
      </c>
      <c r="H51" s="90">
        <f t="shared" ref="H51:I51" si="8">SUM(B51+D51+F51)</f>
        <v>523</v>
      </c>
      <c r="I51" s="85">
        <f t="shared" si="8"/>
        <v>287</v>
      </c>
      <c r="J51" s="91">
        <v>229</v>
      </c>
      <c r="K51" s="92">
        <f t="shared" si="6"/>
        <v>0.27805555555555556</v>
      </c>
      <c r="L51" s="84">
        <f t="shared" si="6"/>
        <v>0.15138888888888888</v>
      </c>
      <c r="M51" s="86" t="s">
        <v>86</v>
      </c>
    </row>
    <row r="52" spans="1:1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7" spans="1:15" ht="20.25" x14ac:dyDescent="0.2">
      <c r="A57" s="7" t="s">
        <v>35</v>
      </c>
      <c r="B57" t="s">
        <v>37</v>
      </c>
      <c r="C57" t="s">
        <v>40</v>
      </c>
    </row>
    <row r="58" spans="1:15" x14ac:dyDescent="0.2">
      <c r="A58" s="15" t="s">
        <v>30</v>
      </c>
      <c r="B58" s="15" t="s">
        <v>31</v>
      </c>
      <c r="C58" s="15" t="s">
        <v>32</v>
      </c>
      <c r="D58" s="15" t="s">
        <v>33</v>
      </c>
      <c r="E58" s="15" t="s">
        <v>34</v>
      </c>
      <c r="F58" s="15"/>
      <c r="G58" s="15"/>
      <c r="I58" s="15" t="s">
        <v>32</v>
      </c>
      <c r="J58" s="15"/>
      <c r="K58" s="15" t="s">
        <v>33</v>
      </c>
      <c r="L58" s="15" t="s">
        <v>34</v>
      </c>
    </row>
    <row r="59" spans="1:15" x14ac:dyDescent="0.2">
      <c r="A59" t="s">
        <v>36</v>
      </c>
      <c r="B59">
        <v>403</v>
      </c>
      <c r="C59">
        <v>6</v>
      </c>
      <c r="D59">
        <v>44</v>
      </c>
      <c r="H59">
        <f>SUM(C59:E59)</f>
        <v>50</v>
      </c>
      <c r="M59">
        <f>SUM(I59:L59)</f>
        <v>0</v>
      </c>
    </row>
    <row r="60" spans="1:15" x14ac:dyDescent="0.2">
      <c r="C60">
        <v>7499.3</v>
      </c>
      <c r="D60">
        <v>35248.199999999997</v>
      </c>
      <c r="H60">
        <f>SUM(C60:E60)/3600</f>
        <v>11.874305555555555</v>
      </c>
      <c r="M60">
        <f>SUM(I60:L60)/3600</f>
        <v>0</v>
      </c>
    </row>
    <row r="61" spans="1:15" x14ac:dyDescent="0.2">
      <c r="C61" s="151" t="s">
        <v>38</v>
      </c>
      <c r="D61" s="151"/>
      <c r="E61" s="151"/>
      <c r="F61" s="151"/>
      <c r="G61" s="151"/>
      <c r="H61" s="151"/>
      <c r="I61" s="151" t="s">
        <v>39</v>
      </c>
      <c r="J61" s="151"/>
      <c r="K61" s="151"/>
      <c r="L61" s="151"/>
      <c r="M61" s="151"/>
    </row>
    <row r="63" spans="1:15" x14ac:dyDescent="0.2">
      <c r="H63" t="s">
        <v>95</v>
      </c>
      <c r="I63" t="s">
        <v>96</v>
      </c>
    </row>
    <row r="64" spans="1:15" ht="36" customHeight="1" thickBot="1" x14ac:dyDescent="0.25">
      <c r="A64" s="135" t="s">
        <v>88</v>
      </c>
      <c r="B64" s="135"/>
      <c r="C64" s="135"/>
      <c r="D64" s="135"/>
      <c r="E64" s="135"/>
      <c r="F64" s="135"/>
      <c r="H64" s="174" t="s">
        <v>100</v>
      </c>
      <c r="I64" s="135"/>
      <c r="J64" s="135"/>
      <c r="K64" s="135"/>
      <c r="L64" s="135"/>
      <c r="M64" s="135"/>
      <c r="O64" t="s">
        <v>99</v>
      </c>
    </row>
    <row r="65" spans="1:17" s="63" customFormat="1" ht="15" thickBot="1" x14ac:dyDescent="0.25">
      <c r="A65" s="67" t="s">
        <v>30</v>
      </c>
      <c r="B65" s="68" t="s">
        <v>76</v>
      </c>
      <c r="C65" s="68" t="s">
        <v>77</v>
      </c>
      <c r="D65" s="68" t="s">
        <v>78</v>
      </c>
      <c r="E65" s="68" t="s">
        <v>79</v>
      </c>
      <c r="F65" s="73" t="s">
        <v>80</v>
      </c>
      <c r="G65" s="15"/>
      <c r="H65" s="64" t="s">
        <v>30</v>
      </c>
      <c r="I65" s="65" t="s">
        <v>76</v>
      </c>
      <c r="J65" s="65" t="s">
        <v>77</v>
      </c>
      <c r="K65" s="65" t="s">
        <v>78</v>
      </c>
      <c r="L65" s="65" t="s">
        <v>79</v>
      </c>
      <c r="M65" s="66" t="s">
        <v>80</v>
      </c>
      <c r="N65" s="95" t="s">
        <v>89</v>
      </c>
      <c r="Q65" s="69">
        <v>0</v>
      </c>
    </row>
    <row r="66" spans="1:17" s="63" customFormat="1" ht="15" thickBot="1" x14ac:dyDescent="0.25">
      <c r="A66" s="124"/>
      <c r="B66" s="117">
        <v>16</v>
      </c>
      <c r="C66" s="96">
        <v>2</v>
      </c>
      <c r="D66" s="96">
        <v>0</v>
      </c>
      <c r="E66" s="96">
        <v>0</v>
      </c>
      <c r="F66" s="98">
        <f>SUM(C66:E66)</f>
        <v>2</v>
      </c>
      <c r="H66" s="124"/>
      <c r="I66" s="117">
        <v>16</v>
      </c>
      <c r="J66" s="96">
        <v>2</v>
      </c>
      <c r="K66" s="96">
        <v>4</v>
      </c>
      <c r="L66" s="96"/>
      <c r="M66" s="98">
        <f>SUM(J66:L66)</f>
        <v>6</v>
      </c>
      <c r="N66" s="63">
        <v>501860</v>
      </c>
      <c r="O66" s="63" t="s">
        <v>98</v>
      </c>
      <c r="Q66" s="71">
        <v>1463</v>
      </c>
    </row>
    <row r="67" spans="1:17" s="63" customFormat="1" ht="15" thickBot="1" x14ac:dyDescent="0.25">
      <c r="A67" s="125"/>
      <c r="B67" s="118"/>
      <c r="C67" s="99">
        <v>537.4</v>
      </c>
      <c r="D67" s="99">
        <v>2167</v>
      </c>
      <c r="E67" s="99">
        <v>1463</v>
      </c>
      <c r="F67" s="100">
        <f>SUM(C67:E67)/3600</f>
        <v>1.1576111111111109</v>
      </c>
      <c r="H67" s="125"/>
      <c r="I67" s="118"/>
      <c r="J67" s="99">
        <v>630.08000000000004</v>
      </c>
      <c r="K67" s="99">
        <v>3155.82</v>
      </c>
      <c r="L67" s="99"/>
      <c r="M67" s="100">
        <f>SUM(J67:L67)/3600</f>
        <v>1.051638888888889</v>
      </c>
      <c r="Q67" s="69">
        <v>4</v>
      </c>
    </row>
    <row r="68" spans="1:17" s="63" customFormat="1" ht="15" thickBot="1" x14ac:dyDescent="0.25">
      <c r="A68" s="124"/>
      <c r="B68" s="128">
        <v>32</v>
      </c>
      <c r="C68" s="69">
        <v>5</v>
      </c>
      <c r="D68" s="69">
        <v>4</v>
      </c>
      <c r="E68" s="69">
        <v>4</v>
      </c>
      <c r="F68" s="70">
        <f>SUM(C68:E68)</f>
        <v>13</v>
      </c>
      <c r="H68" s="124"/>
      <c r="I68" s="128">
        <v>32</v>
      </c>
      <c r="J68" s="69">
        <v>4</v>
      </c>
      <c r="K68" s="69">
        <v>5</v>
      </c>
      <c r="L68" s="69"/>
      <c r="M68" s="70">
        <f>SUM(J68:L68)</f>
        <v>9</v>
      </c>
      <c r="N68" s="63">
        <v>58382</v>
      </c>
      <c r="O68" s="63" t="s">
        <v>93</v>
      </c>
      <c r="Q68" s="71">
        <v>1430</v>
      </c>
    </row>
    <row r="69" spans="1:17" s="63" customFormat="1" ht="15" thickBot="1" x14ac:dyDescent="0.25">
      <c r="A69" s="125"/>
      <c r="B69" s="129"/>
      <c r="C69" s="71">
        <v>340.2</v>
      </c>
      <c r="D69" s="71">
        <v>1904</v>
      </c>
      <c r="E69" s="71">
        <v>1430</v>
      </c>
      <c r="F69" s="72">
        <f>SUM(C69:E69)/3600</f>
        <v>1.0206111111111111</v>
      </c>
      <c r="H69" s="125"/>
      <c r="I69" s="129"/>
      <c r="J69" s="71">
        <v>565.44000000000005</v>
      </c>
      <c r="K69" s="71">
        <v>2250.34</v>
      </c>
      <c r="L69" s="71"/>
      <c r="M69" s="72">
        <f>SUM(J69:L69)/3600</f>
        <v>0.7821611111111112</v>
      </c>
      <c r="Q69" s="69">
        <v>2</v>
      </c>
    </row>
    <row r="70" spans="1:17" s="63" customFormat="1" ht="15" thickBot="1" x14ac:dyDescent="0.25">
      <c r="A70" s="124"/>
      <c r="B70" s="128">
        <v>98</v>
      </c>
      <c r="C70" s="69">
        <v>3</v>
      </c>
      <c r="D70" s="69">
        <v>9</v>
      </c>
      <c r="E70" s="69">
        <v>2</v>
      </c>
      <c r="F70" s="70">
        <f>SUM(C70:E70)</f>
        <v>14</v>
      </c>
      <c r="H70" s="124"/>
      <c r="I70" s="128">
        <v>98</v>
      </c>
      <c r="J70" s="69">
        <v>4</v>
      </c>
      <c r="K70" s="69">
        <v>11</v>
      </c>
      <c r="L70" s="69"/>
      <c r="M70" s="70">
        <f>SUM(J70:L70)</f>
        <v>15</v>
      </c>
      <c r="N70" s="63">
        <v>18025</v>
      </c>
      <c r="O70" s="63" t="s">
        <v>91</v>
      </c>
      <c r="Q70" s="71">
        <v>1078</v>
      </c>
    </row>
    <row r="71" spans="1:17" s="63" customFormat="1" ht="15" thickBot="1" x14ac:dyDescent="0.25">
      <c r="A71" s="125"/>
      <c r="B71" s="129"/>
      <c r="C71" s="71">
        <v>241.5</v>
      </c>
      <c r="D71" s="71">
        <v>1118</v>
      </c>
      <c r="E71" s="71">
        <v>1078</v>
      </c>
      <c r="F71" s="72">
        <f>SUM(C71:E71)/3600</f>
        <v>0.67708333333333337</v>
      </c>
      <c r="H71" s="125"/>
      <c r="I71" s="129"/>
      <c r="J71" s="71">
        <v>514.05999999999995</v>
      </c>
      <c r="K71" s="71">
        <v>2342.2800000000002</v>
      </c>
      <c r="L71" s="71"/>
      <c r="M71" s="72">
        <f>SUM(J71:L71)/3600</f>
        <v>0.79342777777777784</v>
      </c>
      <c r="Q71" s="63">
        <v>0</v>
      </c>
    </row>
    <row r="72" spans="1:17" s="63" customFormat="1" ht="15" thickBot="1" x14ac:dyDescent="0.25">
      <c r="A72" s="138"/>
      <c r="B72" s="116">
        <v>314</v>
      </c>
      <c r="C72" s="63">
        <v>0</v>
      </c>
      <c r="D72" s="63">
        <v>6</v>
      </c>
      <c r="E72" s="63">
        <v>0</v>
      </c>
      <c r="F72" s="74">
        <f>SUM(C72:E72)</f>
        <v>6</v>
      </c>
      <c r="H72" s="124"/>
      <c r="I72" s="128">
        <v>314</v>
      </c>
      <c r="J72" s="69">
        <v>1</v>
      </c>
      <c r="K72" s="69">
        <v>9</v>
      </c>
      <c r="L72" s="69"/>
      <c r="M72" s="74">
        <f>SUM(J72:L72)</f>
        <v>10</v>
      </c>
      <c r="Q72" s="71">
        <v>1149</v>
      </c>
    </row>
    <row r="73" spans="1:17" s="63" customFormat="1" ht="15" thickBot="1" x14ac:dyDescent="0.25">
      <c r="A73" s="125"/>
      <c r="B73" s="129"/>
      <c r="C73" s="71">
        <v>225.9</v>
      </c>
      <c r="D73" s="71">
        <v>1016</v>
      </c>
      <c r="E73" s="71">
        <v>1149</v>
      </c>
      <c r="F73" s="72">
        <f>SUM(C73:E73)/3600</f>
        <v>0.66413888888888895</v>
      </c>
      <c r="H73" s="125"/>
      <c r="I73" s="129"/>
      <c r="J73" s="71">
        <v>458.16</v>
      </c>
      <c r="K73" s="71">
        <v>2073.61</v>
      </c>
      <c r="L73" s="71"/>
      <c r="M73" s="72">
        <f>SUM(J73:L73)/3600</f>
        <v>0.70326944444444439</v>
      </c>
      <c r="Q73" s="69">
        <v>3</v>
      </c>
    </row>
    <row r="74" spans="1:17" s="63" customFormat="1" ht="15" thickBot="1" x14ac:dyDescent="0.25">
      <c r="A74" s="124"/>
      <c r="B74" s="128">
        <v>500</v>
      </c>
      <c r="C74" s="69">
        <v>4</v>
      </c>
      <c r="D74" s="69">
        <v>28</v>
      </c>
      <c r="E74" s="69">
        <v>3</v>
      </c>
      <c r="F74" s="70">
        <f>SUM(C74:E74)</f>
        <v>35</v>
      </c>
      <c r="H74" s="124"/>
      <c r="I74" s="128">
        <v>500</v>
      </c>
      <c r="J74" s="69">
        <v>4</v>
      </c>
      <c r="K74" s="69">
        <v>32</v>
      </c>
      <c r="L74" s="69"/>
      <c r="M74" s="70">
        <f>SUM(J74:L74)</f>
        <v>36</v>
      </c>
      <c r="Q74" s="71">
        <v>592.4</v>
      </c>
    </row>
    <row r="75" spans="1:17" s="63" customFormat="1" ht="15" thickBot="1" x14ac:dyDescent="0.25">
      <c r="A75" s="125"/>
      <c r="B75" s="129"/>
      <c r="C75" s="71">
        <v>437.7</v>
      </c>
      <c r="D75" s="71">
        <v>748.8</v>
      </c>
      <c r="E75" s="71">
        <v>592.4</v>
      </c>
      <c r="F75" s="72">
        <f>SUM(C75:E75)/3600</f>
        <v>0.49413888888888891</v>
      </c>
      <c r="H75" s="125"/>
      <c r="I75" s="129"/>
      <c r="J75" s="71">
        <v>283.77999999999997</v>
      </c>
      <c r="K75" s="71">
        <v>1427.76</v>
      </c>
      <c r="L75" s="71"/>
      <c r="M75" s="72">
        <f>SUM(J75:L75)/3600</f>
        <v>0.47542777777777778</v>
      </c>
      <c r="Q75" s="69">
        <v>0</v>
      </c>
    </row>
    <row r="76" spans="1:17" s="63" customFormat="1" ht="15" thickBot="1" x14ac:dyDescent="0.25">
      <c r="A76" s="124"/>
      <c r="B76" s="117">
        <v>480</v>
      </c>
      <c r="C76" s="96">
        <v>0</v>
      </c>
      <c r="D76" s="96">
        <v>2</v>
      </c>
      <c r="E76" s="96">
        <v>0</v>
      </c>
      <c r="F76" s="98">
        <f>SUM(C76:E76)</f>
        <v>2</v>
      </c>
      <c r="H76" s="124"/>
      <c r="I76" s="117">
        <v>480</v>
      </c>
      <c r="J76" s="96">
        <v>0</v>
      </c>
      <c r="K76" s="96">
        <v>2</v>
      </c>
      <c r="L76" s="96"/>
      <c r="M76" s="98">
        <f>SUM(J76:L76)</f>
        <v>2</v>
      </c>
      <c r="Q76" s="71">
        <v>216.1</v>
      </c>
    </row>
    <row r="77" spans="1:17" s="63" customFormat="1" ht="15" thickBot="1" x14ac:dyDescent="0.25">
      <c r="A77" s="125"/>
      <c r="B77" s="118"/>
      <c r="C77" s="99">
        <v>63.07</v>
      </c>
      <c r="D77" s="99">
        <v>467.5</v>
      </c>
      <c r="E77" s="99">
        <v>216.1</v>
      </c>
      <c r="F77" s="100">
        <f>SUM(C77:E77)/3600</f>
        <v>0.20740833333333336</v>
      </c>
      <c r="H77" s="125"/>
      <c r="I77" s="118"/>
      <c r="J77" s="99">
        <v>200.6</v>
      </c>
      <c r="K77" s="99">
        <v>1189.1500000000001</v>
      </c>
      <c r="L77" s="99"/>
      <c r="M77" s="100">
        <f>SUM(J77:L77)/3600</f>
        <v>0.38604166666666667</v>
      </c>
      <c r="Q77" s="69">
        <v>11</v>
      </c>
    </row>
    <row r="78" spans="1:17" s="63" customFormat="1" ht="15" thickBot="1" x14ac:dyDescent="0.25">
      <c r="A78" s="124"/>
      <c r="B78" s="117">
        <v>160</v>
      </c>
      <c r="C78" s="96">
        <v>7</v>
      </c>
      <c r="D78" s="96">
        <v>38</v>
      </c>
      <c r="E78" s="96">
        <v>11</v>
      </c>
      <c r="F78" s="98">
        <f>SUM(C78:E78)</f>
        <v>56</v>
      </c>
      <c r="H78" s="124"/>
      <c r="I78" s="117">
        <v>160</v>
      </c>
      <c r="J78" s="96">
        <v>7</v>
      </c>
      <c r="K78" s="96">
        <v>38</v>
      </c>
      <c r="L78" s="96"/>
      <c r="M78" s="98">
        <f>SUM(J78:L78)</f>
        <v>45</v>
      </c>
      <c r="N78" s="63">
        <v>5493</v>
      </c>
      <c r="O78" s="63" t="s">
        <v>90</v>
      </c>
      <c r="Q78" s="71">
        <v>3636</v>
      </c>
    </row>
    <row r="79" spans="1:17" s="63" customFormat="1" ht="15" thickBot="1" x14ac:dyDescent="0.25">
      <c r="A79" s="125"/>
      <c r="B79" s="118"/>
      <c r="C79" s="99">
        <v>407.7</v>
      </c>
      <c r="D79" s="99">
        <v>1576</v>
      </c>
      <c r="E79" s="99">
        <v>3636</v>
      </c>
      <c r="F79" s="100">
        <f>SUM(C79:E79)/3600</f>
        <v>1.5610277777777777</v>
      </c>
      <c r="H79" s="125"/>
      <c r="I79" s="118"/>
      <c r="J79" s="99">
        <v>660.53300000000002</v>
      </c>
      <c r="K79" s="99">
        <v>3234.83</v>
      </c>
      <c r="L79" s="99"/>
      <c r="M79" s="100">
        <f>SUM(J79:L79)/3600</f>
        <v>1.0820452777777778</v>
      </c>
      <c r="Q79" s="69">
        <v>3</v>
      </c>
    </row>
    <row r="80" spans="1:17" s="63" customFormat="1" ht="15" thickBot="1" x14ac:dyDescent="0.25">
      <c r="A80" s="124"/>
      <c r="B80" s="128">
        <v>45</v>
      </c>
      <c r="C80" s="69">
        <v>0</v>
      </c>
      <c r="D80" s="69">
        <v>13</v>
      </c>
      <c r="E80" s="69">
        <v>3</v>
      </c>
      <c r="F80" s="70">
        <f>SUM(C80:E80)</f>
        <v>16</v>
      </c>
      <c r="H80" s="124"/>
      <c r="I80" s="128">
        <v>45</v>
      </c>
      <c r="J80" s="69">
        <v>0</v>
      </c>
      <c r="K80" s="69">
        <v>7</v>
      </c>
      <c r="L80" s="69"/>
      <c r="M80" s="70">
        <f>SUM(J80:L80)</f>
        <v>7</v>
      </c>
      <c r="Q80" s="71">
        <v>1324</v>
      </c>
    </row>
    <row r="81" spans="1:17" s="63" customFormat="1" ht="15" thickBot="1" x14ac:dyDescent="0.25">
      <c r="A81" s="125"/>
      <c r="B81" s="129"/>
      <c r="C81" s="71">
        <v>282.5</v>
      </c>
      <c r="D81" s="71">
        <v>994.6</v>
      </c>
      <c r="E81" s="71">
        <v>1324</v>
      </c>
      <c r="F81" s="72">
        <f>SUM(C81:E81)/3600</f>
        <v>0.72252777777777777</v>
      </c>
      <c r="H81" s="125"/>
      <c r="I81" s="129"/>
      <c r="J81" s="71">
        <v>527.34</v>
      </c>
      <c r="K81" s="71">
        <v>3132.32</v>
      </c>
      <c r="L81" s="71"/>
      <c r="M81" s="72">
        <f>SUM(J81:L81)/3600</f>
        <v>1.0165722222222222</v>
      </c>
      <c r="Q81" s="69">
        <v>2</v>
      </c>
    </row>
    <row r="82" spans="1:17" s="63" customFormat="1" ht="15" thickBot="1" x14ac:dyDescent="0.25">
      <c r="A82" s="124"/>
      <c r="B82" s="128">
        <v>90</v>
      </c>
      <c r="C82" s="69">
        <v>4</v>
      </c>
      <c r="D82" s="69">
        <v>12</v>
      </c>
      <c r="E82" s="69">
        <v>2</v>
      </c>
      <c r="F82" s="70">
        <f>SUM(C82:E82)</f>
        <v>18</v>
      </c>
      <c r="H82" s="124"/>
      <c r="I82" s="128">
        <v>90</v>
      </c>
      <c r="J82" s="69">
        <v>4</v>
      </c>
      <c r="K82" s="69">
        <v>8</v>
      </c>
      <c r="L82" s="69"/>
      <c r="M82" s="70">
        <f>SUM(J82:L82)</f>
        <v>12</v>
      </c>
      <c r="Q82" s="71">
        <v>701.3</v>
      </c>
    </row>
    <row r="83" spans="1:17" s="63" customFormat="1" ht="15" thickBot="1" x14ac:dyDescent="0.25">
      <c r="A83" s="125"/>
      <c r="B83" s="129"/>
      <c r="C83" s="71">
        <v>281.89999999999998</v>
      </c>
      <c r="D83" s="71">
        <v>1192</v>
      </c>
      <c r="E83" s="71">
        <v>701.3</v>
      </c>
      <c r="F83" s="72">
        <f>SUM(C83:E83)/3600</f>
        <v>0.60422222222222222</v>
      </c>
      <c r="H83" s="125"/>
      <c r="I83" s="129"/>
      <c r="J83" s="71">
        <v>472.44</v>
      </c>
      <c r="K83" s="71">
        <v>2071.87</v>
      </c>
      <c r="L83" s="71"/>
      <c r="M83" s="72">
        <f>SUM(J83:L83)/3600</f>
        <v>0.70675277777777779</v>
      </c>
      <c r="Q83" s="69">
        <v>16</v>
      </c>
    </row>
    <row r="84" spans="1:17" s="63" customFormat="1" ht="15" thickBot="1" x14ac:dyDescent="0.25">
      <c r="A84" s="124"/>
      <c r="B84" s="128">
        <v>121</v>
      </c>
      <c r="C84" s="69">
        <v>2</v>
      </c>
      <c r="D84" s="69">
        <v>12</v>
      </c>
      <c r="E84" s="69">
        <v>16</v>
      </c>
      <c r="F84" s="70">
        <f>SUM(C84:E84)</f>
        <v>30</v>
      </c>
      <c r="H84" s="124"/>
      <c r="I84" s="128">
        <v>121</v>
      </c>
      <c r="J84" s="69">
        <v>1</v>
      </c>
      <c r="K84" s="69">
        <v>0</v>
      </c>
      <c r="L84" s="69"/>
      <c r="M84" s="70">
        <f>SUM(J84:L84)</f>
        <v>1</v>
      </c>
      <c r="Q84" s="71">
        <v>462.8</v>
      </c>
    </row>
    <row r="85" spans="1:17" s="63" customFormat="1" ht="15" thickBot="1" x14ac:dyDescent="0.25">
      <c r="A85" s="125"/>
      <c r="B85" s="129"/>
      <c r="C85" s="71">
        <v>112.1</v>
      </c>
      <c r="D85" s="71">
        <v>513.79999999999995</v>
      </c>
      <c r="E85" s="71">
        <v>462.8</v>
      </c>
      <c r="F85" s="72">
        <f>SUM(C85:E85)/3600</f>
        <v>0.30241666666666667</v>
      </c>
      <c r="H85" s="125"/>
      <c r="I85" s="129"/>
      <c r="J85" s="71">
        <v>274.58999999999997</v>
      </c>
      <c r="K85" s="71">
        <v>1247.81</v>
      </c>
      <c r="L85" s="71"/>
      <c r="M85" s="72">
        <f>SUM(J85:L85)/3600</f>
        <v>0.42288888888888887</v>
      </c>
      <c r="Q85" s="69">
        <v>0</v>
      </c>
    </row>
    <row r="86" spans="1:17" s="63" customFormat="1" ht="15" thickBot="1" x14ac:dyDescent="0.25">
      <c r="A86" s="124"/>
      <c r="B86" s="128">
        <v>531</v>
      </c>
      <c r="C86" s="69">
        <v>0</v>
      </c>
      <c r="D86" s="69">
        <v>2</v>
      </c>
      <c r="E86" s="69">
        <v>0</v>
      </c>
      <c r="F86" s="70">
        <f>SUM(C86:E86)</f>
        <v>2</v>
      </c>
      <c r="H86" s="124"/>
      <c r="I86" s="128">
        <v>531</v>
      </c>
      <c r="J86" s="69">
        <v>1</v>
      </c>
      <c r="K86" s="69">
        <v>11</v>
      </c>
      <c r="L86" s="69"/>
      <c r="M86" s="70">
        <f>SUM(J86:L86)</f>
        <v>12</v>
      </c>
      <c r="Q86" s="71">
        <v>253</v>
      </c>
    </row>
    <row r="87" spans="1:17" s="63" customFormat="1" ht="15" thickBot="1" x14ac:dyDescent="0.25">
      <c r="A87" s="125"/>
      <c r="B87" s="129"/>
      <c r="C87" s="71">
        <v>50.52</v>
      </c>
      <c r="D87" s="71">
        <v>311.60000000000002</v>
      </c>
      <c r="E87" s="71">
        <v>253</v>
      </c>
      <c r="F87" s="72">
        <f>SUM(C87:E87)/3600</f>
        <v>0.17086666666666667</v>
      </c>
      <c r="H87" s="125"/>
      <c r="I87" s="129"/>
      <c r="J87" s="71">
        <v>173.88</v>
      </c>
      <c r="K87" s="71">
        <v>970.2</v>
      </c>
      <c r="L87" s="71"/>
      <c r="M87" s="72">
        <f>SUM(J87:L87)/3600</f>
        <v>0.31779999999999997</v>
      </c>
      <c r="Q87" s="69">
        <v>1</v>
      </c>
    </row>
    <row r="88" spans="1:17" s="63" customFormat="1" ht="15" thickBot="1" x14ac:dyDescent="0.25">
      <c r="A88" s="124"/>
      <c r="B88" s="128">
        <v>285</v>
      </c>
      <c r="C88" s="69">
        <v>5</v>
      </c>
      <c r="D88" s="69">
        <v>15</v>
      </c>
      <c r="E88" s="69">
        <v>1</v>
      </c>
      <c r="F88" s="70">
        <f>SUM(C88:E88)</f>
        <v>21</v>
      </c>
      <c r="H88" s="124"/>
      <c r="I88" s="128">
        <v>285</v>
      </c>
      <c r="J88" s="69">
        <v>10</v>
      </c>
      <c r="K88" s="69">
        <v>24</v>
      </c>
      <c r="L88" s="69"/>
      <c r="M88" s="70">
        <f>SUM(J88:L88)</f>
        <v>34</v>
      </c>
      <c r="Q88" s="71">
        <v>408.7</v>
      </c>
    </row>
    <row r="89" spans="1:17" s="63" customFormat="1" ht="15" thickBot="1" x14ac:dyDescent="0.25">
      <c r="A89" s="125"/>
      <c r="B89" s="129"/>
      <c r="C89" s="71">
        <v>107</v>
      </c>
      <c r="D89" s="71">
        <v>509.1</v>
      </c>
      <c r="E89" s="71">
        <v>408.7</v>
      </c>
      <c r="F89" s="72">
        <f>SUM(C89:E89)/3600</f>
        <v>0.28466666666666668</v>
      </c>
      <c r="H89" s="125"/>
      <c r="I89" s="129"/>
      <c r="J89" s="71">
        <v>314.41000000000003</v>
      </c>
      <c r="K89" s="71">
        <v>1472.82</v>
      </c>
      <c r="L89" s="71"/>
      <c r="M89" s="72">
        <f>SUM(J89:L89)/3600</f>
        <v>0.4964527777777778</v>
      </c>
      <c r="Q89" s="69">
        <v>0</v>
      </c>
    </row>
    <row r="90" spans="1:17" s="63" customFormat="1" ht="15" thickBot="1" x14ac:dyDescent="0.25">
      <c r="A90" s="132" t="s">
        <v>87</v>
      </c>
      <c r="B90" s="136">
        <v>580</v>
      </c>
      <c r="C90" s="69">
        <v>11</v>
      </c>
      <c r="D90" s="69">
        <v>24</v>
      </c>
      <c r="E90" s="69">
        <v>0</v>
      </c>
      <c r="F90" s="70">
        <f>SUM(C90:E90)</f>
        <v>35</v>
      </c>
      <c r="H90" s="124"/>
      <c r="I90" s="136">
        <v>580</v>
      </c>
      <c r="J90" s="69">
        <v>11</v>
      </c>
      <c r="K90" s="69">
        <v>24</v>
      </c>
      <c r="L90" s="69"/>
      <c r="M90" s="70">
        <f>SUM(J90:L90)</f>
        <v>35</v>
      </c>
      <c r="Q90" s="71">
        <v>218.51</v>
      </c>
    </row>
    <row r="91" spans="1:17" s="63" customFormat="1" ht="15" thickBot="1" x14ac:dyDescent="0.25">
      <c r="A91" s="133"/>
      <c r="B91" s="137"/>
      <c r="C91" s="71">
        <v>191.83</v>
      </c>
      <c r="D91" s="71">
        <v>1004.13</v>
      </c>
      <c r="E91" s="71">
        <v>218.51</v>
      </c>
      <c r="F91" s="72">
        <f>SUM(C91:E91)/3600</f>
        <v>0.39290833333333336</v>
      </c>
      <c r="H91" s="125"/>
      <c r="I91" s="137"/>
      <c r="J91" s="71">
        <v>94.31</v>
      </c>
      <c r="K91" s="71">
        <v>357.88</v>
      </c>
      <c r="L91" s="71"/>
      <c r="M91" s="72">
        <f>SUM(J91:L91)/3600</f>
        <v>0.12560833333333332</v>
      </c>
      <c r="Q91" s="69">
        <v>0</v>
      </c>
    </row>
    <row r="92" spans="1:17" s="63" customFormat="1" ht="15" thickBot="1" x14ac:dyDescent="0.25">
      <c r="A92" s="124"/>
      <c r="B92" s="128">
        <v>613</v>
      </c>
      <c r="C92" s="69">
        <v>0</v>
      </c>
      <c r="D92" s="69">
        <v>2</v>
      </c>
      <c r="E92" s="69">
        <v>0</v>
      </c>
      <c r="F92" s="70">
        <f>SUM(C92:E92)</f>
        <v>2</v>
      </c>
      <c r="H92" s="124"/>
      <c r="I92" s="128">
        <v>613</v>
      </c>
      <c r="J92" s="69">
        <v>0</v>
      </c>
      <c r="K92" s="69">
        <v>3</v>
      </c>
      <c r="L92" s="69"/>
      <c r="M92" s="70">
        <f>SUM(J92:L92)</f>
        <v>3</v>
      </c>
      <c r="Q92" s="71">
        <v>490.6</v>
      </c>
    </row>
    <row r="93" spans="1:17" s="63" customFormat="1" ht="15" thickBot="1" x14ac:dyDescent="0.25">
      <c r="A93" s="125"/>
      <c r="B93" s="129"/>
      <c r="C93" s="71">
        <v>86.28</v>
      </c>
      <c r="D93" s="71">
        <v>720.3</v>
      </c>
      <c r="E93" s="71">
        <v>490.6</v>
      </c>
      <c r="F93" s="72">
        <f>SUM(C93:E93)/3600</f>
        <v>0.36032777777777775</v>
      </c>
      <c r="H93" s="125"/>
      <c r="I93" s="129"/>
      <c r="J93" s="71">
        <v>350.13299999999998</v>
      </c>
      <c r="K93" s="71">
        <v>1468.11</v>
      </c>
      <c r="L93" s="71"/>
      <c r="M93" s="72">
        <f>SUM(J93:L93)/3600</f>
        <v>0.5050675</v>
      </c>
      <c r="Q93" s="69">
        <v>0</v>
      </c>
    </row>
    <row r="94" spans="1:17" s="63" customFormat="1" ht="15" thickBot="1" x14ac:dyDescent="0.25">
      <c r="A94" s="130" t="s">
        <v>94</v>
      </c>
      <c r="B94" s="172">
        <v>380</v>
      </c>
      <c r="C94" s="69">
        <v>0</v>
      </c>
      <c r="D94" s="69">
        <v>2</v>
      </c>
      <c r="E94" s="69">
        <v>0</v>
      </c>
      <c r="F94" s="70">
        <f>SUM(C94:E94)</f>
        <v>2</v>
      </c>
      <c r="H94" s="124"/>
      <c r="I94" s="128">
        <v>380</v>
      </c>
      <c r="J94" s="69">
        <v>0</v>
      </c>
      <c r="K94" s="69">
        <v>20</v>
      </c>
      <c r="L94" s="69"/>
      <c r="M94" s="70">
        <f>SUM(J94:L94)</f>
        <v>20</v>
      </c>
      <c r="Q94" s="71">
        <v>579.70000000000005</v>
      </c>
    </row>
    <row r="95" spans="1:17" s="63" customFormat="1" ht="15" thickBot="1" x14ac:dyDescent="0.25">
      <c r="A95" s="131"/>
      <c r="B95" s="173"/>
      <c r="C95" s="71">
        <v>189</v>
      </c>
      <c r="D95" s="71">
        <v>601.79999999999995</v>
      </c>
      <c r="E95" s="71">
        <v>579.70000000000005</v>
      </c>
      <c r="F95" s="72">
        <f>SUM(C95:E95)/3600</f>
        <v>0.38069444444444445</v>
      </c>
      <c r="H95" s="125"/>
      <c r="I95" s="129"/>
      <c r="J95" s="71">
        <v>230.29</v>
      </c>
      <c r="K95" s="71">
        <v>1447.52</v>
      </c>
      <c r="L95" s="71"/>
      <c r="M95" s="72">
        <f>SUM(J95:L95)/3600</f>
        <v>0.4660583333333333</v>
      </c>
      <c r="Q95" s="69">
        <v>0</v>
      </c>
    </row>
    <row r="96" spans="1:17" s="63" customFormat="1" ht="15" thickBot="1" x14ac:dyDescent="0.25">
      <c r="A96" s="124"/>
      <c r="B96" s="128">
        <v>289</v>
      </c>
      <c r="C96" s="69">
        <v>4</v>
      </c>
      <c r="D96" s="69">
        <v>2</v>
      </c>
      <c r="E96" s="69">
        <v>0</v>
      </c>
      <c r="F96" s="70">
        <f>SUM(C96:E96)</f>
        <v>6</v>
      </c>
      <c r="H96" s="124"/>
      <c r="I96" s="128">
        <v>289</v>
      </c>
      <c r="J96" s="69">
        <v>3</v>
      </c>
      <c r="K96" s="69">
        <v>5</v>
      </c>
      <c r="L96" s="69"/>
      <c r="M96" s="70">
        <f>SUM(J96:L96)</f>
        <v>8</v>
      </c>
      <c r="Q96" s="71">
        <v>349.9</v>
      </c>
    </row>
    <row r="97" spans="1:17" s="63" customFormat="1" ht="15" thickBot="1" x14ac:dyDescent="0.25">
      <c r="A97" s="125"/>
      <c r="B97" s="129"/>
      <c r="C97" s="71">
        <v>135.30000000000001</v>
      </c>
      <c r="D97" s="71">
        <v>636</v>
      </c>
      <c r="E97" s="71">
        <v>349.9</v>
      </c>
      <c r="F97" s="72">
        <f>SUM(C97:E97)/3600</f>
        <v>0.31144444444444441</v>
      </c>
      <c r="H97" s="125"/>
      <c r="I97" s="129"/>
      <c r="J97" s="71">
        <v>250.34</v>
      </c>
      <c r="K97" s="71">
        <v>997.16</v>
      </c>
      <c r="L97" s="71"/>
      <c r="M97" s="72">
        <f>SUM(J97:L97)/3600</f>
        <v>0.34652777777777777</v>
      </c>
      <c r="Q97" s="96">
        <v>64</v>
      </c>
    </row>
    <row r="98" spans="1:17" s="63" customFormat="1" ht="15" thickBot="1" x14ac:dyDescent="0.25">
      <c r="A98" s="124"/>
      <c r="B98" s="117">
        <v>485</v>
      </c>
      <c r="C98" s="96">
        <v>8</v>
      </c>
      <c r="D98" s="96">
        <v>20</v>
      </c>
      <c r="E98" s="96">
        <v>64</v>
      </c>
      <c r="F98" s="98">
        <f>SUM(C98:E98)</f>
        <v>92</v>
      </c>
      <c r="H98" s="124"/>
      <c r="I98" s="117">
        <v>485</v>
      </c>
      <c r="J98" s="96">
        <v>8</v>
      </c>
      <c r="K98" s="96">
        <v>16</v>
      </c>
      <c r="L98" s="96"/>
      <c r="M98" s="98">
        <f>SUM(J98:L98)</f>
        <v>24</v>
      </c>
      <c r="Q98" s="71">
        <v>643.29999999999995</v>
      </c>
    </row>
    <row r="99" spans="1:17" s="63" customFormat="1" ht="15" thickBot="1" x14ac:dyDescent="0.25">
      <c r="A99" s="125"/>
      <c r="B99" s="118"/>
      <c r="C99" s="99">
        <v>100.3</v>
      </c>
      <c r="D99" s="99">
        <v>449</v>
      </c>
      <c r="E99" s="99">
        <v>643.29999999999995</v>
      </c>
      <c r="F99" s="100">
        <f>SUM(C99:E99)/3600</f>
        <v>0.33127777777777773</v>
      </c>
      <c r="H99" s="125"/>
      <c r="I99" s="118"/>
      <c r="J99" s="99">
        <v>224.41300000000001</v>
      </c>
      <c r="K99" s="99">
        <v>951.57</v>
      </c>
      <c r="L99" s="99"/>
      <c r="M99" s="100">
        <f>SUM(J99:L99)/3600</f>
        <v>0.32666194444444452</v>
      </c>
      <c r="Q99" s="69">
        <v>0</v>
      </c>
    </row>
    <row r="100" spans="1:17" s="63" customFormat="1" ht="15" thickBot="1" x14ac:dyDescent="0.25">
      <c r="A100" s="124"/>
      <c r="B100" s="128">
        <v>282</v>
      </c>
      <c r="C100" s="69">
        <v>0</v>
      </c>
      <c r="D100" s="69">
        <v>8</v>
      </c>
      <c r="E100" s="69">
        <v>0</v>
      </c>
      <c r="F100" s="70">
        <f>SUM(C100:E100)</f>
        <v>8</v>
      </c>
      <c r="H100" s="124"/>
      <c r="I100" s="128">
        <v>282</v>
      </c>
      <c r="J100" s="69">
        <v>0</v>
      </c>
      <c r="K100" s="69">
        <v>15</v>
      </c>
      <c r="L100" s="69"/>
      <c r="M100" s="70">
        <f>SUM(J100:L100)</f>
        <v>15</v>
      </c>
      <c r="Q100" s="71">
        <v>1053</v>
      </c>
    </row>
    <row r="101" spans="1:17" s="63" customFormat="1" ht="15" thickBot="1" x14ac:dyDescent="0.25">
      <c r="A101" s="125"/>
      <c r="B101" s="129"/>
      <c r="C101" s="71">
        <v>253.8</v>
      </c>
      <c r="D101" s="71">
        <v>945.6</v>
      </c>
      <c r="E101" s="71">
        <v>1053</v>
      </c>
      <c r="F101" s="72">
        <f>SUM(C101:E101)/3600</f>
        <v>0.6256666666666667</v>
      </c>
      <c r="H101" s="125"/>
      <c r="I101" s="129"/>
      <c r="J101" s="71">
        <v>536.36099999999999</v>
      </c>
      <c r="K101" s="71">
        <v>3187.78</v>
      </c>
      <c r="L101" s="71"/>
      <c r="M101" s="72">
        <f>SUM(J101:L101)/3600</f>
        <v>1.0344836111111111</v>
      </c>
      <c r="Q101" s="69">
        <v>56</v>
      </c>
    </row>
    <row r="102" spans="1:17" s="63" customFormat="1" ht="15" thickBot="1" x14ac:dyDescent="0.25">
      <c r="A102" s="124"/>
      <c r="B102" s="117">
        <v>1</v>
      </c>
      <c r="C102" s="96">
        <v>4</v>
      </c>
      <c r="D102" s="96">
        <v>22</v>
      </c>
      <c r="E102" s="96">
        <v>56</v>
      </c>
      <c r="F102" s="98">
        <f>SUM(C102:E102)</f>
        <v>82</v>
      </c>
      <c r="H102" s="124"/>
      <c r="I102" s="117">
        <v>1</v>
      </c>
      <c r="J102" s="96">
        <v>4</v>
      </c>
      <c r="K102" s="96">
        <v>26</v>
      </c>
      <c r="L102" s="96"/>
      <c r="M102" s="98">
        <f>SUM(J102:L102)</f>
        <v>30</v>
      </c>
      <c r="N102" s="63">
        <v>49594</v>
      </c>
      <c r="O102" s="63" t="s">
        <v>92</v>
      </c>
      <c r="Q102" s="71">
        <v>3862.15</v>
      </c>
    </row>
    <row r="103" spans="1:17" s="63" customFormat="1" ht="15" thickBot="1" x14ac:dyDescent="0.25">
      <c r="A103" s="125"/>
      <c r="B103" s="118"/>
      <c r="C103" s="99">
        <v>1883.3</v>
      </c>
      <c r="D103" s="99">
        <v>2463.29</v>
      </c>
      <c r="E103" s="99">
        <v>3862.15</v>
      </c>
      <c r="F103" s="100">
        <f>SUM(C103:E103)/3600</f>
        <v>2.2802055555555554</v>
      </c>
      <c r="H103" s="125"/>
      <c r="I103" s="118"/>
      <c r="J103" s="99">
        <v>576.05999999999995</v>
      </c>
      <c r="K103" s="99">
        <v>2905.4</v>
      </c>
      <c r="L103" s="99"/>
      <c r="M103" s="100">
        <f>SUM(J103:L103)/3600</f>
        <v>0.96707222222222222</v>
      </c>
    </row>
    <row r="104" spans="1:17" s="63" customFormat="1" hidden="1" x14ac:dyDescent="0.2">
      <c r="A104" s="124"/>
      <c r="B104" s="128"/>
      <c r="C104" s="69"/>
      <c r="D104" s="69"/>
      <c r="E104" s="69"/>
      <c r="F104" s="70">
        <f>SUM(C104:E104)</f>
        <v>0</v>
      </c>
      <c r="H104" s="124"/>
      <c r="I104" s="128"/>
      <c r="J104" s="69"/>
      <c r="K104" s="69"/>
      <c r="L104" s="69"/>
      <c r="M104" s="70">
        <f>SUM(J104:L104)</f>
        <v>0</v>
      </c>
    </row>
    <row r="105" spans="1:17" s="63" customFormat="1" ht="15" hidden="1" thickBot="1" x14ac:dyDescent="0.25">
      <c r="A105" s="125"/>
      <c r="B105" s="129"/>
      <c r="C105" s="71"/>
      <c r="D105" s="71"/>
      <c r="E105" s="71"/>
      <c r="F105" s="72">
        <f>SUM(C105:E105)/3600</f>
        <v>0</v>
      </c>
      <c r="H105" s="125"/>
      <c r="I105" s="129"/>
      <c r="J105" s="71"/>
      <c r="K105" s="71"/>
      <c r="L105" s="71"/>
      <c r="M105" s="72">
        <f>SUM(J105:L105)/3600</f>
        <v>0</v>
      </c>
    </row>
    <row r="106" spans="1:17" x14ac:dyDescent="0.2">
      <c r="E106">
        <f>F106/19</f>
        <v>23.263157894736842</v>
      </c>
      <c r="F106">
        <f>SUM(F66+F68+F70+F72+F74+F76+F78+F80+F82+F84+F86+F88+F90+F92+F94+F96+F98+F100+F102+F104)</f>
        <v>442</v>
      </c>
      <c r="L106">
        <f>M106/19</f>
        <v>17.05263157894737</v>
      </c>
      <c r="M106">
        <f>SUM(M66+M68+M70+M72+M74+M76+M78+M80+M82+M84+M86+M88+M90+M92+M94+M96+M98+M100+M102+M104)</f>
        <v>324</v>
      </c>
    </row>
    <row r="107" spans="1:17" x14ac:dyDescent="0.2">
      <c r="E107">
        <f>F107/19</f>
        <v>0.66048654970760234</v>
      </c>
      <c r="F107">
        <f>SUM(F67+F69+F71+F73+F75+F77+F79+F81+F83+F85+F87+F89+F91+F93+F95+F97+F99+F101+F103+F105)</f>
        <v>12.549244444444444</v>
      </c>
      <c r="L107">
        <f>M107/19</f>
        <v>0.63189254385964921</v>
      </c>
      <c r="M107">
        <f>SUM(M67+M69+M71+M73+M75+M77+M79+M81+M83+M85+M87+M89+M91+M93+M95+M97+M99+M101+M103+M105)</f>
        <v>12.005958333333336</v>
      </c>
    </row>
    <row r="109" spans="1:17" x14ac:dyDescent="0.2">
      <c r="A109" s="104" t="s">
        <v>111</v>
      </c>
      <c r="B109" t="s">
        <v>96</v>
      </c>
      <c r="H109" t="s">
        <v>95</v>
      </c>
      <c r="I109" t="s">
        <v>96</v>
      </c>
      <c r="K109" t="s">
        <v>104</v>
      </c>
    </row>
    <row r="110" spans="1:17" ht="36" customHeight="1" thickBot="1" x14ac:dyDescent="0.25">
      <c r="A110" s="139" t="s">
        <v>110</v>
      </c>
      <c r="B110" s="140"/>
      <c r="C110" s="140"/>
      <c r="D110" s="140"/>
      <c r="E110" s="140"/>
      <c r="F110" s="140"/>
      <c r="H110" s="141" t="s">
        <v>102</v>
      </c>
      <c r="I110" s="142"/>
      <c r="J110" s="142"/>
      <c r="K110" s="142"/>
      <c r="L110" s="142"/>
      <c r="M110" s="142"/>
      <c r="O110" s="1" t="s">
        <v>105</v>
      </c>
    </row>
    <row r="111" spans="1:17" s="63" customFormat="1" ht="15" thickBot="1" x14ac:dyDescent="0.25">
      <c r="A111" s="67" t="s">
        <v>30</v>
      </c>
      <c r="B111" s="68" t="s">
        <v>31</v>
      </c>
      <c r="C111" s="68" t="s">
        <v>41</v>
      </c>
      <c r="D111" s="68" t="s">
        <v>42</v>
      </c>
      <c r="E111" s="68" t="s">
        <v>47</v>
      </c>
      <c r="F111" s="73" t="s">
        <v>80</v>
      </c>
      <c r="G111" s="15"/>
      <c r="H111" s="64" t="s">
        <v>30</v>
      </c>
      <c r="I111" s="65" t="s">
        <v>31</v>
      </c>
      <c r="J111" s="65" t="s">
        <v>41</v>
      </c>
      <c r="K111" s="65" t="s">
        <v>42</v>
      </c>
      <c r="L111" s="65" t="s">
        <v>47</v>
      </c>
      <c r="M111" s="66" t="s">
        <v>80</v>
      </c>
      <c r="N111" s="95" t="s">
        <v>89</v>
      </c>
    </row>
    <row r="112" spans="1:17" s="63" customFormat="1" x14ac:dyDescent="0.2">
      <c r="A112" s="124"/>
      <c r="B112" s="128">
        <v>16</v>
      </c>
      <c r="C112" s="69">
        <v>2</v>
      </c>
      <c r="D112" s="69">
        <v>8</v>
      </c>
      <c r="E112" s="69">
        <v>0</v>
      </c>
      <c r="F112" s="70">
        <f>SUM(C112:E112)</f>
        <v>10</v>
      </c>
      <c r="H112" s="124"/>
      <c r="I112" s="117">
        <v>16</v>
      </c>
      <c r="J112" s="96">
        <v>2</v>
      </c>
      <c r="K112" s="96">
        <v>9</v>
      </c>
      <c r="L112" s="96">
        <v>0</v>
      </c>
      <c r="M112" s="98">
        <f>SUM(J112:L112)</f>
        <v>11</v>
      </c>
      <c r="N112" s="63">
        <v>501860</v>
      </c>
      <c r="O112" s="63" t="s">
        <v>98</v>
      </c>
    </row>
    <row r="113" spans="1:15" s="63" customFormat="1" ht="15" thickBot="1" x14ac:dyDescent="0.25">
      <c r="A113" s="125"/>
      <c r="B113" s="129"/>
      <c r="C113" s="71">
        <v>1103.1300000000001</v>
      </c>
      <c r="D113" s="71">
        <v>4361.83</v>
      </c>
      <c r="E113" s="71">
        <v>19922.900000000001</v>
      </c>
      <c r="F113" s="72">
        <f>SUM(C113:E113)/3600</f>
        <v>7.0521833333333337</v>
      </c>
      <c r="H113" s="125"/>
      <c r="I113" s="118"/>
      <c r="J113" s="99">
        <v>546.73</v>
      </c>
      <c r="K113" s="99">
        <v>2470.77</v>
      </c>
      <c r="L113" s="99">
        <v>1897.26</v>
      </c>
      <c r="M113" s="100">
        <f>SUM(J113:L113)/3600</f>
        <v>1.3652111111111112</v>
      </c>
    </row>
    <row r="114" spans="1:15" s="63" customFormat="1" x14ac:dyDescent="0.2">
      <c r="A114" s="124"/>
      <c r="B114" s="128">
        <v>32</v>
      </c>
      <c r="C114" s="69">
        <v>4</v>
      </c>
      <c r="D114" s="69">
        <v>14</v>
      </c>
      <c r="E114" s="69">
        <v>0</v>
      </c>
      <c r="F114" s="70">
        <f>SUM(C114:E114)</f>
        <v>18</v>
      </c>
      <c r="H114" s="124"/>
      <c r="I114" s="128">
        <v>32</v>
      </c>
      <c r="J114" s="69">
        <v>4</v>
      </c>
      <c r="K114" s="69">
        <v>8</v>
      </c>
      <c r="L114" s="69">
        <v>0</v>
      </c>
      <c r="M114" s="70">
        <f>SUM(J114:L114)</f>
        <v>12</v>
      </c>
      <c r="N114" s="63">
        <v>58382</v>
      </c>
      <c r="O114" s="63" t="s">
        <v>93</v>
      </c>
    </row>
    <row r="115" spans="1:15" s="63" customFormat="1" ht="15" thickBot="1" x14ac:dyDescent="0.25">
      <c r="A115" s="125"/>
      <c r="B115" s="129"/>
      <c r="C115" s="71">
        <v>1055.3900000000001</v>
      </c>
      <c r="D115" s="71">
        <v>3685.56</v>
      </c>
      <c r="E115" s="71">
        <v>13060.6</v>
      </c>
      <c r="F115" s="72">
        <f>SUM(C115:E115)/3600</f>
        <v>4.9448749999999997</v>
      </c>
      <c r="H115" s="125"/>
      <c r="I115" s="129"/>
      <c r="J115" s="71">
        <v>616.00199999999995</v>
      </c>
      <c r="K115" s="71">
        <v>2347</v>
      </c>
      <c r="L115" s="71">
        <v>2358.46</v>
      </c>
      <c r="M115" s="72">
        <f>SUM(J115:L115)/3600</f>
        <v>1.4781838888888887</v>
      </c>
    </row>
    <row r="116" spans="1:15" s="63" customFormat="1" x14ac:dyDescent="0.2">
      <c r="A116" s="124"/>
      <c r="B116" s="128">
        <v>98</v>
      </c>
      <c r="C116" s="69">
        <v>5</v>
      </c>
      <c r="D116" s="69">
        <v>12</v>
      </c>
      <c r="E116" s="69">
        <v>0</v>
      </c>
      <c r="F116" s="70">
        <f>SUM(C116:E116)</f>
        <v>17</v>
      </c>
      <c r="H116" s="124"/>
      <c r="I116" s="128">
        <v>98</v>
      </c>
      <c r="J116" s="69">
        <v>4</v>
      </c>
      <c r="K116" s="69">
        <v>11</v>
      </c>
      <c r="L116" s="69"/>
      <c r="M116" s="70">
        <f>SUM(J116:L116)</f>
        <v>15</v>
      </c>
      <c r="N116" s="63">
        <v>18025</v>
      </c>
      <c r="O116" s="63" t="s">
        <v>91</v>
      </c>
    </row>
    <row r="117" spans="1:15" s="63" customFormat="1" ht="15" thickBot="1" x14ac:dyDescent="0.25">
      <c r="A117" s="125"/>
      <c r="B117" s="129"/>
      <c r="C117" s="71">
        <v>840.59100000000001</v>
      </c>
      <c r="D117" s="71">
        <v>3883.5</v>
      </c>
      <c r="E117" s="71">
        <v>14802.8</v>
      </c>
      <c r="F117" s="72">
        <f>SUM(C117:E117)/3600</f>
        <v>5.4241363888888889</v>
      </c>
      <c r="H117" s="125"/>
      <c r="I117" s="129"/>
      <c r="J117" s="71">
        <v>507.04</v>
      </c>
      <c r="K117" s="71">
        <v>2308.37</v>
      </c>
      <c r="L117" s="71"/>
      <c r="M117" s="72">
        <f>SUM(J117:L117)/3600</f>
        <v>0.7820583333333333</v>
      </c>
    </row>
    <row r="118" spans="1:15" s="63" customFormat="1" x14ac:dyDescent="0.2">
      <c r="A118" s="138"/>
      <c r="B118" s="116">
        <v>314</v>
      </c>
      <c r="C118" s="63">
        <v>4</v>
      </c>
      <c r="D118" s="63">
        <v>14</v>
      </c>
      <c r="E118" s="63">
        <v>0</v>
      </c>
      <c r="F118" s="74">
        <f>SUM(C118:E118)</f>
        <v>18</v>
      </c>
      <c r="H118" s="124"/>
      <c r="I118" s="128">
        <v>314</v>
      </c>
      <c r="J118" s="69">
        <v>1</v>
      </c>
      <c r="K118" s="69">
        <v>9</v>
      </c>
      <c r="L118" s="69"/>
      <c r="M118" s="74">
        <f>SUM(J118:L118)</f>
        <v>10</v>
      </c>
    </row>
    <row r="119" spans="1:15" s="63" customFormat="1" ht="15" thickBot="1" x14ac:dyDescent="0.25">
      <c r="A119" s="125"/>
      <c r="B119" s="129"/>
      <c r="C119" s="71">
        <v>836.44200000000001</v>
      </c>
      <c r="D119" s="71">
        <v>3938.19</v>
      </c>
      <c r="E119" s="71">
        <v>21050</v>
      </c>
      <c r="F119" s="72">
        <f>SUM(C119:E119)/3600</f>
        <v>7.1735088888888887</v>
      </c>
      <c r="H119" s="125"/>
      <c r="I119" s="129"/>
      <c r="J119" s="71">
        <v>458.32</v>
      </c>
      <c r="K119" s="71">
        <v>2013.63</v>
      </c>
      <c r="L119" s="71"/>
      <c r="M119" s="72">
        <f>SUM(J119:L119)/3600</f>
        <v>0.68665277777777789</v>
      </c>
    </row>
    <row r="120" spans="1:15" s="63" customFormat="1" x14ac:dyDescent="0.2">
      <c r="A120" s="124"/>
      <c r="B120" s="128">
        <v>500</v>
      </c>
      <c r="C120" s="69">
        <v>4</v>
      </c>
      <c r="D120" s="69">
        <v>38</v>
      </c>
      <c r="E120" s="103"/>
      <c r="F120" s="70">
        <f>SUM(C120:E120)</f>
        <v>42</v>
      </c>
      <c r="H120" s="124"/>
      <c r="I120" s="128">
        <v>500</v>
      </c>
      <c r="J120" s="69">
        <v>4</v>
      </c>
      <c r="K120" s="69">
        <v>32</v>
      </c>
      <c r="L120" s="69"/>
      <c r="M120" s="70">
        <f>SUM(J120:L120)</f>
        <v>36</v>
      </c>
    </row>
    <row r="121" spans="1:15" s="63" customFormat="1" ht="15" thickBot="1" x14ac:dyDescent="0.25">
      <c r="A121" s="125"/>
      <c r="B121" s="129"/>
      <c r="C121" s="71">
        <v>521.79600000000005</v>
      </c>
      <c r="D121" s="71">
        <v>2765.39</v>
      </c>
      <c r="E121" s="105"/>
      <c r="F121" s="72">
        <f>SUM(C121:E121)/3600</f>
        <v>0.91310722222222218</v>
      </c>
      <c r="H121" s="125"/>
      <c r="I121" s="129"/>
      <c r="J121" s="71">
        <v>290.95999999999998</v>
      </c>
      <c r="K121" s="71">
        <v>1419.41</v>
      </c>
      <c r="L121" s="71"/>
      <c r="M121" s="72">
        <f>SUM(J121:L121)/3600</f>
        <v>0.47510277777777782</v>
      </c>
    </row>
    <row r="122" spans="1:15" s="63" customFormat="1" x14ac:dyDescent="0.2">
      <c r="A122" s="124"/>
      <c r="B122" s="128">
        <v>480</v>
      </c>
      <c r="C122" s="69">
        <v>0</v>
      </c>
      <c r="D122" s="69">
        <v>2</v>
      </c>
      <c r="E122" s="103"/>
      <c r="F122" s="70">
        <f>SUM(C122:E122)</f>
        <v>2</v>
      </c>
      <c r="H122" s="124"/>
      <c r="I122" s="117">
        <v>480</v>
      </c>
      <c r="J122" s="96">
        <v>0</v>
      </c>
      <c r="K122" s="96">
        <v>2</v>
      </c>
      <c r="L122" s="96"/>
      <c r="M122" s="98">
        <f>SUM(J122:L122)</f>
        <v>2</v>
      </c>
    </row>
    <row r="123" spans="1:15" s="63" customFormat="1" ht="15" thickBot="1" x14ac:dyDescent="0.25">
      <c r="A123" s="125"/>
      <c r="B123" s="129"/>
      <c r="C123" s="71">
        <v>371.56299999999999</v>
      </c>
      <c r="D123" s="71">
        <v>2498.0300000000002</v>
      </c>
      <c r="E123" s="105"/>
      <c r="F123" s="72">
        <f>SUM(C123:E123)/3600</f>
        <v>0.79710916666666676</v>
      </c>
      <c r="H123" s="125"/>
      <c r="I123" s="118"/>
      <c r="J123" s="99">
        <v>199.53</v>
      </c>
      <c r="K123" s="99">
        <v>1167.6600000000001</v>
      </c>
      <c r="L123" s="99"/>
      <c r="M123" s="100">
        <f>SUM(J123:L123)/3600</f>
        <v>0.37977500000000003</v>
      </c>
    </row>
    <row r="124" spans="1:15" s="63" customFormat="1" x14ac:dyDescent="0.2">
      <c r="A124" s="124"/>
      <c r="B124" s="117">
        <v>160</v>
      </c>
      <c r="C124" s="69">
        <v>8</v>
      </c>
      <c r="D124" s="69">
        <v>40</v>
      </c>
      <c r="E124" s="103"/>
      <c r="F124" s="70">
        <f>SUM(C124:E124)</f>
        <v>48</v>
      </c>
      <c r="H124" s="124"/>
      <c r="I124" s="117">
        <v>160</v>
      </c>
      <c r="J124" s="96">
        <v>7</v>
      </c>
      <c r="K124" s="96">
        <v>35</v>
      </c>
      <c r="L124" s="96"/>
      <c r="M124" s="98">
        <f>SUM(J124:L124)</f>
        <v>42</v>
      </c>
      <c r="N124" s="63">
        <v>5493</v>
      </c>
      <c r="O124" s="63" t="s">
        <v>90</v>
      </c>
    </row>
    <row r="125" spans="1:15" s="63" customFormat="1" ht="15" thickBot="1" x14ac:dyDescent="0.25">
      <c r="A125" s="125"/>
      <c r="B125" s="118"/>
      <c r="C125" s="71">
        <v>1105.3399999999999</v>
      </c>
      <c r="D125" s="71">
        <v>5066.84</v>
      </c>
      <c r="E125" s="105"/>
      <c r="F125" s="72">
        <f>SUM(C125:E125)/3600</f>
        <v>1.7144944444444445</v>
      </c>
      <c r="H125" s="125"/>
      <c r="I125" s="118"/>
      <c r="J125" s="99">
        <v>615.52</v>
      </c>
      <c r="K125" s="99">
        <v>3097.41</v>
      </c>
      <c r="L125" s="99"/>
      <c r="M125" s="100">
        <f>SUM(J125:L125)/3600</f>
        <v>1.0313694444444443</v>
      </c>
    </row>
    <row r="126" spans="1:15" s="63" customFormat="1" x14ac:dyDescent="0.2">
      <c r="A126" s="124"/>
      <c r="B126" s="128">
        <v>45</v>
      </c>
      <c r="C126" s="69">
        <v>0</v>
      </c>
      <c r="D126" s="69">
        <v>10</v>
      </c>
      <c r="E126" s="103"/>
      <c r="F126" s="70">
        <f>SUM(C126:E126)</f>
        <v>10</v>
      </c>
      <c r="H126" s="124"/>
      <c r="I126" s="128">
        <v>45</v>
      </c>
      <c r="J126" s="69">
        <v>0</v>
      </c>
      <c r="K126" s="69">
        <v>6</v>
      </c>
      <c r="L126" s="69"/>
      <c r="M126" s="70">
        <f>SUM(J126:L126)</f>
        <v>6</v>
      </c>
    </row>
    <row r="127" spans="1:15" s="63" customFormat="1" ht="15" thickBot="1" x14ac:dyDescent="0.25">
      <c r="A127" s="125"/>
      <c r="B127" s="129"/>
      <c r="C127" s="71">
        <v>868.91300000000001</v>
      </c>
      <c r="D127" s="71">
        <v>4833.1499999999996</v>
      </c>
      <c r="E127" s="105"/>
      <c r="F127" s="72">
        <f>SUM(C127:E127)/3600</f>
        <v>1.5839063888888889</v>
      </c>
      <c r="H127" s="125"/>
      <c r="I127" s="129"/>
      <c r="J127" s="71">
        <v>511.21</v>
      </c>
      <c r="K127" s="71">
        <v>3038.68</v>
      </c>
      <c r="L127" s="71"/>
      <c r="M127" s="72">
        <f>SUM(J127:L127)/3600</f>
        <v>0.98608055555555552</v>
      </c>
    </row>
    <row r="128" spans="1:15" s="63" customFormat="1" x14ac:dyDescent="0.2">
      <c r="A128" s="124"/>
      <c r="B128" s="128">
        <v>90</v>
      </c>
      <c r="C128" s="63">
        <v>4</v>
      </c>
      <c r="D128" s="69">
        <v>13</v>
      </c>
      <c r="E128" s="103"/>
      <c r="F128" s="70">
        <f>SUM(D128:E128)</f>
        <v>13</v>
      </c>
      <c r="H128" s="124"/>
      <c r="I128" s="128">
        <v>90</v>
      </c>
      <c r="J128" s="69">
        <v>4</v>
      </c>
      <c r="K128" s="69">
        <v>8</v>
      </c>
      <c r="L128" s="69"/>
      <c r="M128" s="70">
        <f>SUM(J128:L128)</f>
        <v>12</v>
      </c>
    </row>
    <row r="129" spans="1:13" s="63" customFormat="1" ht="15" thickBot="1" x14ac:dyDescent="0.25">
      <c r="A129" s="125"/>
      <c r="B129" s="129"/>
      <c r="C129" s="63">
        <v>810.47199999999998</v>
      </c>
      <c r="D129" s="71">
        <v>3519.73</v>
      </c>
      <c r="E129" s="105"/>
      <c r="F129" s="72">
        <f>SUM(D129:E129)/3600</f>
        <v>0.97770277777777781</v>
      </c>
      <c r="H129" s="125"/>
      <c r="I129" s="129"/>
      <c r="J129" s="71">
        <v>455.73</v>
      </c>
      <c r="K129" s="71">
        <v>1994.27</v>
      </c>
      <c r="L129" s="71"/>
      <c r="M129" s="72">
        <f>SUM(J129:L129)/3600</f>
        <v>0.68055555555555558</v>
      </c>
    </row>
    <row r="130" spans="1:13" s="63" customFormat="1" x14ac:dyDescent="0.2">
      <c r="A130" s="124"/>
      <c r="B130" s="128">
        <v>121</v>
      </c>
      <c r="C130" s="69">
        <v>2</v>
      </c>
      <c r="D130" s="69">
        <v>0</v>
      </c>
      <c r="E130" s="103"/>
      <c r="F130" s="70">
        <f>SUM(C130:E130)</f>
        <v>2</v>
      </c>
      <c r="H130" s="124"/>
      <c r="I130" s="128">
        <v>121</v>
      </c>
      <c r="J130" s="69">
        <v>1</v>
      </c>
      <c r="K130" s="69">
        <v>0</v>
      </c>
      <c r="L130" s="69"/>
      <c r="M130" s="70">
        <f>SUM(J130:L130)</f>
        <v>1</v>
      </c>
    </row>
    <row r="131" spans="1:13" s="63" customFormat="1" ht="15" thickBot="1" x14ac:dyDescent="0.25">
      <c r="A131" s="125"/>
      <c r="B131" s="129"/>
      <c r="C131" s="71">
        <v>552.99300000000005</v>
      </c>
      <c r="D131" s="71">
        <v>2299.5100000000002</v>
      </c>
      <c r="E131" s="105"/>
      <c r="F131" s="72">
        <f>SUM(C131:E131)/3600</f>
        <v>0.79236194444444452</v>
      </c>
      <c r="H131" s="125"/>
      <c r="I131" s="129"/>
      <c r="J131" s="71">
        <v>276.44</v>
      </c>
      <c r="K131" s="71">
        <v>1132.5999999999999</v>
      </c>
      <c r="L131" s="71"/>
      <c r="M131" s="72">
        <f>SUM(J131:L131)/3600</f>
        <v>0.39139999999999997</v>
      </c>
    </row>
    <row r="132" spans="1:13" s="63" customFormat="1" x14ac:dyDescent="0.2">
      <c r="A132" s="124"/>
      <c r="B132" s="128">
        <v>531</v>
      </c>
      <c r="C132" s="69">
        <v>2</v>
      </c>
      <c r="D132" s="69">
        <v>12</v>
      </c>
      <c r="E132" s="103"/>
      <c r="F132" s="70">
        <f>SUM(C132:E132)</f>
        <v>14</v>
      </c>
      <c r="H132" s="124"/>
      <c r="I132" s="128">
        <v>531</v>
      </c>
      <c r="J132" s="69">
        <v>1</v>
      </c>
      <c r="K132" s="69">
        <v>11</v>
      </c>
      <c r="L132" s="69"/>
      <c r="M132" s="70">
        <f>SUM(J132:L132)</f>
        <v>12</v>
      </c>
    </row>
    <row r="133" spans="1:13" s="63" customFormat="1" ht="15" thickBot="1" x14ac:dyDescent="0.25">
      <c r="A133" s="125"/>
      <c r="B133" s="129"/>
      <c r="C133" s="71">
        <v>218.77099999999999</v>
      </c>
      <c r="D133" s="71">
        <v>1817.24</v>
      </c>
      <c r="E133" s="105"/>
      <c r="F133" s="72">
        <f>SUM(C133:E133)/3600</f>
        <v>0.56555861111111105</v>
      </c>
      <c r="H133" s="125"/>
      <c r="I133" s="129"/>
      <c r="J133" s="71">
        <v>172.75</v>
      </c>
      <c r="K133" s="71">
        <v>919.16</v>
      </c>
      <c r="L133" s="71"/>
      <c r="M133" s="72">
        <f>SUM(J133:L133)/3600</f>
        <v>0.30330833333333329</v>
      </c>
    </row>
    <row r="134" spans="1:13" s="63" customFormat="1" x14ac:dyDescent="0.2">
      <c r="A134" s="124"/>
      <c r="B134" s="117">
        <v>285</v>
      </c>
      <c r="C134" s="69">
        <v>13</v>
      </c>
      <c r="D134" s="69">
        <v>32</v>
      </c>
      <c r="E134" s="103"/>
      <c r="F134" s="70">
        <f>SUM(C134:E134)</f>
        <v>45</v>
      </c>
      <c r="H134" s="124"/>
      <c r="I134" s="128">
        <v>285</v>
      </c>
      <c r="J134" s="69">
        <v>10</v>
      </c>
      <c r="K134" s="69">
        <v>33</v>
      </c>
      <c r="L134" s="69"/>
      <c r="M134" s="70">
        <f>SUM(J134:L134)</f>
        <v>43</v>
      </c>
    </row>
    <row r="135" spans="1:13" s="63" customFormat="1" ht="15" thickBot="1" x14ac:dyDescent="0.25">
      <c r="A135" s="125"/>
      <c r="B135" s="118"/>
      <c r="C135" s="71">
        <v>566.63400000000001</v>
      </c>
      <c r="D135" s="71">
        <v>2765.8</v>
      </c>
      <c r="E135" s="105"/>
      <c r="F135" s="72">
        <f>SUM(C135:E135)/3600</f>
        <v>0.92567611111111114</v>
      </c>
      <c r="H135" s="125"/>
      <c r="I135" s="129"/>
      <c r="J135" s="71">
        <v>307.48</v>
      </c>
      <c r="K135" s="71">
        <v>1447.43</v>
      </c>
      <c r="L135" s="71"/>
      <c r="M135" s="72">
        <f>SUM(J135:L135)/3600</f>
        <v>0.48747500000000005</v>
      </c>
    </row>
    <row r="136" spans="1:13" s="63" customFormat="1" x14ac:dyDescent="0.2">
      <c r="A136" s="132" t="s">
        <v>87</v>
      </c>
      <c r="B136" s="134">
        <v>580</v>
      </c>
      <c r="C136" s="69">
        <v>11</v>
      </c>
      <c r="D136" s="69">
        <v>24</v>
      </c>
      <c r="E136" s="103"/>
      <c r="F136" s="70">
        <f>SUM(C136:E136)</f>
        <v>35</v>
      </c>
      <c r="H136" s="124"/>
      <c r="I136" s="136">
        <v>580</v>
      </c>
      <c r="J136" s="69">
        <v>11</v>
      </c>
      <c r="K136" s="69">
        <v>24</v>
      </c>
      <c r="L136" s="69"/>
      <c r="M136" s="70">
        <f>SUM(J136:L136)</f>
        <v>35</v>
      </c>
    </row>
    <row r="137" spans="1:13" s="63" customFormat="1" ht="15" thickBot="1" x14ac:dyDescent="0.25">
      <c r="A137" s="133"/>
      <c r="B137" s="135"/>
      <c r="C137" s="71">
        <v>89.623000000000005</v>
      </c>
      <c r="D137" s="71">
        <v>678.10500000000002</v>
      </c>
      <c r="E137" s="105"/>
      <c r="F137" s="72">
        <f>SUM(C137:E137)/3600</f>
        <v>0.2132577777777778</v>
      </c>
      <c r="H137" s="125"/>
      <c r="I137" s="137"/>
      <c r="J137" s="71">
        <v>90.62</v>
      </c>
      <c r="K137" s="71">
        <v>359.9</v>
      </c>
      <c r="L137" s="71"/>
      <c r="M137" s="72">
        <f>SUM(J137:L137)/3600</f>
        <v>0.12514444444444445</v>
      </c>
    </row>
    <row r="138" spans="1:13" s="63" customFormat="1" x14ac:dyDescent="0.2">
      <c r="A138" s="124"/>
      <c r="B138" s="128">
        <v>613</v>
      </c>
      <c r="C138" s="69">
        <v>0</v>
      </c>
      <c r="D138" s="69">
        <v>3</v>
      </c>
      <c r="E138" s="103"/>
      <c r="F138" s="70">
        <f>SUM(C138:E138)</f>
        <v>3</v>
      </c>
      <c r="H138" s="124"/>
      <c r="I138" s="128">
        <v>613</v>
      </c>
      <c r="J138" s="69">
        <v>0</v>
      </c>
      <c r="K138" s="69">
        <v>3</v>
      </c>
      <c r="L138" s="69"/>
      <c r="M138" s="70">
        <f>SUM(J138:L138)</f>
        <v>3</v>
      </c>
    </row>
    <row r="139" spans="1:13" s="63" customFormat="1" ht="15" thickBot="1" x14ac:dyDescent="0.25">
      <c r="A139" s="125"/>
      <c r="B139" s="129"/>
      <c r="C139" s="71">
        <v>625.67600000000004</v>
      </c>
      <c r="D139" s="71">
        <v>2864.44</v>
      </c>
      <c r="E139" s="105"/>
      <c r="F139" s="72">
        <f>SUM(C139:E139)/3600</f>
        <v>0.96947666666666665</v>
      </c>
      <c r="H139" s="125"/>
      <c r="I139" s="129"/>
      <c r="J139" s="71">
        <v>333.61</v>
      </c>
      <c r="K139" s="71">
        <v>1464.35</v>
      </c>
      <c r="L139" s="71"/>
      <c r="M139" s="72">
        <f>SUM(J139:L139)/3600</f>
        <v>0.49943333333333334</v>
      </c>
    </row>
    <row r="140" spans="1:13" s="63" customFormat="1" x14ac:dyDescent="0.2">
      <c r="A140" s="130"/>
      <c r="B140" s="128">
        <v>380</v>
      </c>
      <c r="C140" s="69">
        <v>0</v>
      </c>
      <c r="D140" s="69">
        <v>24</v>
      </c>
      <c r="E140" s="103"/>
      <c r="F140" s="70">
        <f>SUM(C140:E140)</f>
        <v>24</v>
      </c>
      <c r="H140" s="124"/>
      <c r="I140" s="128">
        <v>380</v>
      </c>
      <c r="J140" s="69">
        <v>0</v>
      </c>
      <c r="K140" s="69">
        <v>20</v>
      </c>
      <c r="L140" s="69"/>
      <c r="M140" s="70">
        <f>SUM(J140:L140)</f>
        <v>20</v>
      </c>
    </row>
    <row r="141" spans="1:13" s="63" customFormat="1" ht="15" thickBot="1" x14ac:dyDescent="0.25">
      <c r="A141" s="131"/>
      <c r="B141" s="129"/>
      <c r="C141" s="71">
        <v>281.44099999999997</v>
      </c>
      <c r="D141" s="71">
        <v>2829.78</v>
      </c>
      <c r="E141" s="105"/>
      <c r="F141" s="72">
        <f>SUM(C141:E141)/3600</f>
        <v>0.8642280555555556</v>
      </c>
      <c r="H141" s="125"/>
      <c r="I141" s="129"/>
      <c r="J141" s="71">
        <v>213.17</v>
      </c>
      <c r="K141" s="71">
        <v>1377.9</v>
      </c>
      <c r="L141" s="71"/>
      <c r="M141" s="72">
        <f>SUM(J141:L141)/3600</f>
        <v>0.44196388888888893</v>
      </c>
    </row>
    <row r="142" spans="1:13" s="63" customFormat="1" x14ac:dyDescent="0.2">
      <c r="A142" s="124"/>
      <c r="B142" s="128">
        <v>289</v>
      </c>
      <c r="C142" s="69">
        <v>4</v>
      </c>
      <c r="D142" s="69">
        <v>6</v>
      </c>
      <c r="E142" s="103"/>
      <c r="F142" s="70">
        <f>SUM(C142:E142)</f>
        <v>10</v>
      </c>
      <c r="H142" s="124"/>
      <c r="I142" s="128">
        <v>289</v>
      </c>
      <c r="J142" s="69">
        <v>4</v>
      </c>
      <c r="K142" s="69">
        <v>5</v>
      </c>
      <c r="L142" s="69"/>
      <c r="M142" s="70">
        <f>SUM(J142:L142)</f>
        <v>9</v>
      </c>
    </row>
    <row r="143" spans="1:13" s="63" customFormat="1" ht="15" thickBot="1" x14ac:dyDescent="0.25">
      <c r="A143" s="125"/>
      <c r="B143" s="129"/>
      <c r="C143" s="71">
        <v>521.07899999999995</v>
      </c>
      <c r="D143" s="71">
        <v>2497.9699999999998</v>
      </c>
      <c r="E143" s="105"/>
      <c r="F143" s="72">
        <f>SUM(C143:E143)/3600</f>
        <v>0.83862472222222217</v>
      </c>
      <c r="H143" s="125"/>
      <c r="I143" s="129"/>
      <c r="J143" s="71">
        <v>244.05</v>
      </c>
      <c r="K143" s="71">
        <v>977.22</v>
      </c>
      <c r="L143" s="71"/>
      <c r="M143" s="72">
        <f>SUM(J143:L143)/3600</f>
        <v>0.33924166666666666</v>
      </c>
    </row>
    <row r="144" spans="1:13" s="63" customFormat="1" x14ac:dyDescent="0.2">
      <c r="A144" s="124"/>
      <c r="B144" s="117">
        <v>485</v>
      </c>
      <c r="C144" s="69">
        <v>8</v>
      </c>
      <c r="D144" s="69">
        <v>16</v>
      </c>
      <c r="E144" s="103"/>
      <c r="F144" s="70">
        <f>SUM(C144:E144)</f>
        <v>24</v>
      </c>
      <c r="H144" s="124"/>
      <c r="I144" s="117">
        <v>485</v>
      </c>
      <c r="J144" s="96">
        <v>8</v>
      </c>
      <c r="K144" s="96">
        <v>16</v>
      </c>
      <c r="L144" s="96"/>
      <c r="M144" s="98">
        <f>SUM(J144:L144)</f>
        <v>24</v>
      </c>
    </row>
    <row r="145" spans="1:15" s="63" customFormat="1" ht="15" thickBot="1" x14ac:dyDescent="0.25">
      <c r="A145" s="125"/>
      <c r="B145" s="118"/>
      <c r="C145" s="71">
        <v>267.71300000000002</v>
      </c>
      <c r="D145" s="71">
        <v>1142.52</v>
      </c>
      <c r="E145" s="105"/>
      <c r="F145" s="72">
        <f>SUM(C145:E145)/3600</f>
        <v>0.39173138888888887</v>
      </c>
      <c r="H145" s="125"/>
      <c r="I145" s="118"/>
      <c r="J145" s="99">
        <v>216.99</v>
      </c>
      <c r="K145" s="99">
        <v>946.81700000000001</v>
      </c>
      <c r="L145" s="99"/>
      <c r="M145" s="100">
        <f>SUM(J145:L145)/3600</f>
        <v>0.32327972222222223</v>
      </c>
    </row>
    <row r="146" spans="1:15" s="63" customFormat="1" x14ac:dyDescent="0.2">
      <c r="A146" s="124"/>
      <c r="B146" s="128">
        <v>282</v>
      </c>
      <c r="C146" s="69">
        <v>0</v>
      </c>
      <c r="D146" s="69">
        <v>16</v>
      </c>
      <c r="E146" s="103"/>
      <c r="F146" s="70">
        <f>SUM(C146:E146)</f>
        <v>16</v>
      </c>
      <c r="H146" s="124"/>
      <c r="I146" s="128">
        <v>282</v>
      </c>
      <c r="J146" s="69">
        <v>0</v>
      </c>
      <c r="K146" s="69">
        <v>16</v>
      </c>
      <c r="L146" s="69"/>
      <c r="M146" s="70">
        <f>SUM(J146:L146)</f>
        <v>16</v>
      </c>
    </row>
    <row r="147" spans="1:15" s="63" customFormat="1" ht="15" thickBot="1" x14ac:dyDescent="0.25">
      <c r="A147" s="125"/>
      <c r="B147" s="129"/>
      <c r="C147" s="71">
        <v>1005.73</v>
      </c>
      <c r="D147" s="71">
        <v>4906.6499999999996</v>
      </c>
      <c r="E147" s="105"/>
      <c r="F147" s="72">
        <f>SUM(C147:E147)/3600</f>
        <v>1.6423277777777776</v>
      </c>
      <c r="H147" s="125"/>
      <c r="I147" s="129"/>
      <c r="J147" s="71">
        <v>547.33000000000004</v>
      </c>
      <c r="K147" s="71">
        <v>3163</v>
      </c>
      <c r="L147" s="71"/>
      <c r="M147" s="72">
        <f>SUM(J147:L147)/3600</f>
        <v>1.0306472222222223</v>
      </c>
    </row>
    <row r="148" spans="1:15" s="63" customFormat="1" x14ac:dyDescent="0.2">
      <c r="A148" s="124"/>
      <c r="B148" s="128">
        <v>1</v>
      </c>
      <c r="C148" s="69">
        <v>4</v>
      </c>
      <c r="D148" s="69">
        <v>30</v>
      </c>
      <c r="E148" s="103"/>
      <c r="F148" s="70">
        <f>SUM(C148:E148)</f>
        <v>34</v>
      </c>
      <c r="H148" s="124"/>
      <c r="I148" s="117">
        <v>1</v>
      </c>
      <c r="J148" s="96">
        <v>4</v>
      </c>
      <c r="K148" s="96">
        <v>25</v>
      </c>
      <c r="L148" s="96"/>
      <c r="M148" s="98">
        <f>SUM(J148:L148)</f>
        <v>29</v>
      </c>
      <c r="N148" s="63">
        <v>49594</v>
      </c>
      <c r="O148" s="63" t="s">
        <v>92</v>
      </c>
    </row>
    <row r="149" spans="1:15" s="63" customFormat="1" ht="15" thickBot="1" x14ac:dyDescent="0.25">
      <c r="A149" s="125"/>
      <c r="B149" s="129"/>
      <c r="C149" s="71" t="s">
        <v>107</v>
      </c>
      <c r="D149" s="71">
        <v>4434.74</v>
      </c>
      <c r="E149" s="105"/>
      <c r="F149" s="72">
        <f>SUM(C149:E149)/3600</f>
        <v>1.2318722222222223</v>
      </c>
      <c r="H149" s="125"/>
      <c r="I149" s="118"/>
      <c r="J149" s="99">
        <v>566.37</v>
      </c>
      <c r="K149" s="99">
        <v>2744.35</v>
      </c>
      <c r="L149" s="99"/>
      <c r="M149" s="100">
        <f>SUM(J149:L149)/3600</f>
        <v>0.91964444444444438</v>
      </c>
    </row>
    <row r="150" spans="1:15" s="63" customFormat="1" hidden="1" x14ac:dyDescent="0.2">
      <c r="A150" s="124"/>
      <c r="B150" s="128"/>
      <c r="C150" s="69"/>
      <c r="D150" s="69"/>
      <c r="E150" s="69"/>
      <c r="F150" s="70">
        <f>SUM(C150:E150)</f>
        <v>0</v>
      </c>
      <c r="H150" s="124"/>
      <c r="I150" s="128"/>
      <c r="J150" s="69"/>
      <c r="K150" s="69"/>
      <c r="L150" s="69"/>
      <c r="M150" s="70">
        <f>SUM(J150:L150)</f>
        <v>0</v>
      </c>
    </row>
    <row r="151" spans="1:15" s="63" customFormat="1" ht="15" hidden="1" thickBot="1" x14ac:dyDescent="0.25">
      <c r="A151" s="125"/>
      <c r="B151" s="129"/>
      <c r="C151" s="71"/>
      <c r="D151" s="71"/>
      <c r="E151" s="71"/>
      <c r="F151" s="72">
        <f>SUM(C151:E151)/3600</f>
        <v>0</v>
      </c>
      <c r="H151" s="125"/>
      <c r="I151" s="129"/>
      <c r="J151" s="71"/>
      <c r="K151" s="71"/>
      <c r="L151" s="71"/>
      <c r="M151" s="72">
        <f>SUM(J151:L151)/3600</f>
        <v>0</v>
      </c>
    </row>
    <row r="152" spans="1:15" x14ac:dyDescent="0.2">
      <c r="E152">
        <f>F152/19</f>
        <v>20.263157894736842</v>
      </c>
      <c r="F152">
        <f>SUM(F112+F114+F116+F118+F120+F122+F124+F126+F128+F130+F132+F134+F136+F138+F140+F142+F144+F146+F148+F150)</f>
        <v>385</v>
      </c>
      <c r="L152">
        <f>M152/19</f>
        <v>17.789473684210527</v>
      </c>
      <c r="M152">
        <f>SUM(M112+M114+M116+M118+M120+M122+M124+M126+M128+M130+M132+M134+M136+M138+M140+M142+M144+M146+M148+M150)</f>
        <v>338</v>
      </c>
    </row>
    <row r="153" spans="1:15" x14ac:dyDescent="0.2">
      <c r="E153">
        <f>F153/19</f>
        <v>2.0534809941520464</v>
      </c>
      <c r="F153">
        <f>SUM(F113+F115+F117+F119+F121+F123+F125+F127+F129+F131+F133+F135+F137+F139+F141+F143+F145+F147+F149+F151)</f>
        <v>39.016138888888882</v>
      </c>
      <c r="L153">
        <f>M153/19</f>
        <v>0.66981723684210537</v>
      </c>
      <c r="M153">
        <f>SUM(M113+M115+M117+M119+M121+M123+M125+M127+M129+M131+M133+M135+M137+M139+M141+M143+M145+M147+M149+M151)</f>
        <v>12.726527500000001</v>
      </c>
    </row>
    <row r="156" spans="1:15" ht="20.25" x14ac:dyDescent="0.2">
      <c r="A156" s="7" t="s">
        <v>7</v>
      </c>
      <c r="H156" s="126" t="s">
        <v>101</v>
      </c>
      <c r="I156" s="127"/>
      <c r="J156" s="127"/>
      <c r="K156" s="127"/>
      <c r="L156" s="127"/>
      <c r="M156" s="127"/>
    </row>
    <row r="157" spans="1:15" x14ac:dyDescent="0.2">
      <c r="A157" t="s">
        <v>66</v>
      </c>
      <c r="D157" t="s">
        <v>67</v>
      </c>
    </row>
    <row r="158" spans="1:15" ht="18" customHeight="1" x14ac:dyDescent="0.2">
      <c r="A158" t="s">
        <v>55</v>
      </c>
      <c r="B158" t="s">
        <v>44</v>
      </c>
      <c r="C158" t="s">
        <v>43</v>
      </c>
      <c r="D158" s="56" t="s">
        <v>54</v>
      </c>
    </row>
    <row r="159" spans="1:15" ht="15" thickBot="1" x14ac:dyDescent="0.25">
      <c r="A159">
        <v>0</v>
      </c>
      <c r="B159">
        <v>3797.5441448699999</v>
      </c>
      <c r="C159">
        <v>115</v>
      </c>
      <c r="D159" s="57">
        <v>3</v>
      </c>
    </row>
    <row r="160" spans="1:15" ht="14.25" customHeight="1" x14ac:dyDescent="0.2">
      <c r="H160" s="119" t="s">
        <v>103</v>
      </c>
      <c r="I160" s="121">
        <v>16</v>
      </c>
      <c r="J160" s="101">
        <v>2</v>
      </c>
      <c r="K160" s="101">
        <v>8</v>
      </c>
      <c r="L160" s="101"/>
      <c r="M160" s="106">
        <f>SUM(J160:L160)</f>
        <v>10</v>
      </c>
    </row>
    <row r="161" spans="1:14" ht="15" thickBot="1" x14ac:dyDescent="0.25">
      <c r="H161" s="119"/>
      <c r="I161" s="122"/>
      <c r="J161" s="102">
        <v>607.00400000000002</v>
      </c>
      <c r="K161" s="102">
        <v>2494.16</v>
      </c>
      <c r="L161" s="102"/>
      <c r="M161" s="107">
        <f>SUM(J161:L161)/3600</f>
        <v>0.86143444444444439</v>
      </c>
    </row>
    <row r="162" spans="1:14" ht="15" thickBot="1" x14ac:dyDescent="0.25">
      <c r="H162" s="119"/>
      <c r="I162" s="121">
        <v>480</v>
      </c>
      <c r="J162" s="101">
        <v>0</v>
      </c>
      <c r="K162" s="101">
        <v>2</v>
      </c>
      <c r="L162" s="101"/>
      <c r="M162" s="106">
        <f>SUM(J162:L162)</f>
        <v>2</v>
      </c>
    </row>
    <row r="163" spans="1:14" ht="15" thickBot="1" x14ac:dyDescent="0.25">
      <c r="H163" s="119"/>
      <c r="I163" s="122"/>
      <c r="J163" s="102">
        <v>206.136</v>
      </c>
      <c r="K163" s="101">
        <v>1240.18</v>
      </c>
      <c r="L163" s="102"/>
      <c r="M163" s="107">
        <f>SUM(J163:L163)/3600</f>
        <v>0.40175444444444447</v>
      </c>
    </row>
    <row r="164" spans="1:14" x14ac:dyDescent="0.2">
      <c r="H164" s="119"/>
      <c r="I164" s="121">
        <v>160</v>
      </c>
      <c r="J164" s="101">
        <v>7</v>
      </c>
      <c r="K164" s="101"/>
      <c r="L164" s="101"/>
      <c r="M164" s="106">
        <f>SUM(J164:L164)</f>
        <v>7</v>
      </c>
    </row>
    <row r="165" spans="1:14" ht="15" thickBot="1" x14ac:dyDescent="0.25">
      <c r="A165" t="s">
        <v>104</v>
      </c>
      <c r="H165" s="119"/>
      <c r="I165" s="122"/>
      <c r="J165" s="102">
        <v>664.11099999999999</v>
      </c>
      <c r="K165" s="102"/>
      <c r="L165" s="102"/>
      <c r="M165" s="107">
        <f>SUM(J165:L165)/3600</f>
        <v>0.18447527777777778</v>
      </c>
    </row>
    <row r="166" spans="1:14" ht="15" customHeight="1" x14ac:dyDescent="0.2">
      <c r="A166" s="120" t="s">
        <v>102</v>
      </c>
      <c r="B166" s="120"/>
      <c r="C166" s="120"/>
      <c r="D166" s="120"/>
      <c r="E166" s="120"/>
      <c r="F166" s="120"/>
      <c r="H166" s="119"/>
      <c r="I166" s="121">
        <v>485</v>
      </c>
      <c r="J166" s="101"/>
      <c r="K166" s="101"/>
      <c r="L166" s="101"/>
      <c r="M166" s="108">
        <f>SUM(J166:L166)</f>
        <v>0</v>
      </c>
    </row>
    <row r="167" spans="1:14" ht="15" thickBot="1" x14ac:dyDescent="0.25">
      <c r="A167" s="120"/>
      <c r="B167" s="120"/>
      <c r="C167" s="120"/>
      <c r="D167" s="120"/>
      <c r="E167" s="120"/>
      <c r="F167" s="120"/>
      <c r="H167" s="119"/>
      <c r="I167" s="122"/>
      <c r="J167" s="102"/>
      <c r="K167" s="102"/>
      <c r="L167" s="102"/>
      <c r="M167" s="107">
        <f>SUM(J167:L167)/3600</f>
        <v>0</v>
      </c>
    </row>
    <row r="168" spans="1:14" x14ac:dyDescent="0.2">
      <c r="A168" s="117">
        <v>16</v>
      </c>
      <c r="B168" s="96">
        <v>2</v>
      </c>
      <c r="C168" s="96">
        <v>9</v>
      </c>
      <c r="D168" s="96">
        <v>0</v>
      </c>
      <c r="E168" s="98">
        <f>SUM(B168:D168)</f>
        <v>11</v>
      </c>
      <c r="H168" s="119"/>
      <c r="I168" s="121">
        <v>1</v>
      </c>
      <c r="J168" s="101"/>
      <c r="K168" s="101"/>
      <c r="L168" s="101"/>
      <c r="M168" s="106">
        <f>SUM(J168:L168)</f>
        <v>0</v>
      </c>
    </row>
    <row r="169" spans="1:14" ht="15" thickBot="1" x14ac:dyDescent="0.25">
      <c r="A169" s="118"/>
      <c r="B169" s="99">
        <v>546.73</v>
      </c>
      <c r="C169" s="99">
        <v>2470.77</v>
      </c>
      <c r="D169" s="99">
        <v>1897.26</v>
      </c>
      <c r="E169" s="100">
        <f>SUM(B169:D169)/3600</f>
        <v>1.3652111111111112</v>
      </c>
      <c r="H169" s="119"/>
      <c r="I169" s="122"/>
      <c r="J169" s="102"/>
      <c r="K169" s="102"/>
      <c r="L169" s="102"/>
      <c r="M169" s="107">
        <f>SUM(J169:L169)/3600</f>
        <v>0</v>
      </c>
    </row>
    <row r="170" spans="1:14" x14ac:dyDescent="0.2">
      <c r="A170" s="117">
        <v>480</v>
      </c>
      <c r="B170" s="96">
        <v>0</v>
      </c>
      <c r="C170" s="96">
        <v>2</v>
      </c>
      <c r="D170" s="96"/>
      <c r="E170" s="98">
        <f>SUM(B170:D170)</f>
        <v>2</v>
      </c>
      <c r="H170" s="119"/>
      <c r="I170" s="121"/>
      <c r="J170" s="101"/>
      <c r="K170" s="101"/>
      <c r="L170" s="101"/>
      <c r="M170" s="106">
        <f>SUM(J170:L170)</f>
        <v>0</v>
      </c>
    </row>
    <row r="171" spans="1:14" ht="15" thickBot="1" x14ac:dyDescent="0.25">
      <c r="A171" s="118"/>
      <c r="B171" s="99">
        <v>199.53</v>
      </c>
      <c r="C171" s="99">
        <v>1167.6600000000001</v>
      </c>
      <c r="D171" s="99"/>
      <c r="E171" s="100">
        <f>SUM(B171:D171)/3600</f>
        <v>0.37977500000000003</v>
      </c>
      <c r="H171" s="119"/>
      <c r="I171" s="122"/>
      <c r="J171" s="102"/>
      <c r="K171" s="102"/>
      <c r="L171" s="102"/>
      <c r="M171" s="107">
        <f>SUM(J171:L171)/3600</f>
        <v>0</v>
      </c>
    </row>
    <row r="172" spans="1:14" x14ac:dyDescent="0.2">
      <c r="A172" s="117">
        <v>160</v>
      </c>
      <c r="B172" s="96">
        <v>7</v>
      </c>
      <c r="C172" s="96">
        <v>35</v>
      </c>
      <c r="D172" s="96"/>
      <c r="E172" s="98">
        <f>SUM(B172:D172)</f>
        <v>42</v>
      </c>
    </row>
    <row r="173" spans="1:14" ht="15" thickBot="1" x14ac:dyDescent="0.25">
      <c r="A173" s="118"/>
      <c r="B173" s="99">
        <v>615.52</v>
      </c>
      <c r="C173" s="99">
        <v>3097.41</v>
      </c>
      <c r="D173" s="99"/>
      <c r="E173" s="100">
        <f>SUM(B173:D173)/3600</f>
        <v>1.0313694444444443</v>
      </c>
    </row>
    <row r="174" spans="1:14" ht="15" thickBot="1" x14ac:dyDescent="0.25">
      <c r="A174" s="117">
        <v>485</v>
      </c>
      <c r="B174" s="96">
        <v>8</v>
      </c>
      <c r="C174" s="96">
        <v>16</v>
      </c>
      <c r="D174" s="96"/>
      <c r="E174" s="98">
        <f>SUM(B174:D174)</f>
        <v>24</v>
      </c>
    </row>
    <row r="175" spans="1:14" ht="13.5" customHeight="1" thickBot="1" x14ac:dyDescent="0.25">
      <c r="A175" s="118"/>
      <c r="B175" s="99">
        <v>216.99</v>
      </c>
      <c r="C175" s="99">
        <v>946.81700000000001</v>
      </c>
      <c r="D175" s="99"/>
      <c r="E175" s="100">
        <f>SUM(B175:D175)/3600</f>
        <v>0.32327972222222223</v>
      </c>
      <c r="G175" t="s">
        <v>106</v>
      </c>
      <c r="H175" s="119" t="s">
        <v>108</v>
      </c>
      <c r="I175" s="121">
        <v>16</v>
      </c>
      <c r="J175" s="101">
        <v>2</v>
      </c>
      <c r="K175" s="101">
        <v>8</v>
      </c>
      <c r="L175" s="101"/>
      <c r="M175" s="106">
        <f>SUM(J175:L175)</f>
        <v>10</v>
      </c>
    </row>
    <row r="176" spans="1:14" ht="15" customHeight="1" thickBot="1" x14ac:dyDescent="0.25">
      <c r="A176" s="117">
        <v>1</v>
      </c>
      <c r="B176" s="96">
        <v>4</v>
      </c>
      <c r="C176" s="96">
        <v>25</v>
      </c>
      <c r="D176" s="96"/>
      <c r="E176" s="98">
        <f>SUM(B176:D176)</f>
        <v>29</v>
      </c>
      <c r="H176" s="119"/>
      <c r="I176" s="122"/>
      <c r="J176" s="102">
        <v>625.91300000000001</v>
      </c>
      <c r="K176" s="102">
        <v>3025.64</v>
      </c>
      <c r="L176" s="102"/>
      <c r="M176" s="107">
        <f>SUM(J176:L176)/3600</f>
        <v>1.0143202777777778</v>
      </c>
      <c r="N176" t="s">
        <v>109</v>
      </c>
    </row>
    <row r="177" spans="1:13" ht="15" thickBot="1" x14ac:dyDescent="0.25">
      <c r="A177" s="118"/>
      <c r="B177" s="99">
        <v>566.37</v>
      </c>
      <c r="C177" s="99">
        <v>2744.35</v>
      </c>
      <c r="D177" s="99"/>
      <c r="E177" s="100">
        <f>SUM(B177:D177)/3600</f>
        <v>0.91964444444444438</v>
      </c>
      <c r="H177" s="119"/>
      <c r="I177" s="121">
        <v>480</v>
      </c>
      <c r="J177" s="101">
        <v>0</v>
      </c>
      <c r="K177" s="101">
        <v>2</v>
      </c>
      <c r="L177" s="101"/>
      <c r="M177" s="106">
        <f>SUM(J177:L177)</f>
        <v>2</v>
      </c>
    </row>
    <row r="178" spans="1:13" ht="15" thickBot="1" x14ac:dyDescent="0.25">
      <c r="H178" s="119"/>
      <c r="I178" s="122"/>
      <c r="J178" s="102">
        <v>227.79499999999999</v>
      </c>
      <c r="K178" s="102">
        <v>1383.42</v>
      </c>
      <c r="L178" s="102"/>
      <c r="M178" s="107">
        <f>SUM(J178:L178)/3600</f>
        <v>0.44755972222222229</v>
      </c>
    </row>
    <row r="179" spans="1:13" x14ac:dyDescent="0.2">
      <c r="H179" s="119"/>
      <c r="I179" s="121">
        <v>160</v>
      </c>
      <c r="J179" s="101">
        <v>7</v>
      </c>
      <c r="K179" s="101">
        <v>36</v>
      </c>
      <c r="L179" s="101"/>
      <c r="M179" s="106">
        <f>SUM(J179:L179)</f>
        <v>43</v>
      </c>
    </row>
    <row r="180" spans="1:13" ht="15" thickBot="1" x14ac:dyDescent="0.25">
      <c r="H180" s="119"/>
      <c r="I180" s="122"/>
      <c r="J180" s="102">
        <v>707.02</v>
      </c>
      <c r="K180" s="102">
        <v>3850.54</v>
      </c>
      <c r="L180" s="102"/>
      <c r="M180" s="107">
        <f>SUM(J180:L180)/3600</f>
        <v>1.2659888888888888</v>
      </c>
    </row>
    <row r="181" spans="1:13" x14ac:dyDescent="0.2">
      <c r="H181" s="119"/>
      <c r="I181" s="121">
        <v>485</v>
      </c>
      <c r="J181" s="101">
        <v>8</v>
      </c>
      <c r="K181" s="101">
        <v>16</v>
      </c>
      <c r="L181" s="101"/>
      <c r="M181" s="108">
        <f>SUM(J181:L181)</f>
        <v>24</v>
      </c>
    </row>
    <row r="182" spans="1:13" ht="15" thickBot="1" x14ac:dyDescent="0.25">
      <c r="H182" s="119"/>
      <c r="I182" s="122"/>
      <c r="J182" s="102">
        <v>267.71300000000002</v>
      </c>
      <c r="K182" s="102">
        <v>1142.52</v>
      </c>
      <c r="L182" s="102"/>
      <c r="M182" s="107">
        <f>SUM(J182:L182)/3600</f>
        <v>0.39173138888888887</v>
      </c>
    </row>
    <row r="183" spans="1:13" x14ac:dyDescent="0.2">
      <c r="H183" s="119"/>
      <c r="I183" s="121">
        <v>1</v>
      </c>
      <c r="J183" s="101">
        <v>4</v>
      </c>
      <c r="K183" s="101">
        <v>30</v>
      </c>
      <c r="L183" s="101"/>
      <c r="M183" s="106">
        <f>SUM(J183:L183)</f>
        <v>34</v>
      </c>
    </row>
    <row r="184" spans="1:13" ht="15" thickBot="1" x14ac:dyDescent="0.25">
      <c r="H184" s="119"/>
      <c r="I184" s="122"/>
      <c r="J184" s="102" t="s">
        <v>107</v>
      </c>
      <c r="K184" s="102">
        <v>4434.74</v>
      </c>
      <c r="L184" s="102"/>
      <c r="M184" s="107">
        <f>SUM(J184:L184)/3600</f>
        <v>1.2318722222222223</v>
      </c>
    </row>
    <row r="185" spans="1:13" x14ac:dyDescent="0.2">
      <c r="H185" s="119"/>
      <c r="I185" s="121"/>
      <c r="J185" s="101"/>
      <c r="K185" s="101"/>
      <c r="L185" s="101"/>
      <c r="M185" s="106">
        <f>SUM(J185:L185)</f>
        <v>0</v>
      </c>
    </row>
    <row r="186" spans="1:13" ht="15" thickBot="1" x14ac:dyDescent="0.25">
      <c r="H186" s="119"/>
      <c r="I186" s="122"/>
      <c r="J186" s="102"/>
      <c r="K186" s="102"/>
      <c r="L186" s="102"/>
      <c r="M186" s="107">
        <f>SUM(J186:L186)/3600</f>
        <v>0</v>
      </c>
    </row>
    <row r="189" spans="1:13" ht="15" thickBot="1" x14ac:dyDescent="0.25"/>
    <row r="190" spans="1:13" x14ac:dyDescent="0.2">
      <c r="F190" s="116" t="s">
        <v>112</v>
      </c>
      <c r="G190">
        <v>3</v>
      </c>
      <c r="H190" s="123"/>
      <c r="I190" s="124"/>
      <c r="J190" s="69"/>
      <c r="K190" s="69"/>
      <c r="L190" s="109"/>
      <c r="M190" s="70">
        <f>SUM(J190:L190)</f>
        <v>0</v>
      </c>
    </row>
    <row r="191" spans="1:13" ht="15" thickBot="1" x14ac:dyDescent="0.25">
      <c r="F191" s="116"/>
      <c r="H191" s="123"/>
      <c r="I191" s="125"/>
      <c r="J191" s="71"/>
      <c r="K191" s="71"/>
      <c r="L191" s="110"/>
      <c r="M191" s="72">
        <f>SUM(J191:L191)/3600</f>
        <v>0</v>
      </c>
    </row>
    <row r="192" spans="1:13" x14ac:dyDescent="0.2">
      <c r="F192" s="116"/>
      <c r="H192" s="123"/>
      <c r="I192" s="124"/>
      <c r="K192" s="69"/>
      <c r="L192" s="111"/>
      <c r="M192" s="70">
        <f>SUM(J192:L192)</f>
        <v>0</v>
      </c>
    </row>
    <row r="193" spans="6:13" ht="15" thickBot="1" x14ac:dyDescent="0.25">
      <c r="F193" s="116"/>
      <c r="H193" s="123"/>
      <c r="I193" s="125"/>
      <c r="K193" s="71"/>
      <c r="L193" s="112"/>
      <c r="M193" s="72">
        <f>SUM(J193:L193)/3600</f>
        <v>0</v>
      </c>
    </row>
    <row r="194" spans="6:13" x14ac:dyDescent="0.2">
      <c r="F194" s="116"/>
      <c r="H194" s="123"/>
      <c r="I194" s="124"/>
      <c r="J194" s="69"/>
      <c r="K194" s="69"/>
      <c r="L194" s="111"/>
      <c r="M194" s="70">
        <f>SUM(J194:L194)</f>
        <v>0</v>
      </c>
    </row>
    <row r="195" spans="6:13" ht="15" thickBot="1" x14ac:dyDescent="0.25">
      <c r="F195" s="116"/>
      <c r="H195" s="123"/>
      <c r="I195" s="125"/>
      <c r="J195" s="71"/>
      <c r="K195" s="71"/>
      <c r="L195" s="112"/>
      <c r="M195" s="72">
        <f>SUM(J195:L195)/3600</f>
        <v>0</v>
      </c>
    </row>
    <row r="196" spans="6:13" x14ac:dyDescent="0.2">
      <c r="F196" s="116"/>
      <c r="H196" s="123"/>
      <c r="I196" s="124"/>
      <c r="J196" s="69"/>
      <c r="K196" s="69"/>
      <c r="L196" s="111"/>
      <c r="M196" s="74">
        <f>SUM(J196:L196)</f>
        <v>0</v>
      </c>
    </row>
    <row r="197" spans="6:13" ht="15" thickBot="1" x14ac:dyDescent="0.25">
      <c r="F197" s="116"/>
      <c r="H197" s="123"/>
      <c r="I197" s="125"/>
      <c r="J197" s="71"/>
      <c r="K197" s="71"/>
      <c r="L197" s="112"/>
      <c r="M197" s="72">
        <f>SUM(J197:L197)/3600</f>
        <v>0</v>
      </c>
    </row>
    <row r="198" spans="6:13" x14ac:dyDescent="0.2">
      <c r="F198" s="116"/>
      <c r="H198" s="123"/>
      <c r="I198" s="124"/>
      <c r="J198" s="69"/>
      <c r="K198" s="69"/>
      <c r="L198" s="111"/>
      <c r="M198" s="70">
        <f>SUM(J198:L198)</f>
        <v>0</v>
      </c>
    </row>
    <row r="199" spans="6:13" ht="15" thickBot="1" x14ac:dyDescent="0.25">
      <c r="F199" s="116"/>
      <c r="H199" s="123"/>
      <c r="I199" s="125"/>
      <c r="J199" s="71"/>
      <c r="K199" s="71"/>
      <c r="L199" s="112"/>
      <c r="M199" s="72">
        <f>SUM(J199:L199)/3600</f>
        <v>0</v>
      </c>
    </row>
    <row r="200" spans="6:13" x14ac:dyDescent="0.2">
      <c r="F200" s="116"/>
      <c r="H200" s="123"/>
      <c r="I200" s="124"/>
      <c r="J200" s="69"/>
      <c r="K200" s="69"/>
      <c r="L200" s="69"/>
      <c r="M200" s="70">
        <f>SUM(J200:L200)</f>
        <v>0</v>
      </c>
    </row>
    <row r="201" spans="6:13" ht="15" thickBot="1" x14ac:dyDescent="0.25">
      <c r="F201" s="116"/>
      <c r="H201" s="123"/>
      <c r="I201" s="125"/>
      <c r="J201" s="71"/>
      <c r="K201" s="71"/>
      <c r="L201" s="71"/>
      <c r="M201" s="72">
        <f>SUM(J201:L201)/3600</f>
        <v>0</v>
      </c>
    </row>
    <row r="204" spans="6:13" x14ac:dyDescent="0.2">
      <c r="H204" t="s">
        <v>113</v>
      </c>
    </row>
  </sheetData>
  <mergeCells count="223">
    <mergeCell ref="I102:I103"/>
    <mergeCell ref="H104:H105"/>
    <mergeCell ref="I104:I105"/>
    <mergeCell ref="A64:F64"/>
    <mergeCell ref="H64:M64"/>
    <mergeCell ref="I96:I97"/>
    <mergeCell ref="H98:H99"/>
    <mergeCell ref="I98:I99"/>
    <mergeCell ref="H100:H101"/>
    <mergeCell ref="I100:I101"/>
    <mergeCell ref="I90:I91"/>
    <mergeCell ref="H92:H93"/>
    <mergeCell ref="I92:I93"/>
    <mergeCell ref="H94:H95"/>
    <mergeCell ref="I94:I95"/>
    <mergeCell ref="I84:I85"/>
    <mergeCell ref="H86:H87"/>
    <mergeCell ref="I86:I87"/>
    <mergeCell ref="H88:H89"/>
    <mergeCell ref="I88:I89"/>
    <mergeCell ref="I78:I79"/>
    <mergeCell ref="H80:H81"/>
    <mergeCell ref="I80:I81"/>
    <mergeCell ref="H82:H83"/>
    <mergeCell ref="I82:I83"/>
    <mergeCell ref="I72:I73"/>
    <mergeCell ref="H74:H75"/>
    <mergeCell ref="I74:I75"/>
    <mergeCell ref="H76:H77"/>
    <mergeCell ref="I76:I77"/>
    <mergeCell ref="I66:I67"/>
    <mergeCell ref="H68:H69"/>
    <mergeCell ref="I68:I69"/>
    <mergeCell ref="H70:H71"/>
    <mergeCell ref="I70:I71"/>
    <mergeCell ref="A102:A103"/>
    <mergeCell ref="B102:B103"/>
    <mergeCell ref="A104:A105"/>
    <mergeCell ref="B104:B105"/>
    <mergeCell ref="H66:H67"/>
    <mergeCell ref="H72:H73"/>
    <mergeCell ref="H78:H79"/>
    <mergeCell ref="H84:H85"/>
    <mergeCell ref="H90:H91"/>
    <mergeCell ref="H96:H97"/>
    <mergeCell ref="H102:H103"/>
    <mergeCell ref="A96:A97"/>
    <mergeCell ref="B96:B97"/>
    <mergeCell ref="A98:A99"/>
    <mergeCell ref="B98:B99"/>
    <mergeCell ref="A100:A101"/>
    <mergeCell ref="B100:B101"/>
    <mergeCell ref="A90:A91"/>
    <mergeCell ref="B90:B91"/>
    <mergeCell ref="A92:A93"/>
    <mergeCell ref="B92:B93"/>
    <mergeCell ref="A94:A95"/>
    <mergeCell ref="B94:B95"/>
    <mergeCell ref="A84:A85"/>
    <mergeCell ref="B84:B85"/>
    <mergeCell ref="A86:A87"/>
    <mergeCell ref="B86:B87"/>
    <mergeCell ref="A88:A89"/>
    <mergeCell ref="B88:B89"/>
    <mergeCell ref="A78:A79"/>
    <mergeCell ref="B78:B79"/>
    <mergeCell ref="A80:A81"/>
    <mergeCell ref="B80:B81"/>
    <mergeCell ref="A82:A83"/>
    <mergeCell ref="B82:B83"/>
    <mergeCell ref="A72:A73"/>
    <mergeCell ref="B72:B73"/>
    <mergeCell ref="A74:A75"/>
    <mergeCell ref="B74:B75"/>
    <mergeCell ref="A76:A77"/>
    <mergeCell ref="B76:B77"/>
    <mergeCell ref="A66:A67"/>
    <mergeCell ref="B66:B67"/>
    <mergeCell ref="A68:A69"/>
    <mergeCell ref="B68:B69"/>
    <mergeCell ref="A70:A71"/>
    <mergeCell ref="B70:B71"/>
    <mergeCell ref="C61:H61"/>
    <mergeCell ref="I61:M61"/>
    <mergeCell ref="B35:C35"/>
    <mergeCell ref="B37:C37"/>
    <mergeCell ref="D37:E37"/>
    <mergeCell ref="F37:G37"/>
    <mergeCell ref="H37:I37"/>
    <mergeCell ref="J37:K37"/>
    <mergeCell ref="B28:C28"/>
    <mergeCell ref="D28:E28"/>
    <mergeCell ref="F28:G28"/>
    <mergeCell ref="H28:I28"/>
    <mergeCell ref="B45:C45"/>
    <mergeCell ref="D45:E45"/>
    <mergeCell ref="F45:G45"/>
    <mergeCell ref="A45:A46"/>
    <mergeCell ref="H45:J45"/>
    <mergeCell ref="K45:M45"/>
    <mergeCell ref="C8:C10"/>
    <mergeCell ref="D8:D10"/>
    <mergeCell ref="A20:M20"/>
    <mergeCell ref="A21:M21"/>
    <mergeCell ref="A19:M19"/>
    <mergeCell ref="J28:K28"/>
    <mergeCell ref="B26:C26"/>
    <mergeCell ref="A8:A10"/>
    <mergeCell ref="B8:B10"/>
    <mergeCell ref="K8:K10"/>
    <mergeCell ref="A13:A14"/>
    <mergeCell ref="A15:A16"/>
    <mergeCell ref="A110:F110"/>
    <mergeCell ref="H110:M110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24:A125"/>
    <mergeCell ref="B124:B125"/>
    <mergeCell ref="H124:H125"/>
    <mergeCell ref="I124:I125"/>
    <mergeCell ref="A126:A127"/>
    <mergeCell ref="B126:B127"/>
    <mergeCell ref="H126:H127"/>
    <mergeCell ref="I126:I127"/>
    <mergeCell ref="A128:A129"/>
    <mergeCell ref="B128:B129"/>
    <mergeCell ref="H128:H129"/>
    <mergeCell ref="I128:I129"/>
    <mergeCell ref="A130:A131"/>
    <mergeCell ref="B130:B131"/>
    <mergeCell ref="H130:H131"/>
    <mergeCell ref="I130:I131"/>
    <mergeCell ref="A132:A133"/>
    <mergeCell ref="B132:B133"/>
    <mergeCell ref="H132:H133"/>
    <mergeCell ref="I132:I133"/>
    <mergeCell ref="A134:A135"/>
    <mergeCell ref="B134:B135"/>
    <mergeCell ref="H134:H135"/>
    <mergeCell ref="I134:I135"/>
    <mergeCell ref="A136:A137"/>
    <mergeCell ref="B136:B137"/>
    <mergeCell ref="H136:H137"/>
    <mergeCell ref="I136:I137"/>
    <mergeCell ref="A138:A139"/>
    <mergeCell ref="B138:B139"/>
    <mergeCell ref="H138:H139"/>
    <mergeCell ref="I138:I139"/>
    <mergeCell ref="A140:A141"/>
    <mergeCell ref="B140:B141"/>
    <mergeCell ref="H140:H141"/>
    <mergeCell ref="I140:I141"/>
    <mergeCell ref="A142:A143"/>
    <mergeCell ref="B142:B143"/>
    <mergeCell ref="H142:H143"/>
    <mergeCell ref="I142:I143"/>
    <mergeCell ref="A144:A145"/>
    <mergeCell ref="B144:B145"/>
    <mergeCell ref="H144:H145"/>
    <mergeCell ref="I144:I145"/>
    <mergeCell ref="H156:M156"/>
    <mergeCell ref="I170:I171"/>
    <mergeCell ref="I160:I161"/>
    <mergeCell ref="I162:I163"/>
    <mergeCell ref="I164:I165"/>
    <mergeCell ref="I166:I167"/>
    <mergeCell ref="A146:A147"/>
    <mergeCell ref="B146:B147"/>
    <mergeCell ref="H146:H147"/>
    <mergeCell ref="I146:I147"/>
    <mergeCell ref="A148:A149"/>
    <mergeCell ref="B148:B149"/>
    <mergeCell ref="H148:H149"/>
    <mergeCell ref="I148:I149"/>
    <mergeCell ref="A150:A151"/>
    <mergeCell ref="B150:B151"/>
    <mergeCell ref="H150:H151"/>
    <mergeCell ref="I150:I151"/>
    <mergeCell ref="I168:I169"/>
    <mergeCell ref="I185:I186"/>
    <mergeCell ref="I175:I176"/>
    <mergeCell ref="I177:I178"/>
    <mergeCell ref="I179:I180"/>
    <mergeCell ref="I181:I182"/>
    <mergeCell ref="I183:I184"/>
    <mergeCell ref="H190:H201"/>
    <mergeCell ref="I190:I191"/>
    <mergeCell ref="I192:I193"/>
    <mergeCell ref="I194:I195"/>
    <mergeCell ref="I196:I197"/>
    <mergeCell ref="I198:I199"/>
    <mergeCell ref="I200:I201"/>
    <mergeCell ref="F190:F201"/>
    <mergeCell ref="A168:A169"/>
    <mergeCell ref="A170:A171"/>
    <mergeCell ref="A172:A173"/>
    <mergeCell ref="A174:A175"/>
    <mergeCell ref="A176:A177"/>
    <mergeCell ref="H160:H171"/>
    <mergeCell ref="H175:H186"/>
    <mergeCell ref="A166:F167"/>
  </mergeCells>
  <phoneticPr fontId="1" type="noConversion"/>
  <pageMargins left="0.7" right="0.7" top="0.75" bottom="0.75" header="0.3" footer="0.3"/>
  <pageSetup paperSize="9" scale="2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70C-4BCC-4573-A43D-56177574D8F9}">
  <dimension ref="A1:W92"/>
  <sheetViews>
    <sheetView tabSelected="1" topLeftCell="B34" workbookViewId="0">
      <selection activeCell="Q50" sqref="Q50"/>
    </sheetView>
  </sheetViews>
  <sheetFormatPr defaultRowHeight="14.25" x14ac:dyDescent="0.2"/>
  <cols>
    <col min="1" max="1" width="19.25" customWidth="1"/>
    <col min="6" max="6" width="9.25" customWidth="1"/>
    <col min="8" max="8" width="19.875" customWidth="1"/>
  </cols>
  <sheetData>
    <row r="1" spans="1:23" x14ac:dyDescent="0.2">
      <c r="A1" s="104" t="s">
        <v>111</v>
      </c>
      <c r="B1" t="s">
        <v>96</v>
      </c>
      <c r="H1" s="104" t="s">
        <v>130</v>
      </c>
      <c r="I1" t="s">
        <v>131</v>
      </c>
    </row>
    <row r="2" spans="1:23" ht="28.5" customHeight="1" thickBot="1" x14ac:dyDescent="0.25">
      <c r="A2" s="139" t="s">
        <v>110</v>
      </c>
      <c r="B2" s="140"/>
      <c r="C2" s="140"/>
      <c r="D2" s="140"/>
      <c r="E2" s="140"/>
      <c r="F2" s="140"/>
      <c r="H2" s="176" t="s">
        <v>140</v>
      </c>
      <c r="I2" s="176"/>
      <c r="J2" s="176"/>
      <c r="K2" s="176"/>
      <c r="L2" s="176"/>
      <c r="M2" s="176"/>
      <c r="N2" s="113"/>
    </row>
    <row r="3" spans="1:23" ht="15" thickBot="1" x14ac:dyDescent="0.25">
      <c r="A3" s="67" t="s">
        <v>30</v>
      </c>
      <c r="B3" s="68" t="s">
        <v>31</v>
      </c>
      <c r="C3" s="68" t="s">
        <v>41</v>
      </c>
      <c r="D3" s="68" t="s">
        <v>42</v>
      </c>
      <c r="E3" s="68" t="s">
        <v>47</v>
      </c>
      <c r="F3" s="73" t="s">
        <v>80</v>
      </c>
      <c r="H3" s="67" t="s">
        <v>30</v>
      </c>
      <c r="I3" s="68" t="s">
        <v>31</v>
      </c>
      <c r="J3" s="68" t="s">
        <v>41</v>
      </c>
      <c r="K3" s="68" t="s">
        <v>42</v>
      </c>
      <c r="L3" s="68" t="s">
        <v>47</v>
      </c>
      <c r="M3" s="73" t="s">
        <v>80</v>
      </c>
      <c r="N3" s="15"/>
    </row>
    <row r="4" spans="1:23" x14ac:dyDescent="0.2">
      <c r="A4" s="124"/>
      <c r="B4" s="128">
        <v>16</v>
      </c>
      <c r="C4" s="69">
        <v>2</v>
      </c>
      <c r="D4" s="69">
        <v>8</v>
      </c>
      <c r="E4" s="69">
        <v>0</v>
      </c>
      <c r="F4" s="70">
        <f>SUM(C4:E4)</f>
        <v>10</v>
      </c>
      <c r="H4" s="124"/>
      <c r="I4" s="128">
        <v>16</v>
      </c>
      <c r="J4" s="69"/>
      <c r="K4" s="69"/>
      <c r="L4" s="69"/>
      <c r="M4" s="70">
        <f>SUM(J4:L4)</f>
        <v>0</v>
      </c>
      <c r="N4" s="63"/>
    </row>
    <row r="5" spans="1:23" ht="15" thickBot="1" x14ac:dyDescent="0.25">
      <c r="A5" s="125"/>
      <c r="B5" s="129"/>
      <c r="C5" s="71">
        <v>1103.1300000000001</v>
      </c>
      <c r="D5" s="71">
        <v>4361.83</v>
      </c>
      <c r="E5" s="71">
        <v>19922.900000000001</v>
      </c>
      <c r="F5" s="72">
        <f>SUM(C5:E5)/3600</f>
        <v>7.0521833333333337</v>
      </c>
      <c r="H5" s="125"/>
      <c r="I5" s="129"/>
      <c r="J5" s="71"/>
      <c r="K5" s="71"/>
      <c r="L5" s="71"/>
      <c r="M5" s="72">
        <f>SUM(J5:L5)/3600</f>
        <v>0</v>
      </c>
      <c r="N5" s="63"/>
    </row>
    <row r="6" spans="1:23" x14ac:dyDescent="0.2">
      <c r="A6" s="124"/>
      <c r="B6" s="128">
        <v>32</v>
      </c>
      <c r="C6" s="69">
        <v>4</v>
      </c>
      <c r="D6" s="69">
        <v>14</v>
      </c>
      <c r="E6" s="69">
        <v>0</v>
      </c>
      <c r="F6" s="70">
        <f>SUM(C6:E6)</f>
        <v>18</v>
      </c>
      <c r="H6" s="124"/>
      <c r="I6" s="128">
        <v>32</v>
      </c>
      <c r="J6" s="69"/>
      <c r="K6" s="69"/>
      <c r="L6" s="69"/>
      <c r="M6" s="70">
        <f>SUM(J6:L6)</f>
        <v>0</v>
      </c>
      <c r="N6" s="63"/>
    </row>
    <row r="7" spans="1:23" ht="15" thickBot="1" x14ac:dyDescent="0.25">
      <c r="A7" s="125"/>
      <c r="B7" s="129"/>
      <c r="C7" s="71">
        <v>1055.3900000000001</v>
      </c>
      <c r="D7" s="71">
        <v>3685.56</v>
      </c>
      <c r="E7" s="71">
        <v>13060.6</v>
      </c>
      <c r="F7" s="72">
        <f>SUM(C7:E7)/3600</f>
        <v>4.9448749999999997</v>
      </c>
      <c r="H7" s="125"/>
      <c r="I7" s="129"/>
      <c r="J7" s="71"/>
      <c r="K7" s="71"/>
      <c r="L7" s="71"/>
      <c r="M7" s="72">
        <f>SUM(J7:L7)/3600</f>
        <v>0</v>
      </c>
      <c r="N7" s="63"/>
    </row>
    <row r="8" spans="1:23" x14ac:dyDescent="0.2">
      <c r="A8" s="124"/>
      <c r="B8" s="128">
        <v>98</v>
      </c>
      <c r="C8" s="69">
        <v>5</v>
      </c>
      <c r="D8" s="69">
        <v>12</v>
      </c>
      <c r="E8" s="69">
        <v>0</v>
      </c>
      <c r="F8" s="70">
        <f>SUM(C8:E8)</f>
        <v>17</v>
      </c>
      <c r="H8" s="124"/>
      <c r="I8" s="128">
        <v>98</v>
      </c>
      <c r="J8" s="69"/>
      <c r="K8" s="69"/>
      <c r="L8" s="69"/>
      <c r="M8" s="70">
        <f>SUM(J8:L8)</f>
        <v>0</v>
      </c>
      <c r="N8" s="63"/>
      <c r="O8">
        <v>0</v>
      </c>
      <c r="Q8">
        <v>100</v>
      </c>
      <c r="R8">
        <v>50</v>
      </c>
      <c r="S8" t="s">
        <v>141</v>
      </c>
    </row>
    <row r="9" spans="1:23" ht="15" thickBot="1" x14ac:dyDescent="0.25">
      <c r="A9" s="125"/>
      <c r="B9" s="129"/>
      <c r="C9" s="71">
        <v>840.59100000000001</v>
      </c>
      <c r="D9" s="71">
        <v>3883.5</v>
      </c>
      <c r="E9" s="71">
        <v>14802.8</v>
      </c>
      <c r="F9" s="72">
        <f>SUM(C9:E9)/3600</f>
        <v>5.4241363888888889</v>
      </c>
      <c r="H9" s="125"/>
      <c r="I9" s="129"/>
      <c r="J9" s="71"/>
      <c r="K9" s="71"/>
      <c r="L9" s="71"/>
      <c r="M9" s="72">
        <f>SUM(J9:L9)/3600</f>
        <v>0</v>
      </c>
      <c r="N9" s="63"/>
      <c r="O9">
        <v>1</v>
      </c>
      <c r="P9">
        <v>1000</v>
      </c>
      <c r="Q9">
        <v>150</v>
      </c>
      <c r="R9">
        <v>50</v>
      </c>
      <c r="S9" t="s">
        <v>141</v>
      </c>
    </row>
    <row r="10" spans="1:23" x14ac:dyDescent="0.2">
      <c r="A10" s="138"/>
      <c r="B10" s="116">
        <v>314</v>
      </c>
      <c r="C10" s="63">
        <v>4</v>
      </c>
      <c r="D10" s="63">
        <v>14</v>
      </c>
      <c r="E10" s="63">
        <v>0</v>
      </c>
      <c r="F10" s="74">
        <f>SUM(C10:E10)</f>
        <v>18</v>
      </c>
      <c r="H10" s="138"/>
      <c r="I10" s="116">
        <v>314</v>
      </c>
      <c r="J10" s="63"/>
      <c r="K10" s="63"/>
      <c r="L10" s="63"/>
      <c r="M10" s="74">
        <f>SUM(J10:L10)</f>
        <v>0</v>
      </c>
      <c r="N10" s="63"/>
      <c r="O10">
        <v>2</v>
      </c>
      <c r="P10">
        <v>1000</v>
      </c>
      <c r="Q10">
        <v>150</v>
      </c>
      <c r="R10">
        <v>100</v>
      </c>
      <c r="S10" t="s">
        <v>141</v>
      </c>
      <c r="T10" t="s">
        <v>144</v>
      </c>
    </row>
    <row r="11" spans="1:23" ht="15" thickBot="1" x14ac:dyDescent="0.25">
      <c r="A11" s="125"/>
      <c r="B11" s="129"/>
      <c r="C11" s="71">
        <v>836.44200000000001</v>
      </c>
      <c r="D11" s="71">
        <v>3938.19</v>
      </c>
      <c r="E11" s="71">
        <v>21050</v>
      </c>
      <c r="F11" s="72">
        <f>SUM(C11:E11)/3600</f>
        <v>7.1735088888888887</v>
      </c>
      <c r="H11" s="125"/>
      <c r="I11" s="129"/>
      <c r="J11" s="71"/>
      <c r="K11" s="71"/>
      <c r="L11" s="71"/>
      <c r="M11" s="72">
        <f>SUM(J11:L11)/3600</f>
        <v>0</v>
      </c>
      <c r="N11" s="63"/>
      <c r="O11" s="115">
        <v>3</v>
      </c>
      <c r="P11" s="115">
        <v>1000</v>
      </c>
      <c r="Q11" s="115">
        <v>150</v>
      </c>
      <c r="R11" s="115">
        <v>50</v>
      </c>
      <c r="S11" s="115" t="s">
        <v>125</v>
      </c>
      <c r="T11" t="s">
        <v>143</v>
      </c>
    </row>
    <row r="12" spans="1:23" x14ac:dyDescent="0.2">
      <c r="A12" s="124"/>
      <c r="B12" s="128">
        <v>500</v>
      </c>
      <c r="C12" s="69">
        <v>4</v>
      </c>
      <c r="D12" s="69">
        <v>38</v>
      </c>
      <c r="E12" s="103"/>
      <c r="F12" s="70">
        <f>SUM(C12:E12)</f>
        <v>42</v>
      </c>
      <c r="H12" s="124"/>
      <c r="I12" s="128">
        <v>500</v>
      </c>
      <c r="J12" s="69"/>
      <c r="K12" s="69"/>
      <c r="L12" s="69"/>
      <c r="M12" s="70">
        <f>SUM(J12:L12)</f>
        <v>0</v>
      </c>
      <c r="N12" s="63"/>
      <c r="O12">
        <v>4</v>
      </c>
      <c r="P12">
        <v>1000</v>
      </c>
      <c r="Q12">
        <v>100</v>
      </c>
      <c r="R12">
        <v>50</v>
      </c>
      <c r="S12" s="185" t="s">
        <v>125</v>
      </c>
    </row>
    <row r="13" spans="1:23" ht="15" thickBot="1" x14ac:dyDescent="0.25">
      <c r="A13" s="125"/>
      <c r="B13" s="129"/>
      <c r="C13" s="71">
        <v>521.79600000000005</v>
      </c>
      <c r="D13" s="71">
        <v>2765.39</v>
      </c>
      <c r="E13" s="105"/>
      <c r="F13" s="72">
        <f>SUM(C13:E13)/3600</f>
        <v>0.91310722222222218</v>
      </c>
      <c r="H13" s="125"/>
      <c r="I13" s="129"/>
      <c r="J13" s="71"/>
      <c r="K13" s="71"/>
      <c r="L13" s="71"/>
      <c r="M13" s="72">
        <f>SUM(J13:L13)/3600</f>
        <v>0</v>
      </c>
      <c r="N13" s="63"/>
      <c r="O13" s="115">
        <v>5</v>
      </c>
      <c r="P13" s="115">
        <v>1000</v>
      </c>
      <c r="Q13" s="115">
        <v>150</v>
      </c>
      <c r="R13" s="115">
        <v>100</v>
      </c>
      <c r="S13" s="115" t="s">
        <v>145</v>
      </c>
      <c r="T13" t="s">
        <v>142</v>
      </c>
    </row>
    <row r="14" spans="1:23" x14ac:dyDescent="0.2">
      <c r="A14" s="124"/>
      <c r="B14" s="128">
        <v>480</v>
      </c>
      <c r="C14" s="69">
        <v>0</v>
      </c>
      <c r="D14" s="69">
        <v>2</v>
      </c>
      <c r="E14" s="103"/>
      <c r="F14" s="70">
        <f>SUM(C14:E14)</f>
        <v>2</v>
      </c>
      <c r="H14" s="124"/>
      <c r="I14" s="128">
        <v>480</v>
      </c>
      <c r="J14" s="69"/>
      <c r="K14" s="69"/>
      <c r="L14" s="69"/>
      <c r="M14" s="70">
        <f>SUM(J14:L14)</f>
        <v>0</v>
      </c>
      <c r="N14" s="63"/>
    </row>
    <row r="15" spans="1:23" ht="15" thickBot="1" x14ac:dyDescent="0.25">
      <c r="A15" s="125"/>
      <c r="B15" s="129"/>
      <c r="C15" s="71">
        <v>371.56299999999999</v>
      </c>
      <c r="D15" s="71">
        <v>2498.0300000000002</v>
      </c>
      <c r="E15" s="105"/>
      <c r="F15" s="72">
        <f>SUM(C15:E15)/3600</f>
        <v>0.79710916666666676</v>
      </c>
      <c r="H15" s="125"/>
      <c r="I15" s="129"/>
      <c r="J15" s="71"/>
      <c r="K15" s="71"/>
      <c r="L15" s="71"/>
      <c r="M15" s="72">
        <f>SUM(J15:L15)/3600</f>
        <v>0</v>
      </c>
      <c r="N15" s="180">
        <v>0</v>
      </c>
      <c r="O15" s="181"/>
      <c r="P15" s="182">
        <v>1</v>
      </c>
      <c r="Q15" s="182"/>
      <c r="R15" s="182">
        <v>2</v>
      </c>
      <c r="S15" s="182"/>
      <c r="T15" s="182">
        <v>3</v>
      </c>
      <c r="U15" s="182"/>
      <c r="V15" s="151">
        <v>4</v>
      </c>
      <c r="W15" s="151"/>
    </row>
    <row r="16" spans="1:23" x14ac:dyDescent="0.2">
      <c r="A16" s="124"/>
      <c r="B16" s="172">
        <v>160</v>
      </c>
      <c r="C16" s="69">
        <v>8</v>
      </c>
      <c r="D16" s="69">
        <v>40</v>
      </c>
      <c r="E16" s="103"/>
      <c r="F16" s="70">
        <f>SUM(C16:E16)</f>
        <v>48</v>
      </c>
      <c r="H16" s="124"/>
      <c r="I16" s="172">
        <v>160</v>
      </c>
      <c r="J16" s="69"/>
      <c r="K16" s="69"/>
      <c r="L16" s="69"/>
      <c r="M16" s="70">
        <f>SUM(J16:L16)</f>
        <v>0</v>
      </c>
      <c r="N16" s="183">
        <v>11</v>
      </c>
      <c r="O16" s="183">
        <v>42</v>
      </c>
      <c r="P16" s="184">
        <v>9</v>
      </c>
      <c r="Q16" s="184">
        <v>43</v>
      </c>
      <c r="R16" s="184">
        <v>11</v>
      </c>
      <c r="S16" s="184">
        <v>40</v>
      </c>
      <c r="T16" s="185">
        <v>13</v>
      </c>
      <c r="U16" s="185">
        <v>43</v>
      </c>
      <c r="V16">
        <v>11</v>
      </c>
      <c r="W16">
        <v>42</v>
      </c>
    </row>
    <row r="17" spans="1:23" ht="15" thickBot="1" x14ac:dyDescent="0.25">
      <c r="A17" s="125"/>
      <c r="B17" s="173"/>
      <c r="C17" s="71">
        <v>1105.3399999999999</v>
      </c>
      <c r="D17" s="71">
        <v>5066.84</v>
      </c>
      <c r="E17" s="105"/>
      <c r="F17" s="72">
        <f>SUM(C17:E17)/3600</f>
        <v>1.7144944444444445</v>
      </c>
      <c r="H17" s="125"/>
      <c r="I17" s="173"/>
      <c r="J17" s="71"/>
      <c r="K17" s="71"/>
      <c r="L17" s="71"/>
      <c r="M17" s="72">
        <f>SUM(J17:L17)/3600</f>
        <v>0</v>
      </c>
      <c r="N17" s="186">
        <v>556.17600000000004</v>
      </c>
      <c r="O17" s="186">
        <v>2387.34</v>
      </c>
      <c r="P17" s="184">
        <v>566.71400000000006</v>
      </c>
      <c r="Q17" s="184">
        <v>2547.85</v>
      </c>
      <c r="R17" s="184">
        <v>505.42899999999997</v>
      </c>
      <c r="S17" s="184">
        <v>2621.9</v>
      </c>
      <c r="T17" s="185">
        <v>585.17200000000003</v>
      </c>
      <c r="U17" s="185">
        <v>2577.16</v>
      </c>
      <c r="V17">
        <v>582.65800000000002</v>
      </c>
      <c r="W17">
        <v>2427.84</v>
      </c>
    </row>
    <row r="18" spans="1:23" x14ac:dyDescent="0.2">
      <c r="A18" s="124"/>
      <c r="B18" s="128">
        <v>45</v>
      </c>
      <c r="C18" s="69">
        <v>0</v>
      </c>
      <c r="D18" s="69">
        <v>10</v>
      </c>
      <c r="E18" s="103"/>
      <c r="F18" s="70">
        <f>SUM(C18:E18)</f>
        <v>10</v>
      </c>
      <c r="H18" s="124"/>
      <c r="I18" s="128">
        <v>45</v>
      </c>
      <c r="J18" s="69"/>
      <c r="K18" s="69"/>
      <c r="L18" s="69"/>
      <c r="M18" s="70">
        <f>SUM(J18:L18)</f>
        <v>0</v>
      </c>
      <c r="N18" s="187"/>
      <c r="O18" s="185"/>
      <c r="P18" s="185"/>
      <c r="Q18" s="185"/>
      <c r="R18" s="185"/>
      <c r="S18" s="185"/>
      <c r="T18" s="185"/>
      <c r="U18" s="185"/>
    </row>
    <row r="19" spans="1:23" ht="15" thickBot="1" x14ac:dyDescent="0.25">
      <c r="A19" s="125"/>
      <c r="B19" s="129"/>
      <c r="C19" s="71">
        <v>868.91300000000001</v>
      </c>
      <c r="D19" s="71">
        <v>4833.1499999999996</v>
      </c>
      <c r="E19" s="105"/>
      <c r="F19" s="72">
        <f>SUM(C19:E19)/3600</f>
        <v>1.5839063888888889</v>
      </c>
      <c r="H19" s="125"/>
      <c r="I19" s="129"/>
      <c r="J19" s="71"/>
      <c r="K19" s="71"/>
      <c r="L19" s="71"/>
      <c r="M19" s="72">
        <f>SUM(J19:L19)/3600</f>
        <v>0</v>
      </c>
      <c r="N19" s="187"/>
      <c r="O19" s="185"/>
      <c r="P19" s="185"/>
      <c r="Q19" s="185"/>
      <c r="R19" s="185"/>
      <c r="S19" s="185"/>
      <c r="T19" s="185"/>
      <c r="U19" s="185"/>
    </row>
    <row r="20" spans="1:23" x14ac:dyDescent="0.2">
      <c r="A20" s="124"/>
      <c r="B20" s="128">
        <v>90</v>
      </c>
      <c r="C20" s="63">
        <v>4</v>
      </c>
      <c r="D20" s="69">
        <v>13</v>
      </c>
      <c r="E20" s="103"/>
      <c r="F20" s="70">
        <f>SUM(D20:E20)</f>
        <v>13</v>
      </c>
      <c r="H20" s="124"/>
      <c r="I20" s="128">
        <v>90</v>
      </c>
      <c r="J20" s="63"/>
      <c r="K20" s="69"/>
      <c r="L20" s="69"/>
      <c r="M20" s="70">
        <f>SUM(K20:L20)</f>
        <v>0</v>
      </c>
      <c r="N20" s="187"/>
      <c r="O20" s="185"/>
      <c r="P20" s="185"/>
      <c r="Q20" s="185"/>
      <c r="R20" s="185"/>
      <c r="S20" s="185"/>
      <c r="T20" s="185"/>
      <c r="U20" s="185"/>
    </row>
    <row r="21" spans="1:23" ht="15" thickBot="1" x14ac:dyDescent="0.25">
      <c r="A21" s="125"/>
      <c r="B21" s="129"/>
      <c r="C21" s="63">
        <v>810.47199999999998</v>
      </c>
      <c r="D21" s="71">
        <v>3519.73</v>
      </c>
      <c r="E21" s="105"/>
      <c r="F21" s="72">
        <f>SUM(D21:E21)/3600</f>
        <v>0.97770277777777781</v>
      </c>
      <c r="H21" s="125"/>
      <c r="I21" s="129"/>
      <c r="J21" s="63"/>
      <c r="K21" s="71"/>
      <c r="L21" s="71"/>
      <c r="M21" s="72">
        <f>SUM(K21:L21)/3600</f>
        <v>0</v>
      </c>
      <c r="N21" s="187"/>
      <c r="O21" s="215" t="s">
        <v>146</v>
      </c>
      <c r="P21" s="185"/>
      <c r="Q21" s="185"/>
      <c r="R21" s="185"/>
      <c r="S21" s="185"/>
      <c r="T21" s="185"/>
      <c r="U21" s="185"/>
    </row>
    <row r="22" spans="1:23" x14ac:dyDescent="0.2">
      <c r="A22" s="124"/>
      <c r="B22" s="128">
        <v>121</v>
      </c>
      <c r="C22" s="69">
        <v>2</v>
      </c>
      <c r="D22" s="69">
        <v>0</v>
      </c>
      <c r="E22" s="103"/>
      <c r="F22" s="70">
        <f>SUM(C22:E22)</f>
        <v>2</v>
      </c>
      <c r="H22" s="124"/>
      <c r="I22" s="128">
        <v>121</v>
      </c>
      <c r="J22" s="69"/>
      <c r="K22" s="69"/>
      <c r="L22" s="69"/>
      <c r="M22" s="70">
        <f>SUM(J22:L22)</f>
        <v>0</v>
      </c>
      <c r="N22" s="187"/>
      <c r="O22" s="185"/>
      <c r="P22" s="185"/>
      <c r="Q22" s="185"/>
      <c r="R22" s="185"/>
      <c r="S22" s="185"/>
      <c r="T22" s="185"/>
      <c r="U22" s="185"/>
    </row>
    <row r="23" spans="1:23" ht="15" thickBot="1" x14ac:dyDescent="0.25">
      <c r="A23" s="125"/>
      <c r="B23" s="129"/>
      <c r="C23" s="71">
        <v>552.99300000000005</v>
      </c>
      <c r="D23" s="71">
        <v>2299.5100000000002</v>
      </c>
      <c r="E23" s="105"/>
      <c r="F23" s="72">
        <f>SUM(C23:E23)/3600</f>
        <v>0.79236194444444452</v>
      </c>
      <c r="H23" s="125"/>
      <c r="I23" s="129"/>
      <c r="J23" s="71"/>
      <c r="K23" s="71"/>
      <c r="L23" s="71"/>
      <c r="M23" s="72">
        <f>SUM(J23:L23)/3600</f>
        <v>0</v>
      </c>
      <c r="N23" s="187"/>
      <c r="O23" s="185"/>
      <c r="P23" s="185"/>
      <c r="Q23" s="185"/>
      <c r="R23" s="185"/>
      <c r="S23" s="185"/>
      <c r="T23" s="185"/>
      <c r="U23" s="185"/>
    </row>
    <row r="24" spans="1:23" x14ac:dyDescent="0.2">
      <c r="A24" s="124"/>
      <c r="B24" s="128">
        <v>531</v>
      </c>
      <c r="C24" s="69">
        <v>2</v>
      </c>
      <c r="D24" s="69">
        <v>12</v>
      </c>
      <c r="E24" s="103"/>
      <c r="F24" s="70">
        <f>SUM(C24:E24)</f>
        <v>14</v>
      </c>
      <c r="H24" s="124"/>
      <c r="I24" s="128">
        <v>531</v>
      </c>
      <c r="J24" s="69"/>
      <c r="K24" s="69"/>
      <c r="L24" s="69"/>
      <c r="M24" s="70">
        <f>SUM(J24:L24)</f>
        <v>0</v>
      </c>
      <c r="N24" s="187"/>
      <c r="O24" s="185"/>
      <c r="P24" s="185"/>
      <c r="Q24" s="185"/>
      <c r="R24" s="185"/>
      <c r="S24" s="185"/>
      <c r="T24" s="185"/>
      <c r="U24" s="185"/>
    </row>
    <row r="25" spans="1:23" ht="15" thickBot="1" x14ac:dyDescent="0.25">
      <c r="A25" s="125"/>
      <c r="B25" s="129"/>
      <c r="C25" s="71">
        <v>218.77099999999999</v>
      </c>
      <c r="D25" s="71">
        <v>1817.24</v>
      </c>
      <c r="E25" s="105"/>
      <c r="F25" s="72">
        <f>SUM(C25:E25)/3600</f>
        <v>0.56555861111111105</v>
      </c>
      <c r="H25" s="125"/>
      <c r="I25" s="129"/>
      <c r="J25" s="71"/>
      <c r="K25" s="71"/>
      <c r="L25" s="71"/>
      <c r="M25" s="72">
        <f>SUM(J25:L25)/3600</f>
        <v>0</v>
      </c>
      <c r="N25" s="187"/>
      <c r="O25" s="185"/>
      <c r="P25" s="185"/>
      <c r="Q25" s="185"/>
      <c r="R25" s="185"/>
      <c r="S25" s="185"/>
      <c r="T25" s="185"/>
      <c r="U25" s="185"/>
    </row>
    <row r="26" spans="1:23" x14ac:dyDescent="0.2">
      <c r="A26" s="124"/>
      <c r="B26" s="172">
        <v>285</v>
      </c>
      <c r="C26" s="69">
        <v>13</v>
      </c>
      <c r="D26" s="69">
        <v>32</v>
      </c>
      <c r="E26" s="103"/>
      <c r="F26" s="70">
        <f>SUM(C26:E26)</f>
        <v>45</v>
      </c>
      <c r="H26" s="124"/>
      <c r="I26" s="172">
        <v>285</v>
      </c>
      <c r="J26" s="69"/>
      <c r="K26" s="69"/>
      <c r="L26" s="69"/>
      <c r="M26" s="70">
        <f>SUM(J26:L26)</f>
        <v>0</v>
      </c>
      <c r="N26" s="185">
        <v>13</v>
      </c>
      <c r="O26" s="183">
        <v>37</v>
      </c>
      <c r="P26" s="184">
        <v>11</v>
      </c>
      <c r="Q26" s="184">
        <v>32</v>
      </c>
      <c r="R26" s="184">
        <v>13</v>
      </c>
      <c r="S26" s="184">
        <v>36</v>
      </c>
      <c r="T26" s="185">
        <v>12</v>
      </c>
      <c r="U26" s="185">
        <v>32</v>
      </c>
      <c r="V26">
        <v>11</v>
      </c>
      <c r="W26">
        <v>32</v>
      </c>
    </row>
    <row r="27" spans="1:23" ht="15" thickBot="1" x14ac:dyDescent="0.25">
      <c r="A27" s="125"/>
      <c r="B27" s="173"/>
      <c r="C27" s="71">
        <v>566.63400000000001</v>
      </c>
      <c r="D27" s="71">
        <v>2765.8</v>
      </c>
      <c r="E27" s="105"/>
      <c r="F27" s="72">
        <f>SUM(C27:E27)/3600</f>
        <v>0.92567611111111114</v>
      </c>
      <c r="H27" s="125"/>
      <c r="I27" s="173"/>
      <c r="J27" s="71"/>
      <c r="K27" s="71"/>
      <c r="L27" s="71"/>
      <c r="M27" s="72">
        <f>SUM(J27:L27)/3600</f>
        <v>0</v>
      </c>
      <c r="N27" s="185">
        <v>293.40100000000001</v>
      </c>
      <c r="O27" s="186">
        <v>1521.64</v>
      </c>
      <c r="P27" s="184">
        <v>314.72899999999998</v>
      </c>
      <c r="Q27" s="184">
        <v>1422.03</v>
      </c>
      <c r="R27" s="184">
        <v>317.024</v>
      </c>
      <c r="S27" s="184">
        <v>1530.19</v>
      </c>
      <c r="T27" s="185">
        <v>309.274</v>
      </c>
      <c r="U27" s="185">
        <v>1440.62</v>
      </c>
      <c r="V27">
        <v>315.77999999999997</v>
      </c>
      <c r="W27">
        <v>1521.39</v>
      </c>
    </row>
    <row r="28" spans="1:23" ht="14.25" customHeight="1" x14ac:dyDescent="0.2">
      <c r="A28" s="132" t="s">
        <v>87</v>
      </c>
      <c r="B28" s="213">
        <v>580</v>
      </c>
      <c r="C28" s="69">
        <v>11</v>
      </c>
      <c r="D28" s="69">
        <v>24</v>
      </c>
      <c r="E28" s="103"/>
      <c r="F28" s="70">
        <f>SUM(C28:E28)</f>
        <v>35</v>
      </c>
      <c r="H28" s="132" t="s">
        <v>87</v>
      </c>
      <c r="I28" s="175">
        <v>580</v>
      </c>
      <c r="J28" s="69"/>
      <c r="K28" s="69"/>
      <c r="L28" s="69"/>
      <c r="M28" s="70">
        <f>SUM(J28:L28)</f>
        <v>0</v>
      </c>
      <c r="N28" s="183">
        <v>11</v>
      </c>
      <c r="O28" s="183">
        <v>24</v>
      </c>
      <c r="P28" s="185">
        <v>11</v>
      </c>
      <c r="Q28" s="185">
        <v>24</v>
      </c>
      <c r="R28" s="185">
        <v>11</v>
      </c>
      <c r="S28" s="185">
        <v>24</v>
      </c>
      <c r="T28" s="185">
        <v>11</v>
      </c>
      <c r="U28" s="185">
        <v>24</v>
      </c>
      <c r="V28">
        <v>11</v>
      </c>
      <c r="W28">
        <v>24</v>
      </c>
    </row>
    <row r="29" spans="1:23" ht="15" thickBot="1" x14ac:dyDescent="0.25">
      <c r="A29" s="133"/>
      <c r="B29" s="214"/>
      <c r="C29" s="71">
        <v>89.623000000000005</v>
      </c>
      <c r="D29" s="71">
        <v>678.10500000000002</v>
      </c>
      <c r="E29" s="105"/>
      <c r="F29" s="72">
        <f>SUM(C29:E29)/3600</f>
        <v>0.2132577777777778</v>
      </c>
      <c r="H29" s="133"/>
      <c r="I29" s="142"/>
      <c r="J29" s="71"/>
      <c r="K29" s="71"/>
      <c r="L29" s="71"/>
      <c r="M29" s="72">
        <f>SUM(J29:L29)/3600</f>
        <v>0</v>
      </c>
      <c r="N29" s="186">
        <v>93.1083</v>
      </c>
      <c r="O29" s="186">
        <v>410.04700000000003</v>
      </c>
      <c r="P29" s="185">
        <v>79.005899999999997</v>
      </c>
      <c r="Q29" s="185">
        <v>412.37099999999998</v>
      </c>
      <c r="R29" s="185">
        <v>81.45</v>
      </c>
      <c r="S29" s="185">
        <v>422.93599999999998</v>
      </c>
      <c r="T29" s="185">
        <v>93.578800000000001</v>
      </c>
      <c r="U29" s="185">
        <v>411.36200000000002</v>
      </c>
      <c r="V29">
        <v>93.58</v>
      </c>
      <c r="W29">
        <v>417</v>
      </c>
    </row>
    <row r="30" spans="1:23" x14ac:dyDescent="0.2">
      <c r="A30" s="124"/>
      <c r="B30" s="128">
        <v>613</v>
      </c>
      <c r="C30" s="69">
        <v>0</v>
      </c>
      <c r="D30" s="69">
        <v>3</v>
      </c>
      <c r="E30" s="103"/>
      <c r="F30" s="70">
        <f>SUM(C30:E30)</f>
        <v>3</v>
      </c>
      <c r="H30" s="124"/>
      <c r="I30" s="128">
        <v>613</v>
      </c>
      <c r="J30" s="69"/>
      <c r="K30" s="69"/>
      <c r="L30" s="69"/>
      <c r="M30" s="70">
        <f>SUM(J30:L30)</f>
        <v>0</v>
      </c>
      <c r="N30" s="187"/>
      <c r="O30" s="185"/>
      <c r="P30" s="185"/>
      <c r="Q30" s="185"/>
      <c r="R30" s="185"/>
      <c r="S30" s="185"/>
      <c r="T30" s="185"/>
      <c r="U30" s="185"/>
    </row>
    <row r="31" spans="1:23" ht="15" thickBot="1" x14ac:dyDescent="0.25">
      <c r="A31" s="125"/>
      <c r="B31" s="129"/>
      <c r="C31" s="71">
        <v>625.67600000000004</v>
      </c>
      <c r="D31" s="71">
        <v>2864.44</v>
      </c>
      <c r="E31" s="105"/>
      <c r="F31" s="72">
        <f>SUM(C31:E31)/3600</f>
        <v>0.96947666666666665</v>
      </c>
      <c r="H31" s="125"/>
      <c r="I31" s="129"/>
      <c r="J31" s="71"/>
      <c r="K31" s="71"/>
      <c r="L31" s="71"/>
      <c r="M31" s="72">
        <f>SUM(J31:L31)/3600</f>
        <v>0</v>
      </c>
      <c r="N31" s="187"/>
      <c r="O31" s="185"/>
      <c r="P31" s="185"/>
      <c r="Q31" s="185"/>
      <c r="R31" s="185"/>
      <c r="S31" s="185"/>
      <c r="T31" s="185"/>
      <c r="U31" s="185"/>
    </row>
    <row r="32" spans="1:23" x14ac:dyDescent="0.2">
      <c r="A32" s="130"/>
      <c r="B32" s="128">
        <v>380</v>
      </c>
      <c r="C32" s="69">
        <v>0</v>
      </c>
      <c r="D32" s="69">
        <v>24</v>
      </c>
      <c r="E32" s="103"/>
      <c r="F32" s="70">
        <f>SUM(C32:E32)</f>
        <v>24</v>
      </c>
      <c r="H32" s="130"/>
      <c r="I32" s="128">
        <v>380</v>
      </c>
      <c r="J32" s="69"/>
      <c r="K32" s="69"/>
      <c r="L32" s="69"/>
      <c r="M32" s="70">
        <f>SUM(J32:L32)</f>
        <v>0</v>
      </c>
      <c r="N32" s="187"/>
      <c r="O32" s="185"/>
      <c r="P32" s="185"/>
      <c r="Q32" s="185"/>
      <c r="R32" s="185"/>
      <c r="S32" s="185"/>
      <c r="T32" s="185"/>
      <c r="U32" s="185"/>
    </row>
    <row r="33" spans="1:23" ht="15" thickBot="1" x14ac:dyDescent="0.25">
      <c r="A33" s="131"/>
      <c r="B33" s="129"/>
      <c r="C33" s="71">
        <v>281.44099999999997</v>
      </c>
      <c r="D33" s="71">
        <v>2829.78</v>
      </c>
      <c r="E33" s="105"/>
      <c r="F33" s="72">
        <f>SUM(C33:E33)/3600</f>
        <v>0.8642280555555556</v>
      </c>
      <c r="H33" s="131"/>
      <c r="I33" s="129"/>
      <c r="J33" s="71"/>
      <c r="K33" s="71"/>
      <c r="L33" s="71"/>
      <c r="M33" s="72">
        <f>SUM(J33:L33)/3600</f>
        <v>0</v>
      </c>
      <c r="N33" s="187"/>
      <c r="O33" s="185"/>
      <c r="P33" s="185"/>
      <c r="Q33" s="185"/>
      <c r="R33" s="185"/>
      <c r="S33" s="185"/>
      <c r="T33" s="185"/>
      <c r="U33" s="185"/>
    </row>
    <row r="34" spans="1:23" x14ac:dyDescent="0.2">
      <c r="A34" s="124"/>
      <c r="B34" s="128">
        <v>289</v>
      </c>
      <c r="C34" s="69">
        <v>4</v>
      </c>
      <c r="D34" s="69">
        <v>6</v>
      </c>
      <c r="E34" s="103"/>
      <c r="F34" s="70">
        <f>SUM(C34:E34)</f>
        <v>10</v>
      </c>
      <c r="H34" s="124"/>
      <c r="I34" s="128">
        <v>289</v>
      </c>
      <c r="J34" s="69"/>
      <c r="K34" s="69"/>
      <c r="L34" s="69"/>
      <c r="M34" s="70">
        <f>SUM(J34:L34)</f>
        <v>0</v>
      </c>
      <c r="N34" s="187"/>
      <c r="O34" s="185"/>
      <c r="P34" s="185"/>
      <c r="Q34" s="185"/>
      <c r="R34" s="185"/>
      <c r="S34" s="185"/>
      <c r="T34" s="185"/>
      <c r="U34" s="185"/>
    </row>
    <row r="35" spans="1:23" ht="15" thickBot="1" x14ac:dyDescent="0.25">
      <c r="A35" s="125"/>
      <c r="B35" s="129"/>
      <c r="C35" s="71">
        <v>521.07899999999995</v>
      </c>
      <c r="D35" s="71">
        <v>2497.9699999999998</v>
      </c>
      <c r="E35" s="105"/>
      <c r="F35" s="72">
        <f>SUM(C35:E35)/3600</f>
        <v>0.83862472222222217</v>
      </c>
      <c r="H35" s="125"/>
      <c r="I35" s="129"/>
      <c r="J35" s="71"/>
      <c r="K35" s="71"/>
      <c r="L35" s="71"/>
      <c r="M35" s="72">
        <f>SUM(J35:L35)/3600</f>
        <v>0</v>
      </c>
      <c r="N35" s="187"/>
      <c r="O35" s="185"/>
      <c r="P35" s="185"/>
      <c r="Q35" s="185"/>
      <c r="R35" s="185"/>
      <c r="S35" s="185"/>
      <c r="T35" s="185"/>
      <c r="U35" s="185"/>
    </row>
    <row r="36" spans="1:23" x14ac:dyDescent="0.2">
      <c r="A36" s="124"/>
      <c r="B36" s="172">
        <v>485</v>
      </c>
      <c r="C36" s="69">
        <v>8</v>
      </c>
      <c r="D36" s="69">
        <v>16</v>
      </c>
      <c r="E36" s="103"/>
      <c r="F36" s="70">
        <f>SUM(C36:E36)</f>
        <v>24</v>
      </c>
      <c r="H36" s="124"/>
      <c r="I36" s="172">
        <v>485</v>
      </c>
      <c r="J36" s="69"/>
      <c r="K36" s="69"/>
      <c r="L36" s="69"/>
      <c r="M36" s="70">
        <f>SUM(J36:L36)</f>
        <v>0</v>
      </c>
      <c r="N36" s="183">
        <v>8</v>
      </c>
      <c r="O36" s="183">
        <v>17</v>
      </c>
      <c r="P36" s="185">
        <v>8</v>
      </c>
      <c r="Q36" s="185">
        <v>17</v>
      </c>
      <c r="R36" s="185">
        <v>8</v>
      </c>
      <c r="S36" s="185">
        <v>17</v>
      </c>
      <c r="T36" s="185">
        <v>8</v>
      </c>
      <c r="U36" s="185">
        <v>17</v>
      </c>
      <c r="V36">
        <v>8</v>
      </c>
      <c r="W36">
        <v>17</v>
      </c>
    </row>
    <row r="37" spans="1:23" ht="15" thickBot="1" x14ac:dyDescent="0.25">
      <c r="A37" s="125"/>
      <c r="B37" s="173"/>
      <c r="C37" s="71">
        <v>267.71300000000002</v>
      </c>
      <c r="D37" s="71">
        <v>1142.52</v>
      </c>
      <c r="E37" s="105"/>
      <c r="F37" s="72">
        <f>SUM(C37:E37)/3600</f>
        <v>0.39173138888888887</v>
      </c>
      <c r="H37" s="125"/>
      <c r="I37" s="173"/>
      <c r="J37" s="71"/>
      <c r="K37" s="71"/>
      <c r="L37" s="71"/>
      <c r="M37" s="72">
        <f>SUM(J37:L37)/3600</f>
        <v>0</v>
      </c>
      <c r="N37" s="186">
        <v>285.983</v>
      </c>
      <c r="O37" s="186">
        <v>1098.01</v>
      </c>
      <c r="P37" s="185">
        <v>291.55</v>
      </c>
      <c r="Q37" s="185">
        <v>1091.26</v>
      </c>
      <c r="R37" s="185">
        <v>283.17599999999999</v>
      </c>
      <c r="S37" s="185">
        <v>1130.8499999999999</v>
      </c>
      <c r="T37" s="185">
        <v>280.02699999999999</v>
      </c>
      <c r="U37" s="185">
        <v>1102.93</v>
      </c>
      <c r="V37">
        <v>287.01600000000002</v>
      </c>
      <c r="W37">
        <v>1091.6500000000001</v>
      </c>
    </row>
    <row r="38" spans="1:23" x14ac:dyDescent="0.2">
      <c r="A38" s="124"/>
      <c r="B38" s="128">
        <v>282</v>
      </c>
      <c r="C38" s="69">
        <v>0</v>
      </c>
      <c r="D38" s="69">
        <v>16</v>
      </c>
      <c r="E38" s="103"/>
      <c r="F38" s="70">
        <f>SUM(C38:E38)</f>
        <v>16</v>
      </c>
      <c r="H38" s="124"/>
      <c r="I38" s="128">
        <v>282</v>
      </c>
      <c r="J38" s="69"/>
      <c r="K38" s="69"/>
      <c r="L38" s="69"/>
      <c r="M38" s="70">
        <f>SUM(J38:L38)</f>
        <v>0</v>
      </c>
      <c r="N38" s="187"/>
      <c r="O38" s="185"/>
      <c r="P38" s="185"/>
      <c r="Q38" s="185"/>
      <c r="R38" s="185"/>
      <c r="S38" s="185"/>
      <c r="T38" s="185"/>
      <c r="U38" s="185"/>
    </row>
    <row r="39" spans="1:23" ht="15" thickBot="1" x14ac:dyDescent="0.25">
      <c r="A39" s="125"/>
      <c r="B39" s="129"/>
      <c r="C39" s="71">
        <v>1005.73</v>
      </c>
      <c r="D39" s="71">
        <v>4906.6499999999996</v>
      </c>
      <c r="E39" s="105"/>
      <c r="F39" s="72">
        <f>SUM(C39:E39)/3600</f>
        <v>1.6423277777777776</v>
      </c>
      <c r="H39" s="125"/>
      <c r="I39" s="129"/>
      <c r="J39" s="71"/>
      <c r="K39" s="71"/>
      <c r="L39" s="71"/>
      <c r="M39" s="72">
        <f>SUM(J39:L39)/3600</f>
        <v>0</v>
      </c>
      <c r="N39" s="187"/>
      <c r="O39" s="185"/>
      <c r="P39" s="185"/>
      <c r="Q39" s="185"/>
      <c r="R39" s="185"/>
      <c r="S39" s="185"/>
      <c r="T39" s="185"/>
      <c r="U39" s="185"/>
    </row>
    <row r="40" spans="1:23" x14ac:dyDescent="0.2">
      <c r="A40" s="124"/>
      <c r="B40" s="172">
        <v>1</v>
      </c>
      <c r="C40" s="69">
        <v>4</v>
      </c>
      <c r="D40" s="69">
        <v>30</v>
      </c>
      <c r="E40" s="103"/>
      <c r="F40" s="70">
        <f>SUM(C40:E40)</f>
        <v>34</v>
      </c>
      <c r="H40" s="124"/>
      <c r="I40" s="172">
        <v>1</v>
      </c>
      <c r="J40" s="69"/>
      <c r="K40" s="69"/>
      <c r="L40" s="69"/>
      <c r="M40" s="70">
        <f>SUM(J40:L40)</f>
        <v>0</v>
      </c>
      <c r="N40" s="183">
        <v>4</v>
      </c>
      <c r="O40" s="183">
        <v>22</v>
      </c>
      <c r="P40" s="184">
        <v>4</v>
      </c>
      <c r="Q40" s="184">
        <v>25</v>
      </c>
      <c r="R40" s="184">
        <v>4</v>
      </c>
      <c r="S40" s="184">
        <v>26</v>
      </c>
      <c r="T40" s="185">
        <v>4</v>
      </c>
      <c r="U40" s="185">
        <v>29</v>
      </c>
      <c r="V40">
        <v>4</v>
      </c>
      <c r="W40">
        <v>24</v>
      </c>
    </row>
    <row r="41" spans="1:23" ht="15" thickBot="1" x14ac:dyDescent="0.25">
      <c r="A41" s="125"/>
      <c r="B41" s="173"/>
      <c r="C41" s="71" t="s">
        <v>107</v>
      </c>
      <c r="D41" s="71">
        <v>4434.74</v>
      </c>
      <c r="E41" s="105"/>
      <c r="F41" s="72">
        <f>SUM(C41:E41)/3600</f>
        <v>1.2318722222222223</v>
      </c>
      <c r="H41" s="125"/>
      <c r="I41" s="173"/>
      <c r="J41" s="71"/>
      <c r="K41" s="71"/>
      <c r="L41" s="71"/>
      <c r="M41" s="72">
        <f>SUM(J41:L41)/3600</f>
        <v>0</v>
      </c>
      <c r="N41" s="186">
        <v>1036.3800000000001</v>
      </c>
      <c r="O41" s="186">
        <v>2471.88</v>
      </c>
      <c r="P41" s="184">
        <v>1049.8699999999999</v>
      </c>
      <c r="Q41" s="184">
        <v>2863.86</v>
      </c>
      <c r="R41" s="184">
        <v>1348.72</v>
      </c>
      <c r="S41" s="184">
        <v>2856.73</v>
      </c>
      <c r="T41" s="185">
        <v>1127.82</v>
      </c>
      <c r="U41" s="185">
        <v>3208.95</v>
      </c>
      <c r="V41">
        <v>876.572</v>
      </c>
      <c r="W41">
        <v>2669.49</v>
      </c>
    </row>
    <row r="42" spans="1:23" x14ac:dyDescent="0.2">
      <c r="A42" s="124"/>
      <c r="B42" s="128"/>
      <c r="C42" s="69"/>
      <c r="D42" s="69"/>
      <c r="E42" s="69"/>
      <c r="F42" s="70">
        <f>SUM(C42:E42)</f>
        <v>0</v>
      </c>
      <c r="H42" s="124"/>
      <c r="I42" s="128"/>
      <c r="J42" s="69"/>
      <c r="K42" s="69"/>
      <c r="L42" s="69"/>
      <c r="M42" s="70">
        <f>SUM(J42:L42)</f>
        <v>0</v>
      </c>
      <c r="N42" s="187"/>
      <c r="O42" s="185"/>
      <c r="P42" s="185"/>
      <c r="Q42" s="185"/>
      <c r="R42" s="185"/>
      <c r="S42" s="185"/>
      <c r="T42" s="185"/>
      <c r="U42" s="185"/>
    </row>
    <row r="43" spans="1:23" ht="15" thickBot="1" x14ac:dyDescent="0.25">
      <c r="A43" s="125"/>
      <c r="B43" s="129"/>
      <c r="C43" s="71"/>
      <c r="D43" s="71"/>
      <c r="E43" s="71"/>
      <c r="F43" s="72">
        <f>SUM(C43:E43)/3600</f>
        <v>0</v>
      </c>
      <c r="H43" s="125"/>
      <c r="I43" s="129"/>
      <c r="J43" s="71"/>
      <c r="K43" s="71"/>
      <c r="L43" s="71"/>
      <c r="M43" s="72">
        <f>SUM(J43:L43)/3600</f>
        <v>0</v>
      </c>
      <c r="N43" s="187"/>
      <c r="O43" s="185"/>
      <c r="P43" s="185"/>
      <c r="Q43" s="185"/>
      <c r="R43" s="185"/>
      <c r="S43" s="185"/>
      <c r="T43" s="185"/>
      <c r="U43" s="185"/>
    </row>
    <row r="44" spans="1:23" x14ac:dyDescent="0.2">
      <c r="E44">
        <f>F44/19</f>
        <v>20.263157894736842</v>
      </c>
      <c r="F44">
        <f>SUM(F4+F6+F8+F10+F12+F14+F16+F18+F20+F22+F24+F26+F28+F30+F32+F34+F36+F38+F40+F42)</f>
        <v>385</v>
      </c>
      <c r="L44">
        <f>M44/19</f>
        <v>0</v>
      </c>
      <c r="M44">
        <f>SUM(M4+M6+M8+M10+M12+M14+M16+M18+M20+M22+M24+M26+M28+M30+M32+M34+M36+M38+M40+M42)</f>
        <v>0</v>
      </c>
      <c r="N44" s="185"/>
      <c r="O44" s="185">
        <f>SUM(N16:O16+N26:O26+N28:O28+N36:O36+N40:O40)</f>
        <v>142</v>
      </c>
      <c r="P44" s="185"/>
      <c r="Q44" s="185">
        <f>SUM(P16:Q16+P26:Q26+P28:Q28+P36:Q36+P40:Q40)</f>
        <v>141</v>
      </c>
      <c r="R44" s="185"/>
      <c r="S44" s="185">
        <f>SUM(R16:S16+R26:S26+R28:S28+R36:S36+R40:S40)</f>
        <v>143</v>
      </c>
      <c r="T44" s="185"/>
      <c r="U44" s="185">
        <f>SUM(T16:U16+T26:U26+T28:U28+T36:U36+T40:U40)</f>
        <v>145</v>
      </c>
      <c r="W44">
        <f>SUM(V16:W16+V26:W26+V28:W28+V36:W36+V40:W40)</f>
        <v>139</v>
      </c>
    </row>
    <row r="45" spans="1:23" x14ac:dyDescent="0.2">
      <c r="E45">
        <f>F45/19</f>
        <v>2.0534809941520464</v>
      </c>
      <c r="F45">
        <f>SUM(F5+F7+F9+F11+F13+F15+F17+F19+F21+F23+F25+F27+F29+F31+F33+F35+F37+F39+F41+F43)</f>
        <v>39.016138888888882</v>
      </c>
      <c r="L45">
        <f>M45/19</f>
        <v>0</v>
      </c>
      <c r="M45">
        <f>SUM(M5+M7+M9+M11+M13+M15+M17+M19+M21+M23+M25+M27+M29+M31+M33+M35+M37+M39+M41+M43)</f>
        <v>0</v>
      </c>
    </row>
    <row r="48" spans="1:23" x14ac:dyDescent="0.2">
      <c r="H48" s="104" t="s">
        <v>147</v>
      </c>
      <c r="I48" t="s">
        <v>131</v>
      </c>
    </row>
    <row r="49" spans="8:13" ht="15" thickBot="1" x14ac:dyDescent="0.25">
      <c r="H49" s="176" t="s">
        <v>148</v>
      </c>
      <c r="I49" s="176"/>
      <c r="J49" s="176"/>
      <c r="K49" s="176"/>
      <c r="L49" s="176"/>
      <c r="M49" s="176"/>
    </row>
    <row r="50" spans="8:13" ht="15" thickBot="1" x14ac:dyDescent="0.25">
      <c r="H50" s="67" t="s">
        <v>30</v>
      </c>
      <c r="I50" s="68" t="s">
        <v>31</v>
      </c>
      <c r="J50" s="68" t="s">
        <v>41</v>
      </c>
      <c r="K50" s="68" t="s">
        <v>42</v>
      </c>
      <c r="L50" s="68" t="s">
        <v>47</v>
      </c>
      <c r="M50" s="73" t="s">
        <v>80</v>
      </c>
    </row>
    <row r="51" spans="8:13" x14ac:dyDescent="0.2">
      <c r="H51" s="124"/>
      <c r="I51" s="128">
        <v>16</v>
      </c>
      <c r="J51" s="69"/>
      <c r="K51" s="69"/>
      <c r="L51" s="69"/>
      <c r="M51" s="70">
        <f>SUM(J51:L51)</f>
        <v>0</v>
      </c>
    </row>
    <row r="52" spans="8:13" ht="15" thickBot="1" x14ac:dyDescent="0.25">
      <c r="H52" s="125"/>
      <c r="I52" s="129"/>
      <c r="J52" s="71"/>
      <c r="K52" s="71"/>
      <c r="L52" s="71"/>
      <c r="M52" s="72">
        <f>SUM(J52:L52)/3600</f>
        <v>0</v>
      </c>
    </row>
    <row r="53" spans="8:13" x14ac:dyDescent="0.2">
      <c r="H53" s="124"/>
      <c r="I53" s="128">
        <v>32</v>
      </c>
      <c r="J53" s="69"/>
      <c r="K53" s="69"/>
      <c r="L53" s="69"/>
      <c r="M53" s="70">
        <f>SUM(J53:L53)</f>
        <v>0</v>
      </c>
    </row>
    <row r="54" spans="8:13" ht="15" thickBot="1" x14ac:dyDescent="0.25">
      <c r="H54" s="125"/>
      <c r="I54" s="129"/>
      <c r="J54" s="71"/>
      <c r="K54" s="71"/>
      <c r="L54" s="71"/>
      <c r="M54" s="72">
        <f>SUM(J54:L54)/3600</f>
        <v>0</v>
      </c>
    </row>
    <row r="55" spans="8:13" x14ac:dyDescent="0.2">
      <c r="H55" s="124"/>
      <c r="I55" s="128">
        <v>98</v>
      </c>
      <c r="J55" s="69"/>
      <c r="K55" s="69"/>
      <c r="L55" s="69"/>
      <c r="M55" s="70">
        <f>SUM(J55:L55)</f>
        <v>0</v>
      </c>
    </row>
    <row r="56" spans="8:13" ht="15" thickBot="1" x14ac:dyDescent="0.25">
      <c r="H56" s="125"/>
      <c r="I56" s="129"/>
      <c r="J56" s="71"/>
      <c r="K56" s="71"/>
      <c r="L56" s="71"/>
      <c r="M56" s="72">
        <f>SUM(J56:L56)/3600</f>
        <v>0</v>
      </c>
    </row>
    <row r="57" spans="8:13" x14ac:dyDescent="0.2">
      <c r="H57" s="138"/>
      <c r="I57" s="116">
        <v>314</v>
      </c>
      <c r="J57" s="63"/>
      <c r="K57" s="63"/>
      <c r="L57" s="63"/>
      <c r="M57" s="74">
        <f>SUM(J57:L57)</f>
        <v>0</v>
      </c>
    </row>
    <row r="58" spans="8:13" ht="15" thickBot="1" x14ac:dyDescent="0.25">
      <c r="H58" s="125"/>
      <c r="I58" s="129"/>
      <c r="J58" s="71"/>
      <c r="K58" s="71"/>
      <c r="L58" s="71"/>
      <c r="M58" s="72">
        <f>SUM(J58:L58)/3600</f>
        <v>0</v>
      </c>
    </row>
    <row r="59" spans="8:13" x14ac:dyDescent="0.2">
      <c r="H59" s="124"/>
      <c r="I59" s="128">
        <v>500</v>
      </c>
      <c r="J59" s="69"/>
      <c r="K59" s="69"/>
      <c r="L59" s="69"/>
      <c r="M59" s="70">
        <f>SUM(J59:L59)</f>
        <v>0</v>
      </c>
    </row>
    <row r="60" spans="8:13" ht="15" thickBot="1" x14ac:dyDescent="0.25">
      <c r="H60" s="125"/>
      <c r="I60" s="129"/>
      <c r="J60" s="71"/>
      <c r="K60" s="71"/>
      <c r="L60" s="71"/>
      <c r="M60" s="72">
        <f>SUM(J60:L60)/3600</f>
        <v>0</v>
      </c>
    </row>
    <row r="61" spans="8:13" x14ac:dyDescent="0.2">
      <c r="H61" s="124"/>
      <c r="I61" s="128">
        <v>480</v>
      </c>
      <c r="J61" s="69"/>
      <c r="K61" s="69"/>
      <c r="L61" s="69"/>
      <c r="M61" s="70">
        <f>SUM(J61:L61)</f>
        <v>0</v>
      </c>
    </row>
    <row r="62" spans="8:13" ht="15" thickBot="1" x14ac:dyDescent="0.25">
      <c r="H62" s="125"/>
      <c r="I62" s="129"/>
      <c r="J62" s="71"/>
      <c r="K62" s="71"/>
      <c r="L62" s="71"/>
      <c r="M62" s="72">
        <f>SUM(J62:L62)/3600</f>
        <v>0</v>
      </c>
    </row>
    <row r="63" spans="8:13" x14ac:dyDescent="0.2">
      <c r="H63" s="124"/>
      <c r="I63" s="172">
        <v>160</v>
      </c>
      <c r="J63" s="69"/>
      <c r="K63" s="69"/>
      <c r="L63" s="69"/>
      <c r="M63" s="70">
        <f>SUM(J63:L63)</f>
        <v>0</v>
      </c>
    </row>
    <row r="64" spans="8:13" ht="15" thickBot="1" x14ac:dyDescent="0.25">
      <c r="H64" s="125"/>
      <c r="I64" s="173"/>
      <c r="J64" s="71"/>
      <c r="K64" s="71"/>
      <c r="L64" s="71"/>
      <c r="M64" s="72">
        <f>SUM(J64:L64)/3600</f>
        <v>0</v>
      </c>
    </row>
    <row r="65" spans="8:13" x14ac:dyDescent="0.2">
      <c r="H65" s="124"/>
      <c r="I65" s="128">
        <v>45</v>
      </c>
      <c r="J65" s="69"/>
      <c r="K65" s="69"/>
      <c r="L65" s="69"/>
      <c r="M65" s="70">
        <f>SUM(J65:L65)</f>
        <v>0</v>
      </c>
    </row>
    <row r="66" spans="8:13" ht="15" thickBot="1" x14ac:dyDescent="0.25">
      <c r="H66" s="125"/>
      <c r="I66" s="129"/>
      <c r="J66" s="71"/>
      <c r="K66" s="71"/>
      <c r="L66" s="71"/>
      <c r="M66" s="72">
        <f>SUM(J66:L66)/3600</f>
        <v>0</v>
      </c>
    </row>
    <row r="67" spans="8:13" x14ac:dyDescent="0.2">
      <c r="H67" s="124"/>
      <c r="I67" s="128">
        <v>90</v>
      </c>
      <c r="J67" s="63"/>
      <c r="K67" s="69"/>
      <c r="L67" s="69"/>
      <c r="M67" s="70">
        <f>SUM(J67:L67)</f>
        <v>0</v>
      </c>
    </row>
    <row r="68" spans="8:13" ht="15" thickBot="1" x14ac:dyDescent="0.25">
      <c r="H68" s="125"/>
      <c r="I68" s="129"/>
      <c r="J68" s="63"/>
      <c r="K68" s="71"/>
      <c r="L68" s="71"/>
      <c r="M68" s="72">
        <f>SUM(J68:L68)/3600</f>
        <v>0</v>
      </c>
    </row>
    <row r="69" spans="8:13" x14ac:dyDescent="0.2">
      <c r="H69" s="124"/>
      <c r="I69" s="128">
        <v>121</v>
      </c>
      <c r="J69" s="69"/>
      <c r="K69" s="69"/>
      <c r="L69" s="69"/>
      <c r="M69" s="70">
        <f>SUM(J69:L69)</f>
        <v>0</v>
      </c>
    </row>
    <row r="70" spans="8:13" ht="15" thickBot="1" x14ac:dyDescent="0.25">
      <c r="H70" s="125"/>
      <c r="I70" s="129"/>
      <c r="J70" s="71"/>
      <c r="K70" s="71"/>
      <c r="L70" s="71"/>
      <c r="M70" s="72">
        <f>SUM(J70:L70)/3600</f>
        <v>0</v>
      </c>
    </row>
    <row r="71" spans="8:13" x14ac:dyDescent="0.2">
      <c r="H71" s="124"/>
      <c r="I71" s="128">
        <v>531</v>
      </c>
      <c r="J71" s="69"/>
      <c r="K71" s="69"/>
      <c r="L71" s="69"/>
      <c r="M71" s="70">
        <f>SUM(J71:L71)</f>
        <v>0</v>
      </c>
    </row>
    <row r="72" spans="8:13" ht="15" thickBot="1" x14ac:dyDescent="0.25">
      <c r="H72" s="125"/>
      <c r="I72" s="129"/>
      <c r="J72" s="71"/>
      <c r="K72" s="71"/>
      <c r="L72" s="71"/>
      <c r="M72" s="72">
        <f>SUM(J72:L72)/3600</f>
        <v>0</v>
      </c>
    </row>
    <row r="73" spans="8:13" x14ac:dyDescent="0.2">
      <c r="H73" s="124"/>
      <c r="I73" s="172">
        <v>285</v>
      </c>
      <c r="J73" s="69"/>
      <c r="K73" s="69"/>
      <c r="L73" s="69"/>
      <c r="M73" s="70">
        <f>SUM(J73:L73)</f>
        <v>0</v>
      </c>
    </row>
    <row r="74" spans="8:13" ht="15" thickBot="1" x14ac:dyDescent="0.25">
      <c r="H74" s="125"/>
      <c r="I74" s="173"/>
      <c r="J74" s="71"/>
      <c r="K74" s="71"/>
      <c r="L74" s="71"/>
      <c r="M74" s="72">
        <f>SUM(J74:L74)/3600</f>
        <v>0</v>
      </c>
    </row>
    <row r="75" spans="8:13" x14ac:dyDescent="0.2">
      <c r="H75" s="132" t="s">
        <v>87</v>
      </c>
      <c r="I75" s="175">
        <v>580</v>
      </c>
      <c r="J75" s="69"/>
      <c r="K75" s="69"/>
      <c r="L75" s="69"/>
      <c r="M75" s="70">
        <f>SUM(J75:L75)</f>
        <v>0</v>
      </c>
    </row>
    <row r="76" spans="8:13" ht="15" thickBot="1" x14ac:dyDescent="0.25">
      <c r="H76" s="133"/>
      <c r="I76" s="142"/>
      <c r="J76" s="71"/>
      <c r="K76" s="71"/>
      <c r="L76" s="71"/>
      <c r="M76" s="72">
        <f>SUM(J76:L76)/3600</f>
        <v>0</v>
      </c>
    </row>
    <row r="77" spans="8:13" x14ac:dyDescent="0.2">
      <c r="H77" s="124"/>
      <c r="I77" s="128">
        <v>613</v>
      </c>
      <c r="J77" s="69"/>
      <c r="K77" s="69"/>
      <c r="L77" s="69"/>
      <c r="M77" s="70">
        <f>SUM(J77:L77)</f>
        <v>0</v>
      </c>
    </row>
    <row r="78" spans="8:13" ht="15" thickBot="1" x14ac:dyDescent="0.25">
      <c r="H78" s="125"/>
      <c r="I78" s="129"/>
      <c r="J78" s="71"/>
      <c r="K78" s="71"/>
      <c r="L78" s="71"/>
      <c r="M78" s="72">
        <f>SUM(J78:L78)/3600</f>
        <v>0</v>
      </c>
    </row>
    <row r="79" spans="8:13" x14ac:dyDescent="0.2">
      <c r="H79" s="130"/>
      <c r="I79" s="128">
        <v>380</v>
      </c>
      <c r="J79" s="69"/>
      <c r="K79" s="69"/>
      <c r="L79" s="69"/>
      <c r="M79" s="70">
        <f>SUM(J79:L79)</f>
        <v>0</v>
      </c>
    </row>
    <row r="80" spans="8:13" ht="15" thickBot="1" x14ac:dyDescent="0.25">
      <c r="H80" s="131"/>
      <c r="I80" s="129"/>
      <c r="J80" s="71"/>
      <c r="K80" s="71"/>
      <c r="L80" s="71"/>
      <c r="M80" s="72">
        <f>SUM(J80:L80)/3600</f>
        <v>0</v>
      </c>
    </row>
    <row r="81" spans="8:13" x14ac:dyDescent="0.2">
      <c r="H81" s="124"/>
      <c r="I81" s="128">
        <v>289</v>
      </c>
      <c r="J81" s="69"/>
      <c r="K81" s="69"/>
      <c r="L81" s="69"/>
      <c r="M81" s="70">
        <f>SUM(J81:L81)</f>
        <v>0</v>
      </c>
    </row>
    <row r="82" spans="8:13" ht="15" thickBot="1" x14ac:dyDescent="0.25">
      <c r="H82" s="125"/>
      <c r="I82" s="129"/>
      <c r="J82" s="71"/>
      <c r="K82" s="71"/>
      <c r="L82" s="71"/>
      <c r="M82" s="72">
        <f>SUM(J82:L82)/3600</f>
        <v>0</v>
      </c>
    </row>
    <row r="83" spans="8:13" x14ac:dyDescent="0.2">
      <c r="H83" s="124"/>
      <c r="I83" s="172">
        <v>485</v>
      </c>
      <c r="J83" s="69"/>
      <c r="K83" s="69"/>
      <c r="L83" s="69"/>
      <c r="M83" s="70">
        <f>SUM(J83:L83)</f>
        <v>0</v>
      </c>
    </row>
    <row r="84" spans="8:13" ht="15" thickBot="1" x14ac:dyDescent="0.25">
      <c r="H84" s="125"/>
      <c r="I84" s="173"/>
      <c r="J84" s="71"/>
      <c r="K84" s="71"/>
      <c r="L84" s="71"/>
      <c r="M84" s="72">
        <f>SUM(J84:L84)/3600</f>
        <v>0</v>
      </c>
    </row>
    <row r="85" spans="8:13" x14ac:dyDescent="0.2">
      <c r="H85" s="124"/>
      <c r="I85" s="128">
        <v>282</v>
      </c>
      <c r="J85" s="69"/>
      <c r="K85" s="69"/>
      <c r="L85" s="69"/>
      <c r="M85" s="70">
        <f>SUM(J85:L85)</f>
        <v>0</v>
      </c>
    </row>
    <row r="86" spans="8:13" ht="15" thickBot="1" x14ac:dyDescent="0.25">
      <c r="H86" s="125"/>
      <c r="I86" s="129"/>
      <c r="J86" s="71"/>
      <c r="K86" s="71"/>
      <c r="L86" s="71"/>
      <c r="M86" s="72">
        <f>SUM(J86:L86)/3600</f>
        <v>0</v>
      </c>
    </row>
    <row r="87" spans="8:13" x14ac:dyDescent="0.2">
      <c r="H87" s="124"/>
      <c r="I87" s="172">
        <v>1</v>
      </c>
      <c r="J87" s="69"/>
      <c r="K87" s="69"/>
      <c r="L87" s="69"/>
      <c r="M87" s="70">
        <f>SUM(J87:L87)</f>
        <v>0</v>
      </c>
    </row>
    <row r="88" spans="8:13" ht="15" thickBot="1" x14ac:dyDescent="0.25">
      <c r="H88" s="125"/>
      <c r="I88" s="173"/>
      <c r="J88" s="71"/>
      <c r="K88" s="71"/>
      <c r="L88" s="71"/>
      <c r="M88" s="72">
        <f>SUM(J88:L88)/3600</f>
        <v>0</v>
      </c>
    </row>
    <row r="89" spans="8:13" x14ac:dyDescent="0.2">
      <c r="H89" s="124"/>
      <c r="I89" s="128"/>
      <c r="J89" s="69"/>
      <c r="K89" s="69"/>
      <c r="L89" s="69"/>
      <c r="M89" s="70">
        <f>SUM(J89:L89)</f>
        <v>0</v>
      </c>
    </row>
    <row r="90" spans="8:13" ht="15" thickBot="1" x14ac:dyDescent="0.25">
      <c r="H90" s="125"/>
      <c r="I90" s="129"/>
      <c r="J90" s="71"/>
      <c r="K90" s="71"/>
      <c r="L90" s="71"/>
      <c r="M90" s="72">
        <f>SUM(J90:L90)/3600</f>
        <v>0</v>
      </c>
    </row>
    <row r="91" spans="8:13" x14ac:dyDescent="0.2">
      <c r="L91">
        <f>M91/19</f>
        <v>0</v>
      </c>
      <c r="M91">
        <f>SUM(M51+M53+M55+M57+M59+M61+M63+M65+M67+M69+M71+M73+M75+M77+M79+M81+M83+M85+M87+M89)</f>
        <v>0</v>
      </c>
    </row>
    <row r="92" spans="8:13" x14ac:dyDescent="0.2">
      <c r="L92">
        <f>M92/19</f>
        <v>0</v>
      </c>
      <c r="M92">
        <f>SUM(M52+M54+M56+M58+M60+M62+M64+M66+M68+M70+M72+M74+M76+M78+M80+M82+M84+M86+M88+M90)</f>
        <v>0</v>
      </c>
    </row>
  </sheetData>
  <mergeCells count="128">
    <mergeCell ref="H89:H90"/>
    <mergeCell ref="I89:I90"/>
    <mergeCell ref="H83:H84"/>
    <mergeCell ref="I83:I84"/>
    <mergeCell ref="H85:H86"/>
    <mergeCell ref="I85:I86"/>
    <mergeCell ref="H87:H88"/>
    <mergeCell ref="I87:I88"/>
    <mergeCell ref="H77:H78"/>
    <mergeCell ref="I77:I78"/>
    <mergeCell ref="H79:H80"/>
    <mergeCell ref="I79:I80"/>
    <mergeCell ref="H81:H82"/>
    <mergeCell ref="I81:I82"/>
    <mergeCell ref="H71:H72"/>
    <mergeCell ref="I71:I72"/>
    <mergeCell ref="H73:H74"/>
    <mergeCell ref="I73:I74"/>
    <mergeCell ref="H75:H76"/>
    <mergeCell ref="I75:I76"/>
    <mergeCell ref="H65:H66"/>
    <mergeCell ref="I65:I66"/>
    <mergeCell ref="H67:H68"/>
    <mergeCell ref="I67:I68"/>
    <mergeCell ref="H69:H70"/>
    <mergeCell ref="I69:I70"/>
    <mergeCell ref="H59:H60"/>
    <mergeCell ref="I59:I60"/>
    <mergeCell ref="H61:H62"/>
    <mergeCell ref="I61:I62"/>
    <mergeCell ref="H63:H64"/>
    <mergeCell ref="I63:I64"/>
    <mergeCell ref="H53:H54"/>
    <mergeCell ref="I53:I54"/>
    <mergeCell ref="H55:H56"/>
    <mergeCell ref="I55:I56"/>
    <mergeCell ref="H57:H58"/>
    <mergeCell ref="I57:I58"/>
    <mergeCell ref="A8:A9"/>
    <mergeCell ref="B8:B9"/>
    <mergeCell ref="H49:M49"/>
    <mergeCell ref="H51:H52"/>
    <mergeCell ref="I51:I52"/>
    <mergeCell ref="A2:F2"/>
    <mergeCell ref="A4:A5"/>
    <mergeCell ref="B4:B5"/>
    <mergeCell ref="A6:A7"/>
    <mergeCell ref="B6:B7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32:A33"/>
    <mergeCell ref="B32:B33"/>
    <mergeCell ref="A22:A23"/>
    <mergeCell ref="B22:B23"/>
    <mergeCell ref="A24:A25"/>
    <mergeCell ref="B24:B25"/>
    <mergeCell ref="A26:A27"/>
    <mergeCell ref="B26:B27"/>
    <mergeCell ref="H2:M2"/>
    <mergeCell ref="H4:H5"/>
    <mergeCell ref="I4:I5"/>
    <mergeCell ref="H6:H7"/>
    <mergeCell ref="I6:I7"/>
    <mergeCell ref="H14:H15"/>
    <mergeCell ref="I14:I15"/>
    <mergeCell ref="A40:A41"/>
    <mergeCell ref="B40:B41"/>
    <mergeCell ref="A42:A43"/>
    <mergeCell ref="B42:B43"/>
    <mergeCell ref="A34:A35"/>
    <mergeCell ref="B34:B35"/>
    <mergeCell ref="A36:A37"/>
    <mergeCell ref="B36:B37"/>
    <mergeCell ref="A38:A39"/>
    <mergeCell ref="B38:B39"/>
    <mergeCell ref="A28:A29"/>
    <mergeCell ref="B28:B29"/>
    <mergeCell ref="A30:A31"/>
    <mergeCell ref="B30:B31"/>
    <mergeCell ref="I8:I9"/>
    <mergeCell ref="H10:H11"/>
    <mergeCell ref="I10:I11"/>
    <mergeCell ref="H12:H13"/>
    <mergeCell ref="I12:I13"/>
    <mergeCell ref="H8:H9"/>
    <mergeCell ref="H16:H17"/>
    <mergeCell ref="I16:I17"/>
    <mergeCell ref="H18:H19"/>
    <mergeCell ref="I18:I19"/>
    <mergeCell ref="H20:H21"/>
    <mergeCell ref="I20:I21"/>
    <mergeCell ref="H22:H23"/>
    <mergeCell ref="I22:I23"/>
    <mergeCell ref="H24:H25"/>
    <mergeCell ref="I24:I25"/>
    <mergeCell ref="H26:H27"/>
    <mergeCell ref="I26:I27"/>
    <mergeCell ref="I28:I29"/>
    <mergeCell ref="H30:H31"/>
    <mergeCell ref="I30:I31"/>
    <mergeCell ref="H32:H33"/>
    <mergeCell ref="I32:I33"/>
    <mergeCell ref="V15:W15"/>
    <mergeCell ref="T15:U15"/>
    <mergeCell ref="H40:H41"/>
    <mergeCell ref="I40:I41"/>
    <mergeCell ref="H42:H43"/>
    <mergeCell ref="I42:I43"/>
    <mergeCell ref="P15:Q15"/>
    <mergeCell ref="R15:S15"/>
    <mergeCell ref="N15:O15"/>
    <mergeCell ref="H34:H35"/>
    <mergeCell ref="I34:I35"/>
    <mergeCell ref="H36:H37"/>
    <mergeCell ref="I36:I37"/>
    <mergeCell ref="H38:H39"/>
    <mergeCell ref="I38:I39"/>
    <mergeCell ref="H28:H2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D1BB-F541-4673-AE8A-8386CCF4A482}">
  <dimension ref="A1:L43"/>
  <sheetViews>
    <sheetView topLeftCell="A13" workbookViewId="0">
      <selection activeCell="I26" sqref="I26"/>
    </sheetView>
  </sheetViews>
  <sheetFormatPr defaultRowHeight="14.25" x14ac:dyDescent="0.2"/>
  <cols>
    <col min="1" max="1" width="15.5" customWidth="1"/>
    <col min="9" max="10" width="13.5" customWidth="1"/>
    <col min="11" max="12" width="12.75" customWidth="1"/>
  </cols>
  <sheetData>
    <row r="1" spans="1:12" ht="15" thickBot="1" x14ac:dyDescent="0.25">
      <c r="A1" s="208" t="s">
        <v>30</v>
      </c>
      <c r="B1" s="209" t="s">
        <v>31</v>
      </c>
      <c r="C1" s="209" t="s">
        <v>41</v>
      </c>
      <c r="D1" s="209" t="s">
        <v>42</v>
      </c>
      <c r="E1" s="209" t="s">
        <v>47</v>
      </c>
      <c r="F1" s="189" t="s">
        <v>80</v>
      </c>
      <c r="G1" s="205"/>
      <c r="H1" s="205"/>
      <c r="I1" s="205"/>
      <c r="J1" s="205"/>
      <c r="K1" s="205"/>
      <c r="L1" s="205"/>
    </row>
    <row r="2" spans="1:12" x14ac:dyDescent="0.2">
      <c r="A2" s="210"/>
      <c r="B2" s="190">
        <v>15</v>
      </c>
      <c r="C2" s="191">
        <v>0</v>
      </c>
      <c r="D2" s="191">
        <v>6</v>
      </c>
      <c r="E2" s="192">
        <v>0</v>
      </c>
      <c r="F2" s="193">
        <f>SUM(C2:E2)</f>
        <v>6</v>
      </c>
      <c r="G2" s="205"/>
      <c r="H2" s="205" t="s">
        <v>119</v>
      </c>
      <c r="I2" s="205"/>
      <c r="J2" s="205"/>
      <c r="K2" s="205"/>
      <c r="L2" s="205"/>
    </row>
    <row r="3" spans="1:12" ht="15" thickBot="1" x14ac:dyDescent="0.25">
      <c r="A3" s="211"/>
      <c r="B3" s="194"/>
      <c r="C3" s="195">
        <v>201.00299999999999</v>
      </c>
      <c r="D3" s="195">
        <v>1243.71</v>
      </c>
      <c r="E3" s="196">
        <v>1237.93</v>
      </c>
      <c r="F3" s="197">
        <f>SUM(C3:E3)/3600</f>
        <v>0.74517861111111117</v>
      </c>
      <c r="G3" s="205"/>
      <c r="H3" s="205"/>
      <c r="I3" s="205"/>
      <c r="J3" s="205"/>
      <c r="K3" s="205"/>
      <c r="L3" s="205"/>
    </row>
    <row r="4" spans="1:12" x14ac:dyDescent="0.2">
      <c r="A4" s="210"/>
      <c r="B4" s="190">
        <v>49</v>
      </c>
      <c r="C4" s="191">
        <v>6</v>
      </c>
      <c r="D4" s="191">
        <v>110</v>
      </c>
      <c r="E4" s="191">
        <v>135</v>
      </c>
      <c r="F4" s="198">
        <f>SUM(C4:E4)</f>
        <v>251</v>
      </c>
      <c r="G4" s="205"/>
      <c r="H4" s="205"/>
      <c r="I4" s="205"/>
      <c r="J4" s="205"/>
      <c r="K4" s="205"/>
      <c r="L4" s="205"/>
    </row>
    <row r="5" spans="1:12" ht="15" thickBot="1" x14ac:dyDescent="0.25">
      <c r="A5" s="211"/>
      <c r="B5" s="194"/>
      <c r="C5" s="195">
        <v>1042.79</v>
      </c>
      <c r="D5" s="195">
        <v>2743.85</v>
      </c>
      <c r="E5" s="195">
        <v>4481.08</v>
      </c>
      <c r="F5" s="199">
        <f>SUM(C5:E5)/3600</f>
        <v>2.2965888888888886</v>
      </c>
      <c r="G5" s="205"/>
      <c r="H5" s="205" t="s">
        <v>121</v>
      </c>
      <c r="I5" s="205" t="s">
        <v>115</v>
      </c>
      <c r="J5" s="205" t="s">
        <v>116</v>
      </c>
      <c r="K5" s="205" t="s">
        <v>117</v>
      </c>
      <c r="L5" s="205" t="s">
        <v>118</v>
      </c>
    </row>
    <row r="6" spans="1:12" x14ac:dyDescent="0.2">
      <c r="A6" s="210" t="s">
        <v>124</v>
      </c>
      <c r="B6" s="200">
        <v>58</v>
      </c>
      <c r="C6" s="191"/>
      <c r="D6" s="191"/>
      <c r="E6" s="191"/>
      <c r="F6" s="198">
        <f>SUM(C6:E6)</f>
        <v>0</v>
      </c>
      <c r="G6" s="205"/>
      <c r="H6" s="205" t="s">
        <v>114</v>
      </c>
      <c r="I6" s="212">
        <v>50</v>
      </c>
      <c r="J6" s="205">
        <v>50</v>
      </c>
      <c r="K6" s="205" t="s">
        <v>125</v>
      </c>
      <c r="L6" s="205" t="s">
        <v>120</v>
      </c>
    </row>
    <row r="7" spans="1:12" ht="15" thickBot="1" x14ac:dyDescent="0.25">
      <c r="A7" s="211"/>
      <c r="B7" s="201"/>
      <c r="C7" s="195"/>
      <c r="D7" s="195"/>
      <c r="E7" s="195"/>
      <c r="F7" s="199">
        <f>SUM(C7:E7)/3600</f>
        <v>0</v>
      </c>
      <c r="G7" s="205"/>
      <c r="H7" s="205"/>
      <c r="I7" s="205"/>
      <c r="J7" s="205"/>
      <c r="K7" s="205"/>
      <c r="L7" s="205"/>
    </row>
    <row r="8" spans="1:12" x14ac:dyDescent="0.2">
      <c r="A8" s="210"/>
      <c r="B8" s="190">
        <v>84</v>
      </c>
      <c r="C8" s="191">
        <v>4</v>
      </c>
      <c r="D8" s="191">
        <v>28</v>
      </c>
      <c r="E8" s="191">
        <v>0</v>
      </c>
      <c r="F8" s="202">
        <f>SUM(C8:E8)</f>
        <v>32</v>
      </c>
      <c r="G8" s="205"/>
      <c r="H8" s="205"/>
      <c r="I8" s="205"/>
      <c r="J8" s="205"/>
      <c r="K8" s="205"/>
      <c r="L8" s="205"/>
    </row>
    <row r="9" spans="1:12" ht="15" thickBot="1" x14ac:dyDescent="0.25">
      <c r="A9" s="211"/>
      <c r="B9" s="194"/>
      <c r="C9" s="195">
        <v>285.875</v>
      </c>
      <c r="D9" s="195">
        <v>1004.62</v>
      </c>
      <c r="E9" s="195">
        <v>1076.25</v>
      </c>
      <c r="F9" s="199">
        <f>SUM(C9:E9)/3600</f>
        <v>0.65742916666666662</v>
      </c>
      <c r="G9" s="205"/>
      <c r="H9" s="205"/>
      <c r="I9" s="205"/>
      <c r="J9" s="205"/>
      <c r="K9" s="205"/>
      <c r="L9" s="205"/>
    </row>
    <row r="10" spans="1:12" x14ac:dyDescent="0.2">
      <c r="A10" s="210"/>
      <c r="B10" s="190">
        <v>135</v>
      </c>
      <c r="C10" s="191">
        <v>2</v>
      </c>
      <c r="D10" s="191">
        <v>27</v>
      </c>
      <c r="E10" s="192">
        <v>17</v>
      </c>
      <c r="F10" s="193">
        <f>SUM(C10:E10)</f>
        <v>46</v>
      </c>
      <c r="G10" s="205"/>
      <c r="H10" s="205"/>
      <c r="I10" s="205"/>
      <c r="J10" s="205"/>
      <c r="K10" s="205"/>
      <c r="L10" s="205"/>
    </row>
    <row r="11" spans="1:12" ht="15" thickBot="1" x14ac:dyDescent="0.25">
      <c r="A11" s="211"/>
      <c r="B11" s="194"/>
      <c r="C11" s="195">
        <v>1365.86</v>
      </c>
      <c r="D11" s="195">
        <v>3406.94</v>
      </c>
      <c r="E11" s="196">
        <v>7605.22</v>
      </c>
      <c r="F11" s="197">
        <f>SUM(C11:E11)/3600</f>
        <v>3.4383388888888891</v>
      </c>
      <c r="G11" s="205"/>
      <c r="H11" s="205"/>
      <c r="I11" s="205"/>
      <c r="J11" s="205"/>
      <c r="K11" s="205"/>
      <c r="L11" s="205"/>
    </row>
    <row r="12" spans="1:12" x14ac:dyDescent="0.2">
      <c r="A12" s="210"/>
      <c r="B12" s="190">
        <v>177</v>
      </c>
      <c r="C12" s="191">
        <v>7</v>
      </c>
      <c r="D12" s="191">
        <v>56</v>
      </c>
      <c r="E12" s="192">
        <v>0</v>
      </c>
      <c r="F12" s="193">
        <f>SUM(C12:E12)</f>
        <v>63</v>
      </c>
      <c r="G12" s="205"/>
      <c r="H12" s="205"/>
      <c r="I12" s="205"/>
      <c r="J12" s="205"/>
      <c r="K12" s="205"/>
      <c r="L12" s="205"/>
    </row>
    <row r="13" spans="1:12" ht="15" thickBot="1" x14ac:dyDescent="0.25">
      <c r="A13" s="211"/>
      <c r="B13" s="194"/>
      <c r="C13" s="195">
        <v>176.01599999999999</v>
      </c>
      <c r="D13" s="195">
        <v>680.07100000000003</v>
      </c>
      <c r="E13" s="196" t="s">
        <v>132</v>
      </c>
      <c r="F13" s="197">
        <f>SUM(C13:E13)/3600</f>
        <v>0.23780194444444444</v>
      </c>
      <c r="G13" s="205"/>
      <c r="H13" s="205"/>
      <c r="I13" s="205"/>
      <c r="J13" s="205"/>
      <c r="K13" s="205"/>
      <c r="L13" s="205"/>
    </row>
    <row r="14" spans="1:12" x14ac:dyDescent="0.2">
      <c r="A14" s="210"/>
      <c r="B14" s="190">
        <v>31</v>
      </c>
      <c r="C14" s="191">
        <v>0</v>
      </c>
      <c r="D14" s="191">
        <v>8</v>
      </c>
      <c r="E14" s="192">
        <v>0</v>
      </c>
      <c r="F14" s="193">
        <f>SUM(C14:E14)</f>
        <v>8</v>
      </c>
      <c r="G14" s="205"/>
      <c r="H14" s="205"/>
      <c r="I14" s="205"/>
      <c r="J14" s="205"/>
      <c r="K14" s="205"/>
      <c r="L14" s="205"/>
    </row>
    <row r="15" spans="1:12" ht="15" thickBot="1" x14ac:dyDescent="0.25">
      <c r="A15" s="211"/>
      <c r="B15" s="194"/>
      <c r="C15" s="195">
        <v>236.39</v>
      </c>
      <c r="D15" s="195">
        <v>1579.19</v>
      </c>
      <c r="E15" s="196">
        <v>1456.27</v>
      </c>
      <c r="F15" s="197">
        <f>SUM(C15:E15)/3600</f>
        <v>0.90884722222222225</v>
      </c>
      <c r="G15" s="205"/>
      <c r="H15" s="205"/>
      <c r="I15" s="205"/>
      <c r="J15" s="205"/>
      <c r="K15" s="205"/>
      <c r="L15" s="205"/>
    </row>
    <row r="16" spans="1:12" x14ac:dyDescent="0.2">
      <c r="A16" s="210" t="s">
        <v>134</v>
      </c>
      <c r="B16" s="200">
        <v>22</v>
      </c>
      <c r="C16" s="191"/>
      <c r="D16" s="191"/>
      <c r="E16" s="192"/>
      <c r="F16" s="193">
        <f>SUM(C16:E16)</f>
        <v>0</v>
      </c>
      <c r="G16" s="205">
        <v>136168</v>
      </c>
      <c r="H16" s="205"/>
      <c r="I16" s="205"/>
      <c r="J16" s="205"/>
      <c r="K16" s="205"/>
      <c r="L16" s="205"/>
    </row>
    <row r="17" spans="1:12" ht="15" thickBot="1" x14ac:dyDescent="0.25">
      <c r="A17" s="211"/>
      <c r="B17" s="201"/>
      <c r="C17" s="195"/>
      <c r="D17" s="195"/>
      <c r="E17" s="196"/>
      <c r="F17" s="197">
        <f>SUM(C17:E17)/3600</f>
        <v>0</v>
      </c>
      <c r="G17" s="205"/>
      <c r="H17" s="205"/>
      <c r="I17" s="205"/>
      <c r="J17" s="205"/>
      <c r="K17" s="205"/>
      <c r="L17" s="205"/>
    </row>
    <row r="18" spans="1:12" x14ac:dyDescent="0.2">
      <c r="A18" s="210"/>
      <c r="B18" s="190">
        <v>220</v>
      </c>
      <c r="C18" s="191">
        <v>0</v>
      </c>
      <c r="D18" s="191">
        <v>7</v>
      </c>
      <c r="E18" s="192">
        <v>0</v>
      </c>
      <c r="F18" s="193">
        <f>SUM(C18:E18)</f>
        <v>7</v>
      </c>
      <c r="G18" s="205"/>
      <c r="H18" s="205"/>
      <c r="I18" s="205"/>
      <c r="J18" s="205"/>
      <c r="K18" s="205"/>
      <c r="L18" s="205"/>
    </row>
    <row r="19" spans="1:12" ht="15" thickBot="1" x14ac:dyDescent="0.25">
      <c r="A19" s="211"/>
      <c r="B19" s="194"/>
      <c r="C19" s="195">
        <v>135.858</v>
      </c>
      <c r="D19" s="195">
        <v>2386.1799999999998</v>
      </c>
      <c r="E19" s="196">
        <v>829.06799999999998</v>
      </c>
      <c r="F19" s="197">
        <f>SUM(C19:E19)/3600</f>
        <v>0.93086277777777771</v>
      </c>
      <c r="G19" s="205"/>
      <c r="H19" s="205"/>
      <c r="I19" s="205"/>
      <c r="J19" s="205"/>
      <c r="K19" s="205"/>
      <c r="L19" s="205"/>
    </row>
    <row r="20" spans="1:12" x14ac:dyDescent="0.2">
      <c r="A20" s="210"/>
      <c r="B20" s="190">
        <v>325</v>
      </c>
      <c r="C20" s="191">
        <v>0</v>
      </c>
      <c r="D20" s="191">
        <v>22</v>
      </c>
      <c r="E20" s="192">
        <v>0</v>
      </c>
      <c r="F20" s="193">
        <f>SUM(C20:E20)</f>
        <v>22</v>
      </c>
      <c r="G20" s="205"/>
      <c r="H20" s="205" t="s">
        <v>123</v>
      </c>
      <c r="I20" s="205" t="s">
        <v>122</v>
      </c>
      <c r="J20" s="205"/>
      <c r="K20" s="205"/>
      <c r="L20" s="205"/>
    </row>
    <row r="21" spans="1:12" ht="15" thickBot="1" x14ac:dyDescent="0.25">
      <c r="A21" s="211"/>
      <c r="B21" s="194"/>
      <c r="C21" s="195">
        <v>107.315</v>
      </c>
      <c r="D21" s="195">
        <v>879.06799999999998</v>
      </c>
      <c r="E21" s="196">
        <v>537.16499999999996</v>
      </c>
      <c r="F21" s="197">
        <f>SUM(C21:E21)/3600</f>
        <v>0.42320777777777779</v>
      </c>
      <c r="G21" s="205"/>
      <c r="H21" s="205"/>
      <c r="I21" s="205"/>
      <c r="J21" s="205"/>
      <c r="K21" s="205"/>
      <c r="L21" s="205"/>
    </row>
    <row r="22" spans="1:12" x14ac:dyDescent="0.2">
      <c r="A22" s="210"/>
      <c r="B22" s="190">
        <v>99</v>
      </c>
      <c r="C22" s="191">
        <v>3</v>
      </c>
      <c r="D22" s="191">
        <v>23</v>
      </c>
      <c r="E22" s="192"/>
      <c r="F22" s="193">
        <f>SUM(C22:E22)</f>
        <v>26</v>
      </c>
      <c r="G22" s="205"/>
      <c r="H22" s="205"/>
      <c r="I22" s="205"/>
      <c r="J22" s="205"/>
      <c r="K22" s="205"/>
      <c r="L22" s="205"/>
    </row>
    <row r="23" spans="1:12" ht="15" thickBot="1" x14ac:dyDescent="0.25">
      <c r="A23" s="211"/>
      <c r="B23" s="194"/>
      <c r="C23" s="195">
        <v>582.27300000000002</v>
      </c>
      <c r="D23" s="195">
        <v>2038.54</v>
      </c>
      <c r="E23" s="196"/>
      <c r="F23" s="197">
        <f>SUM(C23:E23)/3600</f>
        <v>0.72800361111111112</v>
      </c>
      <c r="G23" s="205"/>
      <c r="H23" s="205"/>
      <c r="I23" s="205"/>
      <c r="J23" s="205"/>
      <c r="K23" s="205"/>
      <c r="L23" s="205"/>
    </row>
    <row r="24" spans="1:12" x14ac:dyDescent="0.2">
      <c r="A24" s="210"/>
      <c r="B24" s="190">
        <v>56</v>
      </c>
      <c r="C24" s="191"/>
      <c r="D24" s="191"/>
      <c r="E24" s="192"/>
      <c r="F24" s="193">
        <f>SUM(C24:E24)</f>
        <v>0</v>
      </c>
      <c r="G24" s="205"/>
      <c r="H24" s="205"/>
      <c r="I24" s="205"/>
      <c r="J24" s="205"/>
      <c r="K24" s="205"/>
      <c r="L24" s="205"/>
    </row>
    <row r="25" spans="1:12" ht="15" thickBot="1" x14ac:dyDescent="0.25">
      <c r="A25" s="211"/>
      <c r="B25" s="194"/>
      <c r="C25" s="195"/>
      <c r="D25" s="195"/>
      <c r="E25" s="196"/>
      <c r="F25" s="197">
        <f>SUM(C25:E25)/3600</f>
        <v>0</v>
      </c>
      <c r="G25" s="205"/>
      <c r="H25" s="205"/>
      <c r="I25" s="205"/>
      <c r="J25" s="205"/>
      <c r="K25" s="205"/>
      <c r="L25" s="205"/>
    </row>
    <row r="26" spans="1:12" x14ac:dyDescent="0.2">
      <c r="A26" s="210"/>
      <c r="B26" s="190">
        <v>187</v>
      </c>
      <c r="C26" s="191"/>
      <c r="D26" s="191"/>
      <c r="E26" s="192"/>
      <c r="F26" s="193">
        <f>SUM(C26:E26)</f>
        <v>0</v>
      </c>
      <c r="G26" s="205"/>
      <c r="H26" s="205"/>
      <c r="I26" s="205"/>
      <c r="J26" s="205"/>
      <c r="K26" s="205"/>
      <c r="L26" s="205"/>
    </row>
    <row r="27" spans="1:12" ht="15" thickBot="1" x14ac:dyDescent="0.25">
      <c r="A27" s="211"/>
      <c r="B27" s="194"/>
      <c r="C27" s="195"/>
      <c r="D27" s="195"/>
      <c r="E27" s="196"/>
      <c r="F27" s="197">
        <f>SUM(C27:E27)/3600</f>
        <v>0</v>
      </c>
      <c r="G27" s="205"/>
      <c r="H27" s="205"/>
      <c r="I27" s="205"/>
      <c r="J27" s="205"/>
      <c r="K27" s="205"/>
      <c r="L27" s="205"/>
    </row>
    <row r="28" spans="1:12" x14ac:dyDescent="0.2">
      <c r="A28" s="210"/>
      <c r="B28" s="190">
        <v>364</v>
      </c>
      <c r="C28" s="191"/>
      <c r="D28" s="191"/>
      <c r="E28" s="192"/>
      <c r="F28" s="193">
        <f>SUM(C28:E28)</f>
        <v>0</v>
      </c>
      <c r="G28" s="205"/>
      <c r="H28" s="205"/>
      <c r="I28" s="205"/>
      <c r="J28" s="205"/>
      <c r="K28" s="205"/>
      <c r="L28" s="205"/>
    </row>
    <row r="29" spans="1:12" ht="15" thickBot="1" x14ac:dyDescent="0.25">
      <c r="A29" s="211"/>
      <c r="B29" s="194"/>
      <c r="C29" s="195"/>
      <c r="D29" s="195"/>
      <c r="E29" s="196"/>
      <c r="F29" s="197">
        <f>SUM(C29:E29)/3600</f>
        <v>0</v>
      </c>
      <c r="G29" s="205"/>
      <c r="H29" s="205"/>
      <c r="I29" s="205"/>
      <c r="J29" s="205"/>
      <c r="K29" s="205"/>
      <c r="L29" s="205"/>
    </row>
    <row r="30" spans="1:12" x14ac:dyDescent="0.2">
      <c r="A30" s="210"/>
      <c r="B30" s="190">
        <v>146</v>
      </c>
      <c r="C30" s="191"/>
      <c r="D30" s="191"/>
      <c r="E30" s="192"/>
      <c r="F30" s="193">
        <f>SUM(C30:E30)</f>
        <v>0</v>
      </c>
      <c r="G30" s="205"/>
      <c r="H30" s="205"/>
      <c r="I30" s="205"/>
      <c r="J30" s="205"/>
      <c r="K30" s="205"/>
      <c r="L30" s="205"/>
    </row>
    <row r="31" spans="1:12" ht="15" thickBot="1" x14ac:dyDescent="0.25">
      <c r="A31" s="211"/>
      <c r="B31" s="194"/>
      <c r="C31" s="195"/>
      <c r="D31" s="195"/>
      <c r="E31" s="196"/>
      <c r="F31" s="197">
        <f>SUM(C31:E31)/3600</f>
        <v>0</v>
      </c>
      <c r="G31" s="205"/>
      <c r="H31" s="205"/>
      <c r="I31" s="205"/>
      <c r="J31" s="205"/>
      <c r="K31" s="205"/>
      <c r="L31" s="205"/>
    </row>
    <row r="32" spans="1:12" x14ac:dyDescent="0.2">
      <c r="A32" s="210"/>
      <c r="B32" s="190">
        <v>345</v>
      </c>
      <c r="C32" s="191"/>
      <c r="D32" s="191"/>
      <c r="E32" s="192"/>
      <c r="F32" s="193">
        <f>SUM(C32:E32)</f>
        <v>0</v>
      </c>
      <c r="G32" s="205"/>
      <c r="H32" s="205"/>
      <c r="I32" s="205"/>
      <c r="J32" s="205"/>
      <c r="K32" s="205"/>
      <c r="L32" s="205"/>
    </row>
    <row r="33" spans="1:12" ht="15" thickBot="1" x14ac:dyDescent="0.25">
      <c r="A33" s="211"/>
      <c r="B33" s="194"/>
      <c r="C33" s="195"/>
      <c r="D33" s="195"/>
      <c r="E33" s="196"/>
      <c r="F33" s="197">
        <f>SUM(C33:E33)/3600</f>
        <v>0</v>
      </c>
      <c r="G33" s="205"/>
      <c r="H33" s="205"/>
      <c r="I33" s="205"/>
      <c r="J33" s="205"/>
      <c r="K33" s="205"/>
      <c r="L33" s="205"/>
    </row>
    <row r="34" spans="1:12" x14ac:dyDescent="0.2">
      <c r="A34" s="210"/>
      <c r="B34" s="190">
        <v>180</v>
      </c>
      <c r="C34" s="191"/>
      <c r="D34" s="191"/>
      <c r="E34" s="192"/>
      <c r="F34" s="193">
        <f>SUM(C34:E34)</f>
        <v>0</v>
      </c>
      <c r="G34" s="205"/>
      <c r="H34" s="205"/>
      <c r="I34" s="205"/>
      <c r="J34" s="205"/>
      <c r="K34" s="205"/>
      <c r="L34" s="205"/>
    </row>
    <row r="35" spans="1:12" ht="15" thickBot="1" x14ac:dyDescent="0.25">
      <c r="A35" s="211"/>
      <c r="B35" s="194"/>
      <c r="C35" s="195"/>
      <c r="D35" s="195"/>
      <c r="E35" s="196"/>
      <c r="F35" s="197">
        <f>SUM(C35:E35)/3600</f>
        <v>0</v>
      </c>
      <c r="G35" s="205"/>
      <c r="H35" s="205"/>
      <c r="I35" s="205"/>
      <c r="J35" s="205"/>
      <c r="K35" s="205"/>
      <c r="L35" s="205"/>
    </row>
    <row r="36" spans="1:12" x14ac:dyDescent="0.2">
      <c r="A36" s="210"/>
      <c r="B36" s="190">
        <v>151</v>
      </c>
      <c r="C36" s="191"/>
      <c r="D36" s="191"/>
      <c r="E36" s="192"/>
      <c r="F36" s="193">
        <f>SUM(C36:E36)</f>
        <v>0</v>
      </c>
      <c r="G36" s="205"/>
      <c r="H36" s="205"/>
      <c r="I36" s="205"/>
      <c r="J36" s="205"/>
      <c r="K36" s="205"/>
      <c r="L36" s="205"/>
    </row>
    <row r="37" spans="1:12" ht="15" thickBot="1" x14ac:dyDescent="0.25">
      <c r="A37" s="211"/>
      <c r="B37" s="194"/>
      <c r="C37" s="195"/>
      <c r="D37" s="195"/>
      <c r="E37" s="196"/>
      <c r="F37" s="197">
        <f>SUM(C37:E37)/3600</f>
        <v>0</v>
      </c>
      <c r="G37" s="205"/>
      <c r="H37" s="205"/>
      <c r="I37" s="205"/>
      <c r="J37" s="205"/>
      <c r="K37" s="205"/>
      <c r="L37" s="205"/>
    </row>
    <row r="38" spans="1:12" x14ac:dyDescent="0.2">
      <c r="A38" s="210"/>
      <c r="B38" s="203">
        <v>42</v>
      </c>
      <c r="C38" s="192"/>
      <c r="D38" s="192"/>
      <c r="E38" s="192"/>
      <c r="F38" s="193">
        <f>SUM(C38:E38)</f>
        <v>0</v>
      </c>
      <c r="G38" s="205"/>
      <c r="H38" s="205"/>
      <c r="I38" s="205"/>
      <c r="J38" s="205"/>
      <c r="K38" s="205"/>
      <c r="L38" s="205"/>
    </row>
    <row r="39" spans="1:12" ht="15" thickBot="1" x14ac:dyDescent="0.25">
      <c r="A39" s="211"/>
      <c r="B39" s="204"/>
      <c r="C39" s="196"/>
      <c r="D39" s="196"/>
      <c r="E39" s="196"/>
      <c r="F39" s="197">
        <f>SUM(C39:E39)/3600</f>
        <v>0</v>
      </c>
      <c r="G39" s="205"/>
      <c r="H39" s="205"/>
      <c r="I39" s="205"/>
      <c r="J39" s="205"/>
      <c r="K39" s="205"/>
      <c r="L39" s="205"/>
    </row>
    <row r="40" spans="1:12" x14ac:dyDescent="0.2">
      <c r="A40" s="210"/>
      <c r="B40" s="190">
        <v>114</v>
      </c>
      <c r="C40" s="191"/>
      <c r="D40" s="191"/>
      <c r="E40" s="191"/>
      <c r="F40" s="198">
        <f>SUM(C40:E40)</f>
        <v>0</v>
      </c>
      <c r="G40" s="205"/>
      <c r="H40" s="205"/>
      <c r="I40" s="205"/>
      <c r="J40" s="205"/>
      <c r="K40" s="205"/>
      <c r="L40" s="205"/>
    </row>
    <row r="41" spans="1:12" ht="15" thickBot="1" x14ac:dyDescent="0.25">
      <c r="A41" s="211"/>
      <c r="B41" s="194"/>
      <c r="C41" s="195"/>
      <c r="D41" s="195"/>
      <c r="E41" s="195"/>
      <c r="F41" s="199">
        <f>SUM(C41:E41)/3600</f>
        <v>0</v>
      </c>
      <c r="G41" s="205"/>
      <c r="H41" s="205"/>
      <c r="I41" s="205"/>
      <c r="J41" s="205"/>
      <c r="K41" s="205"/>
      <c r="L41" s="205"/>
    </row>
    <row r="42" spans="1:12" x14ac:dyDescent="0.2">
      <c r="A42" s="205"/>
      <c r="B42" s="205"/>
      <c r="C42" s="206" t="s">
        <v>137</v>
      </c>
      <c r="D42" s="206"/>
      <c r="E42" s="205">
        <f>F42/19</f>
        <v>24.263157894736842</v>
      </c>
      <c r="F42" s="205">
        <f>SUM(F2+F4+F6+F8+F10+F12+F14+F16+F18+F20+F22+F24+F26+F28+F30+F32+F34+F36+F38+F40)</f>
        <v>461</v>
      </c>
      <c r="G42" s="205"/>
      <c r="H42" s="205"/>
      <c r="I42" s="205"/>
      <c r="J42" s="205"/>
      <c r="K42" s="205"/>
      <c r="L42" s="205"/>
    </row>
    <row r="43" spans="1:12" x14ac:dyDescent="0.2">
      <c r="A43" s="205"/>
      <c r="B43" s="205"/>
      <c r="C43" s="207" t="s">
        <v>138</v>
      </c>
      <c r="D43" s="207"/>
      <c r="E43" s="205">
        <f>F43/19</f>
        <v>0.54559257309941511</v>
      </c>
      <c r="F43" s="205">
        <f>SUM(F3+F5+F7+F9+F11+F13+F15+F17+F19+F21+F23+F25+F27+F29+F31+F33+F35+F37+F39+F41)</f>
        <v>10.366258888888888</v>
      </c>
      <c r="G43" s="205"/>
      <c r="H43" s="205"/>
      <c r="I43" s="205"/>
      <c r="J43" s="205"/>
      <c r="K43" s="205"/>
      <c r="L43" s="205"/>
    </row>
  </sheetData>
  <mergeCells count="42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C43:D43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C42:D4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B97B-66F5-4F8D-AFFC-9C26960C1D4D}">
  <dimension ref="A1:P23"/>
  <sheetViews>
    <sheetView workbookViewId="0">
      <selection activeCell="B2" sqref="B2:D11"/>
    </sheetView>
  </sheetViews>
  <sheetFormatPr defaultRowHeight="14.25" x14ac:dyDescent="0.2"/>
  <cols>
    <col min="9" max="9" width="13.75" customWidth="1"/>
  </cols>
  <sheetData>
    <row r="1" spans="1:16" ht="15" thickBot="1" x14ac:dyDescent="0.25">
      <c r="A1">
        <v>4</v>
      </c>
    </row>
    <row r="2" spans="1:16" x14ac:dyDescent="0.2">
      <c r="A2" s="123"/>
      <c r="B2" s="124">
        <v>160</v>
      </c>
      <c r="C2" s="69">
        <v>11</v>
      </c>
      <c r="D2" s="69">
        <v>42</v>
      </c>
      <c r="E2" s="109"/>
      <c r="F2" s="70">
        <f>SUM(C2:E2)</f>
        <v>53</v>
      </c>
      <c r="I2" s="179" t="s">
        <v>133</v>
      </c>
      <c r="J2" s="117">
        <v>16</v>
      </c>
      <c r="K2" s="69">
        <v>2</v>
      </c>
      <c r="L2" s="69">
        <v>11</v>
      </c>
      <c r="M2" s="103"/>
      <c r="N2" s="70">
        <f>SUM(K2:M2)</f>
        <v>13</v>
      </c>
      <c r="O2">
        <v>3</v>
      </c>
    </row>
    <row r="3" spans="1:16" ht="15" thickBot="1" x14ac:dyDescent="0.25">
      <c r="A3" s="123"/>
      <c r="B3" s="125"/>
      <c r="C3" s="71">
        <v>556.17600000000004</v>
      </c>
      <c r="D3" s="71">
        <v>2387.34</v>
      </c>
      <c r="E3" s="110"/>
      <c r="F3" s="72">
        <f>SUM(C3:E3)/3600</f>
        <v>0.81764333333333339</v>
      </c>
      <c r="I3" s="179"/>
      <c r="J3" s="118"/>
      <c r="K3" s="71">
        <v>618.80600000000004</v>
      </c>
      <c r="L3" s="71">
        <v>1972.65</v>
      </c>
      <c r="M3" s="105"/>
      <c r="N3" s="72">
        <f>SUM(K3:M3)/3600</f>
        <v>0.71984888888888887</v>
      </c>
      <c r="P3" t="s">
        <v>126</v>
      </c>
    </row>
    <row r="4" spans="1:16" x14ac:dyDescent="0.2">
      <c r="A4" s="123"/>
      <c r="B4" s="124">
        <v>285</v>
      </c>
      <c r="C4">
        <v>13</v>
      </c>
      <c r="D4" s="69">
        <v>37</v>
      </c>
      <c r="E4" s="111"/>
      <c r="F4" s="70">
        <f>SUM(C4:E4)</f>
        <v>50</v>
      </c>
      <c r="I4" s="179"/>
      <c r="J4" s="128">
        <v>32</v>
      </c>
      <c r="K4">
        <v>5</v>
      </c>
      <c r="L4">
        <v>8</v>
      </c>
      <c r="M4" s="103"/>
      <c r="N4" s="70">
        <f>SUM(K4:M4)</f>
        <v>13</v>
      </c>
      <c r="O4">
        <v>-5</v>
      </c>
    </row>
    <row r="5" spans="1:16" ht="15" thickBot="1" x14ac:dyDescent="0.25">
      <c r="A5" s="123"/>
      <c r="B5" s="125"/>
      <c r="C5">
        <v>293.40100000000001</v>
      </c>
      <c r="D5" s="71">
        <v>1521.64</v>
      </c>
      <c r="E5" s="112"/>
      <c r="F5" s="72">
        <f>SUM(C5:E5)/3600</f>
        <v>0.50417805555555562</v>
      </c>
      <c r="I5" s="179"/>
      <c r="J5" s="129"/>
      <c r="K5" s="63">
        <v>1334.87</v>
      </c>
      <c r="L5" s="63">
        <v>3193.85</v>
      </c>
      <c r="M5" s="105"/>
      <c r="N5" s="72">
        <f>SUM(K5:M5)/3600</f>
        <v>1.2579777777777776</v>
      </c>
      <c r="P5" t="s">
        <v>127</v>
      </c>
    </row>
    <row r="6" spans="1:16" x14ac:dyDescent="0.2">
      <c r="A6" s="123"/>
      <c r="B6" s="124">
        <v>580</v>
      </c>
      <c r="C6" s="69">
        <v>11</v>
      </c>
      <c r="D6" s="69">
        <v>24</v>
      </c>
      <c r="E6" s="111"/>
      <c r="F6" s="70">
        <f>SUM(C6:E6)</f>
        <v>35</v>
      </c>
      <c r="I6" s="179"/>
      <c r="J6" s="128">
        <v>98</v>
      </c>
      <c r="K6" s="69">
        <v>3</v>
      </c>
      <c r="L6" s="69">
        <v>15</v>
      </c>
      <c r="M6" s="103"/>
      <c r="N6" s="70">
        <f>SUM(K6:M6)</f>
        <v>18</v>
      </c>
      <c r="O6">
        <v>1</v>
      </c>
      <c r="P6" t="s">
        <v>128</v>
      </c>
    </row>
    <row r="7" spans="1:16" ht="15" thickBot="1" x14ac:dyDescent="0.25">
      <c r="A7" s="123"/>
      <c r="B7" s="125"/>
      <c r="C7" s="71">
        <v>93.1083</v>
      </c>
      <c r="D7" s="71">
        <v>410.04700000000003</v>
      </c>
      <c r="E7" s="112"/>
      <c r="F7" s="72">
        <f>SUM(C7:E7)/3600</f>
        <v>0.13976536111111112</v>
      </c>
      <c r="I7" s="179"/>
      <c r="J7" s="129"/>
      <c r="K7" s="71">
        <v>437.83800000000002</v>
      </c>
      <c r="L7" s="71">
        <v>2189.8200000000002</v>
      </c>
      <c r="M7" s="105"/>
      <c r="N7" s="72">
        <f>SUM(K7:M7)/3600</f>
        <v>0.72990500000000014</v>
      </c>
      <c r="P7" t="s">
        <v>129</v>
      </c>
    </row>
    <row r="8" spans="1:16" x14ac:dyDescent="0.2">
      <c r="A8" s="123"/>
      <c r="B8" s="124">
        <v>485</v>
      </c>
      <c r="C8" s="69">
        <v>8</v>
      </c>
      <c r="D8" s="69">
        <v>17</v>
      </c>
      <c r="E8" s="111"/>
      <c r="F8" s="74">
        <f>SUM(C8:E8)</f>
        <v>25</v>
      </c>
      <c r="I8" s="179"/>
      <c r="J8" s="116">
        <v>314</v>
      </c>
      <c r="K8" s="69">
        <v>0</v>
      </c>
      <c r="L8" s="69">
        <v>11</v>
      </c>
      <c r="M8" s="103"/>
      <c r="N8" s="74">
        <f>SUM(K8:M8)</f>
        <v>11</v>
      </c>
      <c r="O8">
        <v>-7</v>
      </c>
    </row>
    <row r="9" spans="1:16" ht="15" thickBot="1" x14ac:dyDescent="0.25">
      <c r="A9" s="123"/>
      <c r="B9" s="125"/>
      <c r="C9" s="71">
        <v>285.983</v>
      </c>
      <c r="D9" s="71">
        <v>1098.01</v>
      </c>
      <c r="E9" s="112"/>
      <c r="F9" s="72">
        <f>SUM(C9:E9)/3600</f>
        <v>0.38444249999999996</v>
      </c>
      <c r="I9" s="179"/>
      <c r="J9" s="129"/>
      <c r="K9" s="71">
        <v>531.71900000000005</v>
      </c>
      <c r="L9" s="71">
        <v>2146.35</v>
      </c>
      <c r="M9" s="105"/>
      <c r="N9" s="72">
        <f>SUM(K9:M9)/3600</f>
        <v>0.7439080555555555</v>
      </c>
    </row>
    <row r="10" spans="1:16" x14ac:dyDescent="0.2">
      <c r="A10" s="123"/>
      <c r="B10" s="124">
        <v>1</v>
      </c>
      <c r="C10" s="69">
        <v>4</v>
      </c>
      <c r="D10" s="69">
        <v>22</v>
      </c>
      <c r="E10" s="111"/>
      <c r="F10" s="70">
        <f>SUM(C10:E10)</f>
        <v>26</v>
      </c>
      <c r="I10" s="179"/>
      <c r="J10" s="128">
        <v>500</v>
      </c>
      <c r="K10" s="69">
        <v>4</v>
      </c>
      <c r="L10" s="69">
        <v>30</v>
      </c>
      <c r="M10" s="103"/>
      <c r="N10" s="70">
        <f>SUM(K10:M10)</f>
        <v>34</v>
      </c>
      <c r="O10">
        <v>-8</v>
      </c>
    </row>
    <row r="11" spans="1:16" ht="15" thickBot="1" x14ac:dyDescent="0.25">
      <c r="A11" s="123"/>
      <c r="B11" s="125"/>
      <c r="C11" s="71">
        <v>1036.3800000000001</v>
      </c>
      <c r="D11" s="71">
        <v>2471.88</v>
      </c>
      <c r="E11" s="112"/>
      <c r="F11" s="72">
        <f>SUM(C11:E11)/3600</f>
        <v>0.9745166666666667</v>
      </c>
      <c r="I11" s="179"/>
      <c r="J11" s="129"/>
      <c r="K11" s="71">
        <v>328.37700000000001</v>
      </c>
      <c r="L11" s="71">
        <v>1375.11</v>
      </c>
      <c r="M11" s="105"/>
      <c r="N11" s="72">
        <f>SUM(K11:M11)/3600</f>
        <v>0.47319083333333328</v>
      </c>
    </row>
    <row r="12" spans="1:16" x14ac:dyDescent="0.2">
      <c r="A12" s="123"/>
      <c r="B12" s="124"/>
      <c r="C12" s="69"/>
      <c r="D12" s="69"/>
      <c r="E12" s="69"/>
      <c r="F12" s="70">
        <f>SUM(C12:E12)</f>
        <v>0</v>
      </c>
      <c r="I12" s="179"/>
      <c r="J12" s="128">
        <v>480</v>
      </c>
      <c r="K12" s="69">
        <v>0</v>
      </c>
      <c r="L12" s="69">
        <v>3</v>
      </c>
      <c r="M12" s="103"/>
      <c r="N12" s="70">
        <f>SUM(K12:M12)</f>
        <v>3</v>
      </c>
      <c r="O12">
        <v>1</v>
      </c>
    </row>
    <row r="13" spans="1:16" ht="15" thickBot="1" x14ac:dyDescent="0.25">
      <c r="A13" s="123"/>
      <c r="B13" s="125"/>
      <c r="C13" s="71"/>
      <c r="D13" s="71"/>
      <c r="E13" s="71"/>
      <c r="F13" s="72">
        <f>SUM(C13:E13)/3600</f>
        <v>0</v>
      </c>
      <c r="I13" s="179"/>
      <c r="J13" s="129"/>
      <c r="K13" s="71">
        <v>238.55099999999999</v>
      </c>
      <c r="L13" s="71">
        <v>1296.2</v>
      </c>
      <c r="M13" s="105"/>
      <c r="N13" s="72">
        <f>SUM(K13:M13)/3600</f>
        <v>0.4263197222222222</v>
      </c>
    </row>
    <row r="14" spans="1:16" x14ac:dyDescent="0.2">
      <c r="J14" s="124">
        <v>160</v>
      </c>
      <c r="K14" s="69">
        <v>11</v>
      </c>
      <c r="L14" s="69">
        <v>42</v>
      </c>
      <c r="M14" s="97"/>
      <c r="N14" s="70">
        <f>SUM(K14:M14)</f>
        <v>53</v>
      </c>
    </row>
    <row r="15" spans="1:16" ht="15" thickBot="1" x14ac:dyDescent="0.25">
      <c r="J15" s="125"/>
      <c r="K15" s="71">
        <v>556.17600000000004</v>
      </c>
      <c r="L15" s="71">
        <v>2387.34</v>
      </c>
      <c r="M15" s="114"/>
      <c r="N15" s="72">
        <f>SUM(K15:M15)/3600</f>
        <v>0.81764333333333339</v>
      </c>
    </row>
    <row r="21" spans="8:12" ht="15" thickBot="1" x14ac:dyDescent="0.25"/>
    <row r="22" spans="8:12" x14ac:dyDescent="0.2">
      <c r="H22" s="177">
        <v>1</v>
      </c>
      <c r="I22" s="69">
        <v>4</v>
      </c>
      <c r="J22" s="69">
        <v>30</v>
      </c>
      <c r="K22" s="103"/>
      <c r="L22" s="70">
        <f>SUM(I22:K22)</f>
        <v>34</v>
      </c>
    </row>
    <row r="23" spans="8:12" ht="15" thickBot="1" x14ac:dyDescent="0.25">
      <c r="H23" s="178"/>
      <c r="I23" s="71" t="s">
        <v>107</v>
      </c>
      <c r="J23" s="71">
        <v>4434.74</v>
      </c>
      <c r="K23" s="105"/>
      <c r="L23" s="72">
        <f>SUM(I23:K23)/3600</f>
        <v>1.2318722222222223</v>
      </c>
    </row>
  </sheetData>
  <mergeCells count="16">
    <mergeCell ref="J4:J5"/>
    <mergeCell ref="I2:I13"/>
    <mergeCell ref="J2:J3"/>
    <mergeCell ref="J8:J9"/>
    <mergeCell ref="A2:A13"/>
    <mergeCell ref="B2:B3"/>
    <mergeCell ref="B4:B5"/>
    <mergeCell ref="B6:B7"/>
    <mergeCell ref="B8:B9"/>
    <mergeCell ref="B10:B11"/>
    <mergeCell ref="B12:B13"/>
    <mergeCell ref="J14:J15"/>
    <mergeCell ref="H22:H23"/>
    <mergeCell ref="J12:J13"/>
    <mergeCell ref="J10:J11"/>
    <mergeCell ref="J6:J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D2F4-D03D-42C6-BD43-265578C75F73}">
  <dimension ref="A1:K43"/>
  <sheetViews>
    <sheetView topLeftCell="A4" workbookViewId="0">
      <selection activeCell="C27" sqref="C27"/>
    </sheetView>
  </sheetViews>
  <sheetFormatPr defaultRowHeight="14.25" x14ac:dyDescent="0.2"/>
  <sheetData>
    <row r="1" spans="1:11" ht="15" thickBot="1" x14ac:dyDescent="0.25">
      <c r="A1" s="188" t="s">
        <v>31</v>
      </c>
      <c r="B1" s="188" t="s">
        <v>41</v>
      </c>
      <c r="C1" s="188" t="s">
        <v>42</v>
      </c>
      <c r="D1" s="188" t="s">
        <v>47</v>
      </c>
      <c r="E1" s="189" t="s">
        <v>80</v>
      </c>
    </row>
    <row r="2" spans="1:11" x14ac:dyDescent="0.2">
      <c r="A2" s="190">
        <v>6</v>
      </c>
      <c r="B2" s="191">
        <v>0</v>
      </c>
      <c r="C2" s="191">
        <v>5</v>
      </c>
      <c r="D2" s="192">
        <v>0</v>
      </c>
      <c r="E2" s="193">
        <f>SUM(B2:D2)</f>
        <v>5</v>
      </c>
    </row>
    <row r="3" spans="1:11" ht="15" thickBot="1" x14ac:dyDescent="0.25">
      <c r="A3" s="194"/>
      <c r="B3" s="195">
        <v>303.10000000000002</v>
      </c>
      <c r="C3" s="195">
        <v>1535.27</v>
      </c>
      <c r="D3" s="196">
        <v>1681.19</v>
      </c>
      <c r="E3" s="197">
        <f>SUM(B3:D3)/3600</f>
        <v>0.9776555555555555</v>
      </c>
    </row>
    <row r="4" spans="1:11" x14ac:dyDescent="0.2">
      <c r="A4" s="190">
        <v>8</v>
      </c>
      <c r="B4" s="191">
        <v>0</v>
      </c>
      <c r="C4" s="191"/>
      <c r="D4" s="191"/>
      <c r="E4" s="198">
        <f>SUM(B4:D4)</f>
        <v>0</v>
      </c>
    </row>
    <row r="5" spans="1:11" ht="15" thickBot="1" x14ac:dyDescent="0.25">
      <c r="A5" s="194"/>
      <c r="B5" s="195">
        <v>598.36599999999999</v>
      </c>
      <c r="C5" s="195"/>
      <c r="D5" s="195"/>
      <c r="E5" s="199">
        <f>SUM(B5:D5)/3600</f>
        <v>0.16621277777777776</v>
      </c>
    </row>
    <row r="6" spans="1:11" x14ac:dyDescent="0.2">
      <c r="A6" s="190">
        <v>13</v>
      </c>
      <c r="B6" s="191"/>
      <c r="C6" s="191"/>
      <c r="D6" s="191"/>
      <c r="E6" s="198">
        <f>SUM(B6:D6)</f>
        <v>0</v>
      </c>
      <c r="G6" s="205" t="s">
        <v>121</v>
      </c>
      <c r="H6" s="205" t="s">
        <v>115</v>
      </c>
      <c r="I6" s="205" t="s">
        <v>116</v>
      </c>
      <c r="J6" s="205" t="s">
        <v>117</v>
      </c>
      <c r="K6" s="205" t="s">
        <v>118</v>
      </c>
    </row>
    <row r="7" spans="1:11" ht="15" thickBot="1" x14ac:dyDescent="0.25">
      <c r="A7" s="194"/>
      <c r="B7" s="195"/>
      <c r="C7" s="195"/>
      <c r="D7" s="195"/>
      <c r="E7" s="199">
        <f>SUM(B7:D7)/3600</f>
        <v>0</v>
      </c>
      <c r="G7" s="205" t="s">
        <v>114</v>
      </c>
      <c r="H7" s="212">
        <v>50</v>
      </c>
      <c r="I7" s="205">
        <v>100</v>
      </c>
      <c r="J7" s="205" t="s">
        <v>139</v>
      </c>
      <c r="K7" s="205" t="s">
        <v>120</v>
      </c>
    </row>
    <row r="8" spans="1:11" x14ac:dyDescent="0.2">
      <c r="A8" s="190">
        <v>24</v>
      </c>
      <c r="B8" s="69"/>
      <c r="C8" s="191"/>
      <c r="D8" s="191"/>
      <c r="E8" s="202">
        <f>SUM(B8:D8)</f>
        <v>0</v>
      </c>
    </row>
    <row r="9" spans="1:11" ht="15" thickBot="1" x14ac:dyDescent="0.25">
      <c r="A9" s="194"/>
      <c r="B9" s="195"/>
      <c r="C9" s="195"/>
      <c r="D9" s="195"/>
      <c r="E9" s="199">
        <f>SUM(B9:D9)/3600</f>
        <v>0</v>
      </c>
    </row>
    <row r="10" spans="1:11" x14ac:dyDescent="0.2">
      <c r="A10" s="190">
        <v>35</v>
      </c>
      <c r="B10" s="191"/>
      <c r="C10" s="191"/>
      <c r="D10" s="192"/>
      <c r="E10" s="193">
        <f>SUM(B10:D10)</f>
        <v>0</v>
      </c>
    </row>
    <row r="11" spans="1:11" ht="15" thickBot="1" x14ac:dyDescent="0.25">
      <c r="A11" s="194"/>
      <c r="B11" s="195"/>
      <c r="C11" s="195"/>
      <c r="D11" s="196"/>
      <c r="E11" s="197">
        <f>SUM(B11:D11)/3600</f>
        <v>0</v>
      </c>
    </row>
    <row r="12" spans="1:11" x14ac:dyDescent="0.2">
      <c r="A12" s="190">
        <v>29</v>
      </c>
      <c r="B12" s="191"/>
      <c r="C12" s="191"/>
      <c r="D12" s="192"/>
      <c r="E12" s="193">
        <f>SUM(B12:D12)</f>
        <v>0</v>
      </c>
    </row>
    <row r="13" spans="1:11" ht="15" thickBot="1" x14ac:dyDescent="0.25">
      <c r="A13" s="194"/>
      <c r="B13" s="195"/>
      <c r="C13" s="195"/>
      <c r="D13" s="196"/>
      <c r="E13" s="197">
        <f>SUM(B13:D13)/3600</f>
        <v>0</v>
      </c>
    </row>
    <row r="14" spans="1:11" x14ac:dyDescent="0.2">
      <c r="A14" s="190">
        <v>32</v>
      </c>
      <c r="B14" s="191"/>
      <c r="C14" s="191"/>
      <c r="D14" s="192"/>
      <c r="E14" s="193">
        <f>SUM(B14:D14)</f>
        <v>0</v>
      </c>
    </row>
    <row r="15" spans="1:11" ht="15" thickBot="1" x14ac:dyDescent="0.25">
      <c r="A15" s="194"/>
      <c r="B15" s="195"/>
      <c r="C15" s="195"/>
      <c r="D15" s="196"/>
      <c r="E15" s="197">
        <f>SUM(B15:D15)/3600</f>
        <v>0</v>
      </c>
    </row>
    <row r="16" spans="1:11" x14ac:dyDescent="0.2">
      <c r="A16" s="190">
        <v>22</v>
      </c>
      <c r="B16" s="191"/>
      <c r="C16" s="191"/>
      <c r="D16" s="192"/>
      <c r="E16" s="193">
        <f>SUM(B16:D16)</f>
        <v>0</v>
      </c>
    </row>
    <row r="17" spans="1:5" ht="15" thickBot="1" x14ac:dyDescent="0.25">
      <c r="A17" s="194"/>
      <c r="B17" s="195"/>
      <c r="C17" s="195"/>
      <c r="D17" s="196"/>
      <c r="E17" s="197">
        <f>SUM(B17:D17)/3600</f>
        <v>0</v>
      </c>
    </row>
    <row r="18" spans="1:5" x14ac:dyDescent="0.2">
      <c r="A18" s="190">
        <v>18</v>
      </c>
      <c r="B18" s="191"/>
      <c r="C18" s="191"/>
      <c r="D18" s="192"/>
      <c r="E18" s="193">
        <f>SUM(B18:D18)</f>
        <v>0</v>
      </c>
    </row>
    <row r="19" spans="1:5" ht="15" thickBot="1" x14ac:dyDescent="0.25">
      <c r="A19" s="194"/>
      <c r="B19" s="195"/>
      <c r="C19" s="195"/>
      <c r="D19" s="196"/>
      <c r="E19" s="197">
        <f>SUM(B19:D19)/3600</f>
        <v>0</v>
      </c>
    </row>
    <row r="20" spans="1:5" x14ac:dyDescent="0.2">
      <c r="A20" s="190">
        <v>34</v>
      </c>
      <c r="B20" s="191"/>
      <c r="C20" s="191"/>
      <c r="D20" s="192"/>
      <c r="E20" s="193">
        <f>SUM(B20:D20)</f>
        <v>0</v>
      </c>
    </row>
    <row r="21" spans="1:5" ht="15" thickBot="1" x14ac:dyDescent="0.25">
      <c r="A21" s="194"/>
      <c r="B21" s="195"/>
      <c r="C21" s="195"/>
      <c r="D21" s="196"/>
      <c r="E21" s="197">
        <f>SUM(B21:D21)/3600</f>
        <v>0</v>
      </c>
    </row>
    <row r="22" spans="1:5" x14ac:dyDescent="0.2">
      <c r="A22" s="190">
        <v>16</v>
      </c>
      <c r="B22" s="191">
        <v>0</v>
      </c>
      <c r="C22" s="191">
        <v>7</v>
      </c>
      <c r="D22" s="192">
        <v>0</v>
      </c>
      <c r="E22" s="193">
        <f>SUM(B22:D22)</f>
        <v>7</v>
      </c>
    </row>
    <row r="23" spans="1:5" ht="15" thickBot="1" x14ac:dyDescent="0.25">
      <c r="A23" s="194"/>
      <c r="B23" s="195">
        <v>227.554</v>
      </c>
      <c r="C23" s="195">
        <v>1460.04</v>
      </c>
      <c r="D23" s="196">
        <v>2361.91</v>
      </c>
      <c r="E23" s="197">
        <f>SUM(B23:D23)/3600</f>
        <v>1.1248622222222222</v>
      </c>
    </row>
    <row r="24" spans="1:5" x14ac:dyDescent="0.2">
      <c r="A24" s="190">
        <v>1</v>
      </c>
      <c r="B24" s="191"/>
      <c r="C24" s="191"/>
      <c r="D24" s="192"/>
      <c r="E24" s="193">
        <f>SUM(B24:D24)</f>
        <v>0</v>
      </c>
    </row>
    <row r="25" spans="1:5" ht="15" thickBot="1" x14ac:dyDescent="0.25">
      <c r="A25" s="194"/>
      <c r="B25" s="195"/>
      <c r="C25" s="195"/>
      <c r="D25" s="196"/>
      <c r="E25" s="197">
        <f>SUM(B25:D25)/3600</f>
        <v>0</v>
      </c>
    </row>
    <row r="26" spans="1:5" x14ac:dyDescent="0.2">
      <c r="A26" s="190">
        <v>25</v>
      </c>
      <c r="B26" s="191"/>
      <c r="C26" s="191"/>
      <c r="D26" s="192"/>
      <c r="E26" s="193">
        <f>SUM(B26:D26)</f>
        <v>0</v>
      </c>
    </row>
    <row r="27" spans="1:5" ht="15" thickBot="1" x14ac:dyDescent="0.25">
      <c r="A27" s="194"/>
      <c r="B27" s="195"/>
      <c r="C27" s="195"/>
      <c r="D27" s="196"/>
      <c r="E27" s="197">
        <f>SUM(B27:D27)/3600</f>
        <v>0</v>
      </c>
    </row>
    <row r="28" spans="1:5" x14ac:dyDescent="0.2">
      <c r="A28" s="190">
        <v>11</v>
      </c>
      <c r="B28" s="191"/>
      <c r="C28" s="191"/>
      <c r="D28" s="192"/>
      <c r="E28" s="193">
        <f>SUM(B28:D28)</f>
        <v>0</v>
      </c>
    </row>
    <row r="29" spans="1:5" ht="15" thickBot="1" x14ac:dyDescent="0.25">
      <c r="A29" s="194"/>
      <c r="B29" s="195"/>
      <c r="C29" s="195"/>
      <c r="D29" s="196"/>
      <c r="E29" s="197">
        <f>SUM(B29:D29)/3600</f>
        <v>0</v>
      </c>
    </row>
    <row r="30" spans="1:5" x14ac:dyDescent="0.2">
      <c r="A30" s="190">
        <v>0</v>
      </c>
      <c r="B30" s="191"/>
      <c r="C30" s="191"/>
      <c r="D30" s="192"/>
      <c r="E30" s="193">
        <f>SUM(B30:D30)</f>
        <v>0</v>
      </c>
    </row>
    <row r="31" spans="1:5" ht="15" thickBot="1" x14ac:dyDescent="0.25">
      <c r="A31" s="194"/>
      <c r="B31" s="195"/>
      <c r="C31" s="195"/>
      <c r="D31" s="196"/>
      <c r="E31" s="197">
        <f>SUM(B31:D31)/3600</f>
        <v>0</v>
      </c>
    </row>
    <row r="32" spans="1:5" x14ac:dyDescent="0.2">
      <c r="A32" s="190">
        <v>4</v>
      </c>
      <c r="B32" s="191"/>
      <c r="C32" s="191"/>
      <c r="D32" s="192"/>
      <c r="E32" s="193">
        <f>SUM(B32:D32)</f>
        <v>0</v>
      </c>
    </row>
    <row r="33" spans="1:5" ht="15" thickBot="1" x14ac:dyDescent="0.25">
      <c r="A33" s="194"/>
      <c r="B33" s="195"/>
      <c r="C33" s="195"/>
      <c r="D33" s="196"/>
      <c r="E33" s="197">
        <f>SUM(B33:D33)/3600</f>
        <v>0</v>
      </c>
    </row>
    <row r="34" spans="1:5" x14ac:dyDescent="0.2">
      <c r="A34" s="190">
        <v>27</v>
      </c>
      <c r="B34" s="191"/>
      <c r="C34" s="191"/>
      <c r="D34" s="192"/>
      <c r="E34" s="193">
        <f>SUM(B34:D34)</f>
        <v>0</v>
      </c>
    </row>
    <row r="35" spans="1:5" ht="15" thickBot="1" x14ac:dyDescent="0.25">
      <c r="A35" s="194"/>
      <c r="B35" s="195"/>
      <c r="C35" s="195"/>
      <c r="D35" s="196"/>
      <c r="E35" s="197">
        <f>SUM(B35:D35)/3600</f>
        <v>0</v>
      </c>
    </row>
    <row r="36" spans="1:5" x14ac:dyDescent="0.2">
      <c r="A36" s="190">
        <v>28</v>
      </c>
      <c r="B36" s="191"/>
      <c r="C36" s="191"/>
      <c r="D36" s="192"/>
      <c r="E36" s="193">
        <f>SUM(B36:D36)</f>
        <v>0</v>
      </c>
    </row>
    <row r="37" spans="1:5" ht="15" thickBot="1" x14ac:dyDescent="0.25">
      <c r="A37" s="194"/>
      <c r="B37" s="195"/>
      <c r="C37" s="195"/>
      <c r="D37" s="196"/>
      <c r="E37" s="197">
        <f>SUM(B37:D37)/3600</f>
        <v>0</v>
      </c>
    </row>
    <row r="38" spans="1:5" x14ac:dyDescent="0.2">
      <c r="A38" s="203">
        <v>30</v>
      </c>
      <c r="B38" s="192"/>
      <c r="C38" s="192"/>
      <c r="D38" s="192"/>
      <c r="E38" s="193">
        <f>SUM(B38:D38)</f>
        <v>0</v>
      </c>
    </row>
    <row r="39" spans="1:5" ht="15" thickBot="1" x14ac:dyDescent="0.25">
      <c r="A39" s="204"/>
      <c r="B39" s="196"/>
      <c r="C39" s="196"/>
      <c r="D39" s="196"/>
      <c r="E39" s="197">
        <f>SUM(B39:D39)/3600</f>
        <v>0</v>
      </c>
    </row>
    <row r="40" spans="1:5" x14ac:dyDescent="0.2">
      <c r="A40" s="190">
        <v>3</v>
      </c>
      <c r="B40" s="191"/>
      <c r="C40" s="191"/>
      <c r="D40" s="191"/>
      <c r="E40" s="198">
        <f>SUM(B40:D40)</f>
        <v>0</v>
      </c>
    </row>
    <row r="41" spans="1:5" ht="15" thickBot="1" x14ac:dyDescent="0.25">
      <c r="A41" s="194"/>
      <c r="B41" s="195"/>
      <c r="C41" s="195"/>
      <c r="D41" s="195"/>
      <c r="E41" s="199">
        <f>SUM(B41:D41)/3600</f>
        <v>0</v>
      </c>
    </row>
    <row r="42" spans="1:5" x14ac:dyDescent="0.2">
      <c r="A42" s="205"/>
      <c r="B42" s="206" t="s">
        <v>135</v>
      </c>
      <c r="C42" s="206"/>
      <c r="D42" s="205">
        <f>E42/19</f>
        <v>0.63157894736842102</v>
      </c>
      <c r="E42" s="205">
        <f>SUM(E2+E4+E6+E8+E10+E12+E14+E16+E18+E20+E22+E24+E26+E28+E30+E32+E34+E36+E38+E40)</f>
        <v>12</v>
      </c>
    </row>
    <row r="43" spans="1:5" x14ac:dyDescent="0.2">
      <c r="A43" s="205"/>
      <c r="B43" s="207" t="s">
        <v>136</v>
      </c>
      <c r="C43" s="207"/>
      <c r="D43" s="205">
        <f>E43/19</f>
        <v>0.11940687134502924</v>
      </c>
      <c r="E43" s="205">
        <f>SUM(E3+E5+E7+E9+E11+E13+E15+E17+E19+E21+E23+E25+E27+E29+E31+E33+E35+E37+E39+E41)</f>
        <v>2.2687305555555555</v>
      </c>
    </row>
  </sheetData>
  <mergeCells count="22">
    <mergeCell ref="A38:A39"/>
    <mergeCell ref="A40:A41"/>
    <mergeCell ref="B42:C42"/>
    <mergeCell ref="B43:C43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test</vt:lpstr>
      <vt:lpstr>2 wiki</vt:lpstr>
      <vt:lpstr>4 DB</vt:lpstr>
      <vt:lpstr> mac yago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2019-03-20T15:05:56Z</dcterms:modified>
</cp:coreProperties>
</file>