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B727995-EA35-4076-88B9-A9872CBDD28D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" l="1"/>
  <c r="H29" i="1"/>
  <c r="H31" i="1"/>
  <c r="H32" i="1"/>
  <c r="H33" i="1"/>
  <c r="I30" i="1"/>
  <c r="L30" i="1"/>
  <c r="H34" i="1"/>
  <c r="L34" i="1"/>
  <c r="L29" i="1"/>
  <c r="H36" i="1"/>
  <c r="L36" i="1"/>
  <c r="H35" i="1"/>
  <c r="L35" i="1"/>
  <c r="I36" i="1"/>
  <c r="I35" i="1"/>
  <c r="I34" i="1"/>
  <c r="I31" i="1"/>
  <c r="I32" i="1"/>
  <c r="I33" i="1"/>
  <c r="I29" i="1"/>
  <c r="H51" i="1"/>
  <c r="H52" i="1"/>
  <c r="M52" i="1"/>
  <c r="M51" i="1"/>
</calcChain>
</file>

<file path=xl/sharedStrings.xml><?xml version="1.0" encoding="utf-8"?>
<sst xmlns="http://schemas.openxmlformats.org/spreadsheetml/2006/main" count="96" uniqueCount="75">
  <si>
    <t>Entities</t>
  </si>
  <si>
    <t>Predicates</t>
  </si>
  <si>
    <t>State</t>
  </si>
  <si>
    <t>Parameter</t>
  </si>
  <si>
    <t>Result</t>
  </si>
  <si>
    <t>DBpedia 3.8</t>
  </si>
  <si>
    <t>√</t>
  </si>
  <si>
    <t>Wikidata</t>
  </si>
  <si>
    <t>YAGO2s</t>
  </si>
  <si>
    <t>WN18</t>
  </si>
  <si>
    <t>FB15K-401</t>
  </si>
  <si>
    <t>FB75K</t>
  </si>
  <si>
    <t>316k</t>
  </si>
  <si>
    <t>75k</t>
  </si>
  <si>
    <t>FB15K</t>
    <phoneticPr fontId="1" type="noConversion"/>
  </si>
  <si>
    <t>FB15K-237（Selected）</t>
    <phoneticPr fontId="1" type="noConversion"/>
  </si>
  <si>
    <t>minSC=0.01
minHC=0.01
Length = 2</t>
    <phoneticPr fontId="1" type="noConversion"/>
  </si>
  <si>
    <t>minSC=0.01
minHC=0.001
Length = 2</t>
    <phoneticPr fontId="1" type="noConversion"/>
  </si>
  <si>
    <t>Average time：2233s(part)
Embedding:9733.44s</t>
    <phoneticPr fontId="1" type="noConversion"/>
  </si>
  <si>
    <t xml:space="preserve">quality rules(#R, SC≥ 0:1 and HC≥ 0:01) and high quality rules (#QR, SC≥ 0:7) </t>
    <phoneticPr fontId="1" type="noConversion"/>
  </si>
  <si>
    <t>这里的数字只是train的嘛？</t>
    <phoneticPr fontId="1" type="noConversion"/>
  </si>
  <si>
    <r>
      <t xml:space="preserve">Facts    </t>
    </r>
    <r>
      <rPr>
        <b/>
        <sz val="11"/>
        <color rgb="FF000000"/>
        <rFont val="等线"/>
        <family val="3"/>
        <charset val="134"/>
        <scheme val="minor"/>
      </rPr>
      <t>(train+test+valid)</t>
    </r>
    <phoneticPr fontId="1" type="noConversion"/>
  </si>
  <si>
    <r>
      <rPr>
        <b/>
        <sz val="11"/>
        <rFont val="等线"/>
        <family val="3"/>
        <charset val="134"/>
        <scheme val="minor"/>
      </rPr>
      <t>592213</t>
    </r>
    <r>
      <rPr>
        <sz val="11"/>
        <rFont val="等线"/>
        <family val="2"/>
        <scheme val="minor"/>
      </rPr>
      <t>=483142+59071+50000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</si>
  <si>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310116</t>
    </r>
    <r>
      <rPr>
        <sz val="11"/>
        <color theme="1"/>
        <rFont val="等线"/>
        <family val="2"/>
        <scheme val="minor"/>
      </rPr>
      <t>=20466+272115+17535</t>
    </r>
    <phoneticPr fontId="1" type="noConversion"/>
  </si>
  <si>
    <t>TransE比DisTMult好点</t>
    <phoneticPr fontId="1" type="noConversion"/>
  </si>
  <si>
    <t>先采样再embedding更好点</t>
    <phoneticPr fontId="1" type="noConversion"/>
  </si>
  <si>
    <t>ConceptNet</t>
    <phoneticPr fontId="1" type="noConversion"/>
  </si>
  <si>
    <t>NELL</t>
    <phoneticPr fontId="1" type="noConversion"/>
  </si>
  <si>
    <t>Before: 349条（6.02s）
After: 1137条（54.96s）</t>
    <phoneticPr fontId="1" type="noConversion"/>
  </si>
  <si>
    <t>FB15K-237</t>
    <phoneticPr fontId="1" type="noConversion"/>
  </si>
  <si>
    <t>Target Predicate</t>
    <phoneticPr fontId="1" type="noConversion"/>
  </si>
  <si>
    <t>index</t>
    <phoneticPr fontId="1" type="noConversion"/>
  </si>
  <si>
    <t>len = 2</t>
    <phoneticPr fontId="1" type="noConversion"/>
  </si>
  <si>
    <t>len = 3</t>
    <phoneticPr fontId="1" type="noConversion"/>
  </si>
  <si>
    <t>len = 4</t>
    <phoneticPr fontId="1" type="noConversion"/>
  </si>
  <si>
    <t>DB</t>
    <phoneticPr fontId="1" type="noConversion"/>
  </si>
  <si>
    <t>403 : &lt;dbo:homeport&gt;</t>
  </si>
  <si>
    <t>&lt;1000</t>
    <phoneticPr fontId="1" type="noConversion"/>
  </si>
  <si>
    <t>没有过滤谓词</t>
    <phoneticPr fontId="1" type="noConversion"/>
  </si>
  <si>
    <t>过滤1000</t>
    <phoneticPr fontId="1" type="noConversion"/>
  </si>
  <si>
    <t>0:killed</t>
    <phoneticPr fontId="1" type="noConversion"/>
  </si>
  <si>
    <t>len=2</t>
    <phoneticPr fontId="1" type="noConversion"/>
  </si>
  <si>
    <t>len=3</t>
    <phoneticPr fontId="1" type="noConversion"/>
  </si>
  <si>
    <t>num</t>
    <phoneticPr fontId="1" type="noConversion"/>
  </si>
  <si>
    <t>time</t>
    <phoneticPr fontId="1" type="noConversion"/>
  </si>
  <si>
    <t>Filename: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</si>
  <si>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top500</t>
    </r>
    <r>
      <rPr>
        <sz val="11"/>
        <color theme="1"/>
        <rFont val="等线"/>
        <family val="2"/>
        <scheme val="minor"/>
      </rPr>
      <t xml:space="preserve"> </t>
    </r>
    <r>
      <rPr>
        <b/>
        <sz val="11"/>
        <color rgb="FFFFC000"/>
        <rFont val="等线"/>
        <family val="3"/>
        <charset val="134"/>
        <scheme val="minor"/>
      </rPr>
      <t>onlyco</t>
    </r>
    <r>
      <rPr>
        <sz val="11"/>
        <color theme="1"/>
        <rFont val="等线"/>
        <family val="2"/>
        <scheme val="minor"/>
      </rPr>
      <t xml:space="preserve"> noK‘ tt10</t>
    </r>
    <phoneticPr fontId="1" type="noConversion"/>
  </si>
  <si>
    <t>不要去掉，不要上限</t>
    <phoneticPr fontId="1" type="noConversion"/>
  </si>
  <si>
    <t>len=4</t>
    <phoneticPr fontId="1" type="noConversion"/>
  </si>
  <si>
    <t>maxlen=3</t>
    <phoneticPr fontId="1" type="noConversion"/>
  </si>
  <si>
    <t>RLvLR</t>
    <phoneticPr fontId="1" type="noConversion"/>
  </si>
  <si>
    <t>time( s )</t>
    <phoneticPr fontId="1" type="noConversion"/>
  </si>
  <si>
    <t>time( h )</t>
    <phoneticPr fontId="1" type="noConversion"/>
  </si>
  <si>
    <t>5h limit</t>
    <phoneticPr fontId="1" type="noConversion"/>
  </si>
  <si>
    <t>FB75K</t>
    <phoneticPr fontId="1" type="noConversion"/>
  </si>
  <si>
    <t>实体、事实数量不太对！</t>
    <phoneticPr fontId="1" type="noConversion"/>
  </si>
  <si>
    <t>maxlen</t>
    <phoneticPr fontId="1" type="noConversion"/>
  </si>
  <si>
    <t>Wiki</t>
    <phoneticPr fontId="1" type="noConversion"/>
  </si>
  <si>
    <t>不重复的</t>
    <phoneticPr fontId="1" type="noConversion"/>
  </si>
  <si>
    <t>多的</t>
    <phoneticPr fontId="1" type="noConversion"/>
  </si>
  <si>
    <t>提高top能加很多规则啊，万一不好，可以再加top！</t>
    <phoneticPr fontId="1" type="noConversion"/>
  </si>
  <si>
    <t>no去掉top800len=4K'</t>
    <phoneticPr fontId="1" type="noConversion"/>
  </si>
  <si>
    <t>开始跑DB的了，大的K上进行评估，or K‘ 看看效果？</t>
    <phoneticPr fontId="1" type="noConversion"/>
  </si>
  <si>
    <t>196&gt;137</t>
    <phoneticPr fontId="1" type="noConversion"/>
  </si>
  <si>
    <t>85&gt;52</t>
    <phoneticPr fontId="1" type="noConversion"/>
  </si>
  <si>
    <t>269&lt;691</t>
    <phoneticPr fontId="1" type="noConversion"/>
  </si>
  <si>
    <t>165&lt;229</t>
    <phoneticPr fontId="1" type="noConversion"/>
  </si>
  <si>
    <t>100-300</t>
    <phoneticPr fontId="1" type="noConversion"/>
  </si>
  <si>
    <t>对于FB15K:</t>
    <phoneticPr fontId="1" type="noConversion"/>
  </si>
  <si>
    <t>Link prediction debug+对比！</t>
    <phoneticPr fontId="1" type="noConversion"/>
  </si>
  <si>
    <t>TransE 和 DistMult对比！</t>
    <phoneticPr fontId="1" type="noConversion"/>
  </si>
  <si>
    <t>可以随机选择，将里面额外20个谓词跑一下计算一下不同长度的平均时间。</t>
    <phoneticPr fontId="1" type="noConversion"/>
  </si>
  <si>
    <t>Killed！</t>
    <phoneticPr fontId="1" type="noConversion"/>
  </si>
  <si>
    <t>RLvLR</t>
    <phoneticPr fontId="1" type="noConversion"/>
  </si>
  <si>
    <t>固定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</si>
</sst>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6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0" fillId="4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7" borderId="0" xfId="0" applyFill="1"/>
    <xf numFmtId="0" fontId="0" fillId="0" borderId="0" xfId="0" applyFill="1" applyBorder="1"/>
    <xf numFmtId="0" fontId="0" fillId="0" borderId="0" xfId="0" applyBorder="1"/>
    <xf numFmtId="0" fontId="0" fillId="5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4" borderId="16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/>
    </xf>
    <xf numFmtId="0" fontId="0" fillId="6" borderId="22" xfId="0" applyFill="1" applyBorder="1" applyAlignment="1">
      <alignment horizontal="center"/>
    </xf>
    <xf numFmtId="0" fontId="0" fillId="0" borderId="22" xfId="0" applyBorder="1"/>
    <xf numFmtId="0" fontId="0" fillId="0" borderId="20" xfId="0" applyFill="1" applyBorder="1" applyAlignment="1">
      <alignment horizontal="center" vertical="center"/>
    </xf>
    <xf numFmtId="0" fontId="0" fillId="5" borderId="11" xfId="0" applyFill="1" applyBorder="1"/>
    <xf numFmtId="0" fontId="0" fillId="3" borderId="11" xfId="0" applyFill="1" applyBorder="1"/>
    <xf numFmtId="0" fontId="0" fillId="5" borderId="12" xfId="0" applyFill="1" applyBorder="1"/>
    <xf numFmtId="0" fontId="0" fillId="0" borderId="23" xfId="0" applyBorder="1"/>
    <xf numFmtId="0" fontId="0" fillId="5" borderId="11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6" borderId="11" xfId="0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0" fillId="6" borderId="24" xfId="0" applyFill="1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10" xfId="0" applyBorder="1"/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0" xfId="0" applyFill="1" applyBorder="1"/>
    <xf numFmtId="0" fontId="0" fillId="5" borderId="10" xfId="0" applyFill="1" applyBorder="1" applyAlignment="1">
      <alignment horizontal="right"/>
    </xf>
    <xf numFmtId="0" fontId="0" fillId="6" borderId="0" xfId="0" applyFill="1"/>
    <xf numFmtId="0" fontId="3" fillId="0" borderId="0" xfId="0" applyFont="1"/>
    <xf numFmtId="0" fontId="16" fillId="0" borderId="0" xfId="0" applyFont="1"/>
  </cellXfs>
  <cellStyles count="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tabSelected="1" topLeftCell="A22" zoomScaleNormal="100" workbookViewId="0">
      <selection activeCell="A41" sqref="A41"/>
    </sheetView>
  </sheetViews>
  <sheetFormatPr defaultColWidth="8.875" defaultRowHeight="14.25" x14ac:dyDescent="0.2"/>
  <cols>
    <col min="1" max="1" width="22.25" customWidth="1"/>
    <col min="2" max="2" width="10.875" customWidth="1"/>
    <col min="3" max="3" width="9.25" customWidth="1"/>
    <col min="4" max="4" width="8" customWidth="1"/>
    <col min="5" max="5" width="7.75" customWidth="1"/>
    <col min="6" max="6" width="7.625" customWidth="1"/>
    <col min="7" max="7" width="8.75" customWidth="1"/>
    <col min="8" max="8" width="10.5" customWidth="1"/>
    <col min="9" max="10" width="10" customWidth="1"/>
    <col min="11" max="11" width="10.25" customWidth="1"/>
    <col min="12" max="12" width="12.75" customWidth="1"/>
    <col min="13" max="13" width="10.875" customWidth="1"/>
    <col min="14" max="14" width="8.5" customWidth="1"/>
    <col min="15" max="15" width="63.375" customWidth="1"/>
    <col min="16" max="16" width="13.375" customWidth="1"/>
    <col min="21" max="21" width="8.5" customWidth="1"/>
    <col min="22" max="22" width="22.5" customWidth="1"/>
    <col min="23" max="23" width="22.625" customWidth="1"/>
    <col min="24" max="24" width="14.375" customWidth="1"/>
    <col min="25" max="25" width="14.625" customWidth="1"/>
  </cols>
  <sheetData>
    <row r="1" spans="1:14" s="1" customFormat="1" ht="48.75" x14ac:dyDescent="0.2">
      <c r="A1" s="7"/>
      <c r="B1" s="8" t="s">
        <v>21</v>
      </c>
      <c r="C1" s="8" t="s">
        <v>0</v>
      </c>
      <c r="D1" s="8" t="s">
        <v>1</v>
      </c>
      <c r="E1" s="8"/>
      <c r="F1" s="8"/>
      <c r="G1" s="8"/>
      <c r="H1" s="8"/>
      <c r="I1" s="8"/>
      <c r="J1" s="8"/>
      <c r="K1" s="8" t="s">
        <v>2</v>
      </c>
      <c r="L1" s="8" t="s">
        <v>3</v>
      </c>
      <c r="M1" s="8" t="s">
        <v>4</v>
      </c>
    </row>
    <row r="2" spans="1:14" s="1" customFormat="1" ht="42.75" x14ac:dyDescent="0.2">
      <c r="A2" s="9" t="s">
        <v>15</v>
      </c>
      <c r="B2" s="14" t="s">
        <v>23</v>
      </c>
      <c r="C2" s="6">
        <v>14541</v>
      </c>
      <c r="D2" s="3">
        <v>237</v>
      </c>
      <c r="E2" s="6"/>
      <c r="F2" s="6"/>
      <c r="G2" s="6"/>
      <c r="H2" s="6"/>
      <c r="I2" s="6"/>
      <c r="J2" s="6"/>
      <c r="K2" s="5" t="s">
        <v>6</v>
      </c>
      <c r="L2" s="3"/>
      <c r="M2" s="3"/>
    </row>
    <row r="3" spans="1:14" s="1" customFormat="1" ht="54.75" customHeight="1" x14ac:dyDescent="0.2">
      <c r="A3" s="9" t="s">
        <v>54</v>
      </c>
      <c r="B3" s="46">
        <v>316232</v>
      </c>
      <c r="C3" s="47">
        <v>75043</v>
      </c>
      <c r="D3" s="47">
        <v>13</v>
      </c>
      <c r="E3" s="25"/>
      <c r="F3" s="25"/>
      <c r="G3" s="25"/>
      <c r="H3" s="25"/>
      <c r="I3" s="25"/>
      <c r="J3" s="25"/>
      <c r="K3" s="41"/>
      <c r="L3" s="16"/>
      <c r="M3" s="16"/>
    </row>
    <row r="4" spans="1:14" s="1" customFormat="1" ht="20.25" x14ac:dyDescent="0.2">
      <c r="A4" s="9" t="s">
        <v>8</v>
      </c>
      <c r="B4" s="45">
        <v>4125967</v>
      </c>
      <c r="C4" s="44">
        <v>2260672</v>
      </c>
      <c r="D4" s="45">
        <v>37</v>
      </c>
      <c r="E4" s="12"/>
      <c r="F4" s="12"/>
      <c r="G4" s="12"/>
      <c r="H4" s="12"/>
      <c r="I4" s="12"/>
      <c r="J4" s="12"/>
      <c r="K4" s="3"/>
      <c r="L4" s="3"/>
      <c r="M4" s="3"/>
    </row>
    <row r="5" spans="1:14" s="1" customFormat="1" ht="20.25" x14ac:dyDescent="0.2">
      <c r="A5" s="9" t="s">
        <v>7</v>
      </c>
      <c r="B5" s="45">
        <v>8397936</v>
      </c>
      <c r="C5" s="44">
        <v>3085248</v>
      </c>
      <c r="D5" s="45">
        <v>430</v>
      </c>
      <c r="E5" s="12"/>
      <c r="F5" s="12"/>
      <c r="G5" s="12"/>
      <c r="H5" s="12"/>
      <c r="I5" s="12"/>
      <c r="J5" s="12"/>
      <c r="K5" s="3"/>
      <c r="L5" s="3"/>
      <c r="M5" s="3"/>
    </row>
    <row r="6" spans="1:14" s="1" customFormat="1" ht="71.25" x14ac:dyDescent="0.2">
      <c r="A6" s="9" t="s">
        <v>5</v>
      </c>
      <c r="B6" s="45">
        <v>11024066</v>
      </c>
      <c r="C6" s="44">
        <v>3102999</v>
      </c>
      <c r="D6" s="45">
        <v>650</v>
      </c>
      <c r="E6" s="12"/>
      <c r="F6" s="12"/>
      <c r="G6" s="12"/>
      <c r="H6" s="12"/>
      <c r="I6" s="12"/>
      <c r="J6" s="12"/>
      <c r="K6" s="3" t="s">
        <v>6</v>
      </c>
      <c r="L6" s="4" t="s">
        <v>16</v>
      </c>
      <c r="M6" s="3" t="s">
        <v>18</v>
      </c>
      <c r="N6" s="1" t="s">
        <v>20</v>
      </c>
    </row>
    <row r="7" spans="1:14" s="1" customFormat="1" ht="21" customHeight="1" x14ac:dyDescent="0.2">
      <c r="A7" s="10" t="s">
        <v>9</v>
      </c>
      <c r="B7" s="13">
        <v>151442</v>
      </c>
      <c r="C7" s="13">
        <v>40943</v>
      </c>
      <c r="D7" s="11">
        <v>18</v>
      </c>
      <c r="E7" s="19"/>
      <c r="F7" s="26"/>
      <c r="G7" s="26"/>
      <c r="H7" s="19"/>
      <c r="I7" s="19"/>
      <c r="J7" s="26"/>
      <c r="K7" s="11"/>
      <c r="L7" s="11"/>
      <c r="M7" s="11"/>
    </row>
    <row r="8" spans="1:14" s="1" customFormat="1" ht="63.75" customHeight="1" x14ac:dyDescent="0.2">
      <c r="A8" s="53" t="s">
        <v>14</v>
      </c>
      <c r="B8" s="56" t="s">
        <v>22</v>
      </c>
      <c r="C8" s="50">
        <v>14951</v>
      </c>
      <c r="D8" s="50">
        <v>1345</v>
      </c>
      <c r="E8" s="18"/>
      <c r="F8" s="25"/>
      <c r="G8" s="25"/>
      <c r="H8" s="18"/>
      <c r="I8" s="18"/>
      <c r="J8" s="25"/>
      <c r="K8" s="59" t="s">
        <v>6</v>
      </c>
      <c r="L8" s="15" t="s">
        <v>17</v>
      </c>
      <c r="M8" s="11"/>
    </row>
    <row r="9" spans="1:14" s="1" customFormat="1" ht="47.25" customHeight="1" x14ac:dyDescent="0.2">
      <c r="A9" s="54"/>
      <c r="B9" s="57"/>
      <c r="C9" s="51"/>
      <c r="D9" s="51"/>
      <c r="E9" s="18"/>
      <c r="F9" s="25"/>
      <c r="G9" s="25"/>
      <c r="H9" s="18"/>
      <c r="I9" s="18"/>
      <c r="J9" s="25"/>
      <c r="K9" s="60"/>
      <c r="L9" s="11" t="s">
        <v>16</v>
      </c>
      <c r="M9" s="11" t="s">
        <v>28</v>
      </c>
    </row>
    <row r="10" spans="1:14" s="1" customFormat="1" ht="54.75" customHeight="1" x14ac:dyDescent="0.2">
      <c r="A10" s="55"/>
      <c r="B10" s="58"/>
      <c r="C10" s="52"/>
      <c r="D10" s="52"/>
      <c r="E10" s="18"/>
      <c r="F10" s="25"/>
      <c r="G10" s="25"/>
      <c r="H10" s="18"/>
      <c r="I10" s="18"/>
      <c r="J10" s="25"/>
      <c r="K10" s="61"/>
      <c r="L10" s="16"/>
      <c r="M10" s="16"/>
    </row>
    <row r="11" spans="1:14" s="1" customFormat="1" ht="20.25" x14ac:dyDescent="0.2">
      <c r="A11" s="10" t="s">
        <v>10</v>
      </c>
      <c r="B11" s="11">
        <v>560209</v>
      </c>
      <c r="C11" s="11">
        <v>14541</v>
      </c>
      <c r="D11" s="11">
        <v>401</v>
      </c>
      <c r="E11" s="19"/>
      <c r="F11" s="26"/>
      <c r="G11" s="26"/>
      <c r="H11" s="19"/>
      <c r="I11" s="19"/>
      <c r="J11" s="26"/>
      <c r="K11" s="11"/>
      <c r="L11" s="11"/>
      <c r="M11" s="11"/>
    </row>
    <row r="12" spans="1:14" s="1" customFormat="1" ht="20.25" x14ac:dyDescent="0.2">
      <c r="A12" s="10" t="s">
        <v>11</v>
      </c>
      <c r="B12" s="11" t="s">
        <v>12</v>
      </c>
      <c r="C12" s="11" t="s">
        <v>13</v>
      </c>
      <c r="D12" s="11">
        <v>13</v>
      </c>
      <c r="E12" s="19"/>
      <c r="F12" s="26"/>
      <c r="G12" s="26"/>
      <c r="H12" s="19"/>
      <c r="I12" s="19"/>
      <c r="J12" s="26"/>
      <c r="K12" s="11"/>
      <c r="L12" s="11"/>
      <c r="M12" s="11"/>
    </row>
    <row r="13" spans="1:14" s="1" customFormat="1" ht="20.25" customHeight="1" x14ac:dyDescent="0.2">
      <c r="A13" s="62" t="s">
        <v>26</v>
      </c>
      <c r="B13" s="14">
        <v>3044163</v>
      </c>
      <c r="C13" s="6">
        <v>1481946</v>
      </c>
      <c r="D13" s="6">
        <v>47</v>
      </c>
      <c r="E13" s="6"/>
      <c r="F13" s="6"/>
      <c r="G13" s="6"/>
      <c r="H13" s="6"/>
      <c r="I13" s="6"/>
      <c r="J13" s="6"/>
      <c r="K13" s="6"/>
      <c r="L13" s="6"/>
      <c r="M13" s="6"/>
    </row>
    <row r="14" spans="1:14" s="1" customFormat="1" ht="20.25" customHeight="1" x14ac:dyDescent="0.2">
      <c r="A14" s="63"/>
      <c r="B14" s="17">
        <v>241158</v>
      </c>
      <c r="C14" s="17">
        <v>15000</v>
      </c>
      <c r="D14" s="17">
        <v>36</v>
      </c>
      <c r="E14" s="19"/>
      <c r="F14" s="26"/>
      <c r="G14" s="26"/>
      <c r="H14" s="19"/>
      <c r="I14" s="19"/>
      <c r="J14" s="26"/>
      <c r="K14" s="6"/>
      <c r="L14" s="6"/>
      <c r="M14" s="6"/>
    </row>
    <row r="15" spans="1:14" s="1" customFormat="1" ht="20.25" customHeight="1" x14ac:dyDescent="0.2">
      <c r="A15" s="62" t="s">
        <v>27</v>
      </c>
      <c r="B15" s="14">
        <v>644208</v>
      </c>
      <c r="C15" s="6">
        <v>593689</v>
      </c>
      <c r="D15" s="6">
        <v>832</v>
      </c>
      <c r="E15" s="6"/>
      <c r="F15" s="6"/>
      <c r="G15" s="6"/>
      <c r="H15" s="6"/>
      <c r="I15" s="6"/>
      <c r="J15" s="6"/>
      <c r="K15" s="6"/>
      <c r="L15" s="6"/>
      <c r="M15" s="6"/>
    </row>
    <row r="16" spans="1:14" s="1" customFormat="1" ht="20.25" customHeight="1" x14ac:dyDescent="0.2">
      <c r="A16" s="63"/>
      <c r="B16" s="17">
        <v>175412</v>
      </c>
      <c r="C16" s="17">
        <v>27221</v>
      </c>
      <c r="D16" s="17">
        <v>404</v>
      </c>
      <c r="E16" s="19"/>
      <c r="F16" s="26"/>
      <c r="G16" s="26"/>
      <c r="H16" s="19"/>
      <c r="I16" s="19"/>
      <c r="J16" s="26"/>
      <c r="K16" s="6"/>
      <c r="L16" s="6"/>
      <c r="M16" s="6"/>
    </row>
    <row r="17" spans="1:16" s="1" customFormat="1" ht="42.75" x14ac:dyDescent="0.2">
      <c r="A17" s="9"/>
      <c r="B17" s="14"/>
      <c r="C17" s="43" t="s">
        <v>55</v>
      </c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6" x14ac:dyDescent="0.2">
      <c r="L18" s="2"/>
    </row>
    <row r="19" spans="1:16" ht="22.5" customHeight="1" x14ac:dyDescent="0.2">
      <c r="A19" s="64" t="s">
        <v>19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</row>
    <row r="20" spans="1:16" x14ac:dyDescent="0.2">
      <c r="A20" s="49" t="s">
        <v>24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16" x14ac:dyDescent="0.2">
      <c r="A21" s="49" t="s">
        <v>25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4" spans="1:16" ht="20.25" x14ac:dyDescent="0.2">
      <c r="A24" s="9" t="s">
        <v>29</v>
      </c>
    </row>
    <row r="25" spans="1:16" ht="15" thickBot="1" x14ac:dyDescent="0.25">
      <c r="A25" s="36"/>
      <c r="B25" s="37"/>
      <c r="C25" s="36"/>
      <c r="D25" s="36"/>
      <c r="E25" s="36"/>
      <c r="F25" s="37"/>
      <c r="G25" s="36"/>
      <c r="H25" s="36"/>
      <c r="I25" s="36"/>
      <c r="J25" s="36"/>
      <c r="K25" s="36"/>
    </row>
    <row r="26" spans="1:16" ht="15" thickBot="1" x14ac:dyDescent="0.25">
      <c r="A26" s="90" t="s">
        <v>45</v>
      </c>
      <c r="B26" s="87" t="s">
        <v>61</v>
      </c>
      <c r="C26" s="76"/>
      <c r="D26" s="77" t="s">
        <v>67</v>
      </c>
      <c r="E26" s="77"/>
      <c r="F26" s="77"/>
      <c r="G26" s="77"/>
      <c r="H26" s="77"/>
      <c r="I26" s="77"/>
      <c r="J26" s="73"/>
      <c r="K26" s="74"/>
      <c r="L26" s="77"/>
      <c r="M26" s="82"/>
    </row>
    <row r="27" spans="1:16" x14ac:dyDescent="0.2">
      <c r="A27" s="33" t="s">
        <v>47</v>
      </c>
      <c r="B27" s="34" t="s">
        <v>43</v>
      </c>
      <c r="C27" s="78" t="s">
        <v>51</v>
      </c>
      <c r="D27" s="78" t="s">
        <v>43</v>
      </c>
      <c r="E27" s="78" t="s">
        <v>51</v>
      </c>
      <c r="F27" s="78" t="s">
        <v>43</v>
      </c>
      <c r="G27" s="78" t="s">
        <v>51</v>
      </c>
      <c r="H27" s="78" t="s">
        <v>43</v>
      </c>
      <c r="I27" s="32" t="s">
        <v>52</v>
      </c>
      <c r="J27" s="31" t="s">
        <v>43</v>
      </c>
      <c r="K27" s="32" t="s">
        <v>52</v>
      </c>
      <c r="L27" s="30" t="s">
        <v>43</v>
      </c>
      <c r="M27" s="30" t="s">
        <v>43</v>
      </c>
      <c r="O27" t="s">
        <v>68</v>
      </c>
    </row>
    <row r="28" spans="1:16" ht="15" thickBot="1" x14ac:dyDescent="0.25">
      <c r="A28" s="48" t="s">
        <v>31</v>
      </c>
      <c r="B28" s="91" t="s">
        <v>41</v>
      </c>
      <c r="C28" s="92"/>
      <c r="D28" s="92" t="s">
        <v>42</v>
      </c>
      <c r="E28" s="92"/>
      <c r="F28" s="92" t="s">
        <v>48</v>
      </c>
      <c r="G28" s="92"/>
      <c r="H28" s="93" t="s">
        <v>46</v>
      </c>
      <c r="I28" s="94"/>
      <c r="J28" s="95" t="s">
        <v>50</v>
      </c>
      <c r="K28" s="96"/>
      <c r="L28" s="97" t="s">
        <v>59</v>
      </c>
      <c r="M28" s="97" t="s">
        <v>58</v>
      </c>
      <c r="N28">
        <v>1</v>
      </c>
      <c r="O28" t="s">
        <v>71</v>
      </c>
      <c r="P28" t="s">
        <v>49</v>
      </c>
    </row>
    <row r="29" spans="1:16" x14ac:dyDescent="0.2">
      <c r="A29" s="38">
        <v>0</v>
      </c>
      <c r="B29" s="98">
        <v>20</v>
      </c>
      <c r="C29" s="99">
        <v>94.41</v>
      </c>
      <c r="D29" s="99">
        <v>295</v>
      </c>
      <c r="E29" s="99">
        <v>864.5</v>
      </c>
      <c r="F29" s="99">
        <v>165</v>
      </c>
      <c r="G29" s="99">
        <v>3689</v>
      </c>
      <c r="H29" s="99">
        <f>SUM(B29+D29+F29)</f>
        <v>480</v>
      </c>
      <c r="I29" s="39">
        <f>SUM(C29+E29+G29)/3600</f>
        <v>1.2910861111111112</v>
      </c>
      <c r="J29" s="40">
        <v>137</v>
      </c>
      <c r="K29" s="39" t="s">
        <v>53</v>
      </c>
      <c r="L29" s="100">
        <f>H29-J29</f>
        <v>343</v>
      </c>
      <c r="M29" s="101" t="s">
        <v>63</v>
      </c>
      <c r="N29">
        <v>2</v>
      </c>
      <c r="O29" s="102" t="s">
        <v>69</v>
      </c>
    </row>
    <row r="30" spans="1:16" x14ac:dyDescent="0.2">
      <c r="A30" s="66">
        <v>3</v>
      </c>
      <c r="B30" s="72">
        <v>219</v>
      </c>
      <c r="C30" s="70">
        <v>327.60000000000002</v>
      </c>
      <c r="D30" s="70">
        <v>590</v>
      </c>
      <c r="E30" s="70">
        <v>2811</v>
      </c>
      <c r="F30" s="70">
        <v>618</v>
      </c>
      <c r="G30" s="70">
        <v>14459</v>
      </c>
      <c r="H30" s="70">
        <f>SUM(B30+D30+F30)</f>
        <v>1427</v>
      </c>
      <c r="I30" s="67">
        <f>SUM(C30+E30+G30)/3600</f>
        <v>4.8882222222222218</v>
      </c>
      <c r="J30" s="68">
        <v>1024</v>
      </c>
      <c r="K30" s="67" t="s">
        <v>53</v>
      </c>
      <c r="L30" s="80">
        <f>J32-J30</f>
        <v>-1024</v>
      </c>
      <c r="M30" s="84"/>
      <c r="N30">
        <v>3</v>
      </c>
      <c r="O30" t="s">
        <v>70</v>
      </c>
    </row>
    <row r="31" spans="1:16" x14ac:dyDescent="0.2">
      <c r="A31" s="66">
        <v>12</v>
      </c>
      <c r="B31" s="72"/>
      <c r="C31" s="70"/>
      <c r="D31" s="70"/>
      <c r="E31" s="70"/>
      <c r="F31" s="70"/>
      <c r="G31" s="70"/>
      <c r="H31" s="70">
        <f t="shared" ref="H31" si="0">SUM(B31+D31+F31)</f>
        <v>0</v>
      </c>
      <c r="I31" s="67">
        <f t="shared" ref="I31:I36" si="1">SUM(C31+E31+G31)/3600</f>
        <v>0</v>
      </c>
      <c r="J31" s="68"/>
      <c r="K31" s="67"/>
      <c r="L31" s="80"/>
      <c r="M31" s="84"/>
    </row>
    <row r="32" spans="1:16" x14ac:dyDescent="0.2">
      <c r="A32" s="66">
        <v>27</v>
      </c>
      <c r="B32" s="72"/>
      <c r="C32" s="70"/>
      <c r="D32" s="70"/>
      <c r="E32" s="70"/>
      <c r="F32" s="70"/>
      <c r="G32" s="70"/>
      <c r="H32" s="70">
        <f>SUM(B32+D32+F32)</f>
        <v>0</v>
      </c>
      <c r="I32" s="67">
        <f t="shared" si="1"/>
        <v>0</v>
      </c>
      <c r="J32" s="68"/>
      <c r="K32" s="67"/>
      <c r="L32" s="66"/>
      <c r="M32" s="84"/>
    </row>
    <row r="33" spans="1:15" x14ac:dyDescent="0.2">
      <c r="A33" s="66">
        <v>47</v>
      </c>
      <c r="B33" s="72"/>
      <c r="C33" s="70"/>
      <c r="D33" s="70"/>
      <c r="E33" s="70"/>
      <c r="F33" s="70"/>
      <c r="G33" s="70"/>
      <c r="H33" s="70">
        <f>SUM(B33+D33+F33)</f>
        <v>0</v>
      </c>
      <c r="I33" s="67">
        <f t="shared" si="1"/>
        <v>0</v>
      </c>
      <c r="J33" s="68"/>
      <c r="K33" s="67"/>
      <c r="L33" s="66"/>
      <c r="M33" s="84"/>
    </row>
    <row r="34" spans="1:15" x14ac:dyDescent="0.2">
      <c r="A34" s="27">
        <v>52</v>
      </c>
      <c r="B34" s="88">
        <v>10</v>
      </c>
      <c r="C34" s="69">
        <v>130.80000000000001</v>
      </c>
      <c r="D34" s="69">
        <v>70</v>
      </c>
      <c r="E34" s="69">
        <v>200.2</v>
      </c>
      <c r="F34" s="69">
        <v>28</v>
      </c>
      <c r="G34" s="69">
        <v>45.7</v>
      </c>
      <c r="H34" s="69">
        <f t="shared" ref="H34" si="2">SUM(B34+D34+F34)</f>
        <v>108</v>
      </c>
      <c r="I34" s="28">
        <f t="shared" si="1"/>
        <v>0.10463888888888889</v>
      </c>
      <c r="J34" s="75">
        <v>52</v>
      </c>
      <c r="K34" s="28" t="s">
        <v>53</v>
      </c>
      <c r="L34" s="79">
        <f>H34-J34</f>
        <v>56</v>
      </c>
      <c r="M34" s="83" t="s">
        <v>64</v>
      </c>
    </row>
    <row r="35" spans="1:15" x14ac:dyDescent="0.2">
      <c r="A35" s="27">
        <v>102</v>
      </c>
      <c r="B35" s="88">
        <v>128</v>
      </c>
      <c r="C35" s="69">
        <v>150.6</v>
      </c>
      <c r="D35" s="69">
        <v>494</v>
      </c>
      <c r="E35" s="69">
        <v>1532</v>
      </c>
      <c r="F35" s="69">
        <v>141</v>
      </c>
      <c r="G35" s="69">
        <v>7844</v>
      </c>
      <c r="H35" s="69">
        <f>SUM(B35+D35+F35)</f>
        <v>763</v>
      </c>
      <c r="I35" s="28">
        <f t="shared" si="1"/>
        <v>2.6462777777777777</v>
      </c>
      <c r="J35" s="75">
        <v>691</v>
      </c>
      <c r="K35" s="28" t="s">
        <v>53</v>
      </c>
      <c r="L35" s="79">
        <f>H35-J35</f>
        <v>72</v>
      </c>
      <c r="M35" s="85" t="s">
        <v>65</v>
      </c>
      <c r="O35" t="s">
        <v>60</v>
      </c>
    </row>
    <row r="36" spans="1:15" ht="15" thickBot="1" x14ac:dyDescent="0.25">
      <c r="A36" s="42">
        <v>163</v>
      </c>
      <c r="B36" s="89">
        <v>45</v>
      </c>
      <c r="C36" s="71">
        <v>99.47</v>
      </c>
      <c r="D36" s="71">
        <v>280</v>
      </c>
      <c r="E36" s="71">
        <v>910.8</v>
      </c>
      <c r="F36" s="71">
        <v>198</v>
      </c>
      <c r="G36" s="71">
        <v>7401</v>
      </c>
      <c r="H36" s="71">
        <f t="shared" ref="H36" si="3">SUM(B36+D36+F36)</f>
        <v>523</v>
      </c>
      <c r="I36" s="65">
        <f t="shared" si="1"/>
        <v>2.3364638888888889</v>
      </c>
      <c r="J36" s="29">
        <v>229</v>
      </c>
      <c r="K36" s="65" t="s">
        <v>53</v>
      </c>
      <c r="L36" s="81">
        <f>H36-J36</f>
        <v>294</v>
      </c>
      <c r="M36" s="86" t="s">
        <v>66</v>
      </c>
    </row>
    <row r="47" spans="1:15" x14ac:dyDescent="0.2">
      <c r="D47" s="21"/>
    </row>
    <row r="48" spans="1:15" x14ac:dyDescent="0.2">
      <c r="D48" s="21"/>
    </row>
    <row r="49" spans="1:16" ht="20.25" x14ac:dyDescent="0.2">
      <c r="A49" s="9" t="s">
        <v>35</v>
      </c>
      <c r="B49" t="s">
        <v>37</v>
      </c>
      <c r="C49" t="s">
        <v>40</v>
      </c>
      <c r="O49" s="35" t="s">
        <v>62</v>
      </c>
      <c r="P49" t="s">
        <v>72</v>
      </c>
    </row>
    <row r="50" spans="1:16" x14ac:dyDescent="0.2">
      <c r="A50" s="20" t="s">
        <v>30</v>
      </c>
      <c r="B50" s="20" t="s">
        <v>31</v>
      </c>
      <c r="C50" s="20" t="s">
        <v>32</v>
      </c>
      <c r="D50" s="20" t="s">
        <v>33</v>
      </c>
      <c r="E50" s="20" t="s">
        <v>34</v>
      </c>
      <c r="F50" s="24"/>
      <c r="G50" s="24"/>
      <c r="I50" s="22" t="s">
        <v>32</v>
      </c>
      <c r="J50" s="24"/>
      <c r="K50" s="22" t="s">
        <v>33</v>
      </c>
      <c r="L50" s="22" t="s">
        <v>34</v>
      </c>
    </row>
    <row r="51" spans="1:16" x14ac:dyDescent="0.2">
      <c r="A51" t="s">
        <v>36</v>
      </c>
      <c r="B51">
        <v>403</v>
      </c>
      <c r="C51">
        <v>6</v>
      </c>
      <c r="D51">
        <v>44</v>
      </c>
      <c r="H51">
        <f>SUM(C51:E51)</f>
        <v>50</v>
      </c>
      <c r="M51">
        <f>SUM(I51:L51)</f>
        <v>0</v>
      </c>
    </row>
    <row r="52" spans="1:16" x14ac:dyDescent="0.2">
      <c r="C52">
        <v>7499.3</v>
      </c>
      <c r="D52">
        <v>35248.199999999997</v>
      </c>
      <c r="H52">
        <f>SUM(C52:E52)/3600</f>
        <v>11.874305555555555</v>
      </c>
      <c r="M52">
        <f>SUM(I52:L52)/3600</f>
        <v>0</v>
      </c>
    </row>
    <row r="53" spans="1:16" x14ac:dyDescent="0.2">
      <c r="B53" s="23"/>
      <c r="C53" s="49" t="s">
        <v>38</v>
      </c>
      <c r="D53" s="49"/>
      <c r="E53" s="49"/>
      <c r="F53" s="49"/>
      <c r="G53" s="49"/>
      <c r="H53" s="49"/>
      <c r="I53" s="49" t="s">
        <v>39</v>
      </c>
      <c r="J53" s="49"/>
      <c r="K53" s="49"/>
      <c r="L53" s="49"/>
      <c r="M53" s="49"/>
    </row>
    <row r="58" spans="1:16" x14ac:dyDescent="0.2">
      <c r="A58" t="s">
        <v>73</v>
      </c>
      <c r="D58" t="s">
        <v>74</v>
      </c>
    </row>
    <row r="59" spans="1:16" x14ac:dyDescent="0.2">
      <c r="A59" t="s">
        <v>57</v>
      </c>
      <c r="B59" t="s">
        <v>44</v>
      </c>
      <c r="C59" t="s">
        <v>43</v>
      </c>
      <c r="D59" s="103" t="s">
        <v>56</v>
      </c>
    </row>
    <row r="60" spans="1:16" x14ac:dyDescent="0.2">
      <c r="A60">
        <v>0</v>
      </c>
      <c r="B60">
        <v>3797.5441448699999</v>
      </c>
      <c r="C60">
        <v>115</v>
      </c>
      <c r="D60" s="104">
        <v>3</v>
      </c>
    </row>
  </sheetData>
  <mergeCells count="18">
    <mergeCell ref="B28:C28"/>
    <mergeCell ref="D28:E28"/>
    <mergeCell ref="F28:G28"/>
    <mergeCell ref="H28:I28"/>
    <mergeCell ref="C8:C10"/>
    <mergeCell ref="D8:D10"/>
    <mergeCell ref="A8:A10"/>
    <mergeCell ref="B8:B10"/>
    <mergeCell ref="K8:K10"/>
    <mergeCell ref="A13:A14"/>
    <mergeCell ref="A15:A16"/>
    <mergeCell ref="A20:M20"/>
    <mergeCell ref="A21:M21"/>
    <mergeCell ref="A19:M19"/>
    <mergeCell ref="J28:K28"/>
    <mergeCell ref="B26:C26"/>
    <mergeCell ref="C53:H53"/>
    <mergeCell ref="I53:M5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2019-03-07T07:09:54Z</dcterms:modified>
</cp:coreProperties>
</file>