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<sst xmlns="http://schemas.openxmlformats.org/spreadsheetml/2006/main" count="210" uniqueCount="144">
  <si>
    <t xml:space="preserve">Alkaline AA Battery Capacity Test. Cells bought in Shops in Ratingen and Düsseldorf the 07th of March, 2019.</t>
  </si>
  <si>
    <t xml:space="preserve">Capacity Test: Discharge with 50mA to 0.8V</t>
  </si>
  <si>
    <t xml:space="preserve">Price</t>
  </si>
  <si>
    <t xml:space="preserve">Test 1</t>
  </si>
  <si>
    <t xml:space="preserve">Test 2</t>
  </si>
  <si>
    <t xml:space="preserve">average</t>
  </si>
  <si>
    <t xml:space="preserve">Result</t>
  </si>
  <si>
    <t xml:space="preserve">cent/Ah in % of</t>
  </si>
  <si>
    <t xml:space="preserve">Brand</t>
  </si>
  <si>
    <t xml:space="preserve">Shop</t>
  </si>
  <si>
    <t xml:space="preserve">Cell Name</t>
  </si>
  <si>
    <t xml:space="preserve">Type</t>
  </si>
  <si>
    <t xml:space="preserve"># Cells</t>
  </si>
  <si>
    <t xml:space="preserve">€/Pack</t>
  </si>
  <si>
    <t xml:space="preserve">€/Cell</t>
  </si>
  <si>
    <t xml:space="preserve">use before</t>
  </si>
  <si>
    <t xml:space="preserve">Made in</t>
  </si>
  <si>
    <t xml:space="preserve">#</t>
  </si>
  <si>
    <t xml:space="preserve">mAh</t>
  </si>
  <si>
    <t xml:space="preserve">Ah/€</t>
  </si>
  <si>
    <t xml:space="preserve">cent/Ah</t>
  </si>
  <si>
    <t xml:space="preserve">cheapest</t>
  </si>
  <si>
    <t xml:space="preserve">Activ Energy</t>
  </si>
  <si>
    <t xml:space="preserve">Aldi</t>
  </si>
  <si>
    <t xml:space="preserve">Super Alkaline</t>
  </si>
  <si>
    <t xml:space="preserve">Alkaline</t>
  </si>
  <si>
    <t xml:space="preserve">01-2026</t>
  </si>
  <si>
    <t xml:space="preserve">E.U.</t>
  </si>
  <si>
    <t xml:space="preserve">1.1.6</t>
  </si>
  <si>
    <t xml:space="preserve">2.2.3</t>
  </si>
  <si>
    <t xml:space="preserve">Camelion</t>
  </si>
  <si>
    <t xml:space="preserve">Kodi</t>
  </si>
  <si>
    <t xml:space="preserve">Super Heavy Duty (*1)</t>
  </si>
  <si>
    <t xml:space="preserve">Zinc-Carbon</t>
  </si>
  <si>
    <t xml:space="preserve">10-2021</t>
  </si>
  <si>
    <t xml:space="preserve">1.2.3</t>
  </si>
  <si>
    <t xml:space="preserve">2.4.1</t>
  </si>
  <si>
    <t xml:space="preserve">Conrad</t>
  </si>
  <si>
    <t xml:space="preserve">energy</t>
  </si>
  <si>
    <t xml:space="preserve">12-2025</t>
  </si>
  <si>
    <t xml:space="preserve">1.1.5</t>
  </si>
  <si>
    <t xml:space="preserve">2.2.2</t>
  </si>
  <si>
    <t xml:space="preserve">Duracell</t>
  </si>
  <si>
    <t xml:space="preserve">Real</t>
  </si>
  <si>
    <t xml:space="preserve">Plus Power (07.03.2019)</t>
  </si>
  <si>
    <t xml:space="preserve">03-2028</t>
  </si>
  <si>
    <t xml:space="preserve">Belgium</t>
  </si>
  <si>
    <t xml:space="preserve">1.1.3</t>
  </si>
  <si>
    <t xml:space="preserve">2.1.8</t>
  </si>
  <si>
    <t xml:space="preserve">Plus Power (10.05.2019) (*2)</t>
  </si>
  <si>
    <t xml:space="preserve">no test</t>
  </si>
  <si>
    <t xml:space="preserve">Gut &amp; Günstig</t>
  </si>
  <si>
    <t xml:space="preserve">Ratio/Edeka</t>
  </si>
  <si>
    <t xml:space="preserve">Power Cell</t>
  </si>
  <si>
    <t xml:space="preserve">06-2023</t>
  </si>
  <si>
    <t xml:space="preserve">1.3.5</t>
  </si>
  <si>
    <t xml:space="preserve">2.3.8</t>
  </si>
  <si>
    <t xml:space="preserve">Energizer</t>
  </si>
  <si>
    <t xml:space="preserve">Alkaline Power</t>
  </si>
  <si>
    <t xml:space="preserve">12-2028</t>
  </si>
  <si>
    <t xml:space="preserve">Singapore</t>
  </si>
  <si>
    <t xml:space="preserve">1.2.2</t>
  </si>
  <si>
    <t xml:space="preserve">2.2.7</t>
  </si>
  <si>
    <t xml:space="preserve">Kodak</t>
  </si>
  <si>
    <t xml:space="preserve">Xtralife Alkaline</t>
  </si>
  <si>
    <t xml:space="preserve">China</t>
  </si>
  <si>
    <t xml:space="preserve">1.1.1</t>
  </si>
  <si>
    <t xml:space="preserve">2.1.6</t>
  </si>
  <si>
    <t xml:space="preserve">1€ Shop</t>
  </si>
  <si>
    <t xml:space="preserve">09-2028</t>
  </si>
  <si>
    <t xml:space="preserve">1.2.6</t>
  </si>
  <si>
    <t xml:space="preserve">2.3.2</t>
  </si>
  <si>
    <t xml:space="preserve">Kodi Basic</t>
  </si>
  <si>
    <t xml:space="preserve">Alkaline Batterien</t>
  </si>
  <si>
    <t xml:space="preserve">08-2023</t>
  </si>
  <si>
    <t xml:space="preserve">1.1.7</t>
  </si>
  <si>
    <t xml:space="preserve">2.2.4</t>
  </si>
  <si>
    <t xml:space="preserve">Lidl</t>
  </si>
  <si>
    <t xml:space="preserve">Aerocell (10-pack tested)</t>
  </si>
  <si>
    <t xml:space="preserve">01-2025</t>
  </si>
  <si>
    <t xml:space="preserve">Germany</t>
  </si>
  <si>
    <t xml:space="preserve">1.3.2</t>
  </si>
  <si>
    <t xml:space="preserve">2.3.5</t>
  </si>
  <si>
    <t xml:space="preserve">Panasonic</t>
  </si>
  <si>
    <t xml:space="preserve">Euronics</t>
  </si>
  <si>
    <t xml:space="preserve">Pro Power</t>
  </si>
  <si>
    <t xml:space="preserve">01-2027</t>
  </si>
  <si>
    <t xml:space="preserve">1.2.5</t>
  </si>
  <si>
    <t xml:space="preserve">2.3.1</t>
  </si>
  <si>
    <t xml:space="preserve">1.3.4</t>
  </si>
  <si>
    <t xml:space="preserve">2.3.7</t>
  </si>
  <si>
    <t xml:space="preserve">Every Day Power</t>
  </si>
  <si>
    <t xml:space="preserve">01-2029</t>
  </si>
  <si>
    <t xml:space="preserve">1.1.8</t>
  </si>
  <si>
    <t xml:space="preserve">2.2.5</t>
  </si>
  <si>
    <t xml:space="preserve">Paradies</t>
  </si>
  <si>
    <t xml:space="preserve">DM</t>
  </si>
  <si>
    <t xml:space="preserve">Power Alkaline</t>
  </si>
  <si>
    <t xml:space="preserve">06-2024</t>
  </si>
  <si>
    <t xml:space="preserve">1.3.3</t>
  </si>
  <si>
    <t xml:space="preserve">2.3.6</t>
  </si>
  <si>
    <t xml:space="preserve">Powerline</t>
  </si>
  <si>
    <t xml:space="preserve">04-2023</t>
  </si>
  <si>
    <t xml:space="preserve"> </t>
  </si>
  <si>
    <t xml:space="preserve">1.2.8</t>
  </si>
  <si>
    <t xml:space="preserve">2.3.3</t>
  </si>
  <si>
    <t xml:space="preserve">Rubin</t>
  </si>
  <si>
    <t xml:space="preserve">Rossmann</t>
  </si>
  <si>
    <t xml:space="preserve">Powerful Alkaline</t>
  </si>
  <si>
    <t xml:space="preserve">09-2025</t>
  </si>
  <si>
    <t xml:space="preserve">1.2.1</t>
  </si>
  <si>
    <t xml:space="preserve">2.2.6</t>
  </si>
  <si>
    <t xml:space="preserve">Tip</t>
  </si>
  <si>
    <t xml:space="preserve">07-2023</t>
  </si>
  <si>
    <t xml:space="preserve">1.1.4</t>
  </si>
  <si>
    <t xml:space="preserve">2.2.1</t>
  </si>
  <si>
    <t xml:space="preserve">Varta</t>
  </si>
  <si>
    <t xml:space="preserve">Long Life</t>
  </si>
  <si>
    <t xml:space="preserve">12-2029</t>
  </si>
  <si>
    <t xml:space="preserve">1.2.4</t>
  </si>
  <si>
    <t xml:space="preserve">2.2.8</t>
  </si>
  <si>
    <t xml:space="preserve">Long Life Power (special)</t>
  </si>
  <si>
    <t xml:space="preserve">1.1.2</t>
  </si>
  <si>
    <t xml:space="preserve">2.1.7</t>
  </si>
  <si>
    <t xml:space="preserve">High Energy</t>
  </si>
  <si>
    <t xml:space="preserve">12-2027</t>
  </si>
  <si>
    <t xml:space="preserve">1.3.1</t>
  </si>
  <si>
    <t xml:space="preserve">2.3.4</t>
  </si>
  <si>
    <t xml:space="preserve">Superlife</t>
  </si>
  <si>
    <t xml:space="preserve">08-2021</t>
  </si>
  <si>
    <t xml:space="preserve">Poland</t>
  </si>
  <si>
    <t xml:space="preserve">1.2.7</t>
  </si>
  <si>
    <t xml:space="preserve">2.4.2</t>
  </si>
  <si>
    <t xml:space="preserve">total</t>
  </si>
  <si>
    <t xml:space="preserve">avrg</t>
  </si>
  <si>
    <t xml:space="preserve">(*1) </t>
  </si>
  <si>
    <r>
      <rPr>
        <b val="true"/>
        <sz val="10"/>
        <color rgb="FFBC312E"/>
        <rFont val="Arial"/>
        <family val="2"/>
        <charset val="1"/>
      </rPr>
      <t xml:space="preserve">no battery type mentioned</t>
    </r>
    <r>
      <rPr>
        <sz val="10"/>
        <color rgb="FFBC312E"/>
        <rFont val="Arial"/>
        <family val="2"/>
        <charset val="1"/>
      </rPr>
      <t xml:space="preserve">, obviously Zinc-Carbon</t>
    </r>
  </si>
  <si>
    <t xml:space="preserve">(*2) </t>
  </si>
  <si>
    <t xml:space="preserve">test results copied from line 6</t>
  </si>
  <si>
    <t xml:space="preserve">Find further information in Youtube videos</t>
  </si>
  <si>
    <t xml:space="preserve">German:</t>
  </si>
  <si>
    <t xml:space="preserve">https://youtu.be/-qE43IzGqVw</t>
  </si>
  <si>
    <t xml:space="preserve">English:</t>
  </si>
  <si>
    <t xml:space="preserve">https://youtu.be/IGGn--kYF3I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</si>
</sst>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@"/>
    <numFmt numFmtId="167" formatCode="0"/>
    <numFmt numFmtId="168" formatCode="0.0"/>
    <numFmt numFmtId="169" formatCode="0\ %"/>
    <numFmt numFmtId="170" formatCode="0.00\ %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sz val="10"/>
      <color rgb="FF00864B"/>
      <name val="Arial"/>
      <family val="2"/>
      <charset val="1"/>
    </font>
    <font>
      <sz val="8"/>
      <color rgb="FFCE181E"/>
      <name val="Arial"/>
      <family val="2"/>
      <charset val="1"/>
    </font>
    <font>
      <b val="true"/>
      <sz val="10"/>
      <color rgb="FFBC312E"/>
      <name val="Arial"/>
      <family val="2"/>
      <charset val="1"/>
    </font>
    <font>
      <sz val="10"/>
      <color rgb="FFBC312E"/>
      <name val="Arial"/>
      <family val="2"/>
      <charset val="1"/>
    </font>
    <font>
      <sz val="10"/>
      <color rgb="FF009353"/>
      <name val="Arial"/>
      <family val="2"/>
      <charset val="1"/>
    </font>
    <font>
      <b val="true"/>
      <sz val="10"/>
      <color rgb="FF00864B"/>
      <name val="Arial"/>
      <family val="2"/>
      <charset val="1"/>
    </font>
    <font>
      <sz val="10"/>
      <color rgb="FFCE181E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FCCE4"/>
      </patternFill>
    </fill>
    <fill>
      <patternFill patternType="solid">
        <fgColor rgb="FFFFCCCC"/>
        <bgColor rgb="FFFCD3C1"/>
      </patternFill>
    </fill>
    <fill>
      <patternFill patternType="solid">
        <fgColor rgb="FFCC0000"/>
        <bgColor rgb="FFCE181E"/>
      </patternFill>
    </fill>
    <fill>
      <patternFill patternType="solid">
        <fgColor rgb="FFCCFFCC"/>
        <bgColor rgb="FFBEE3D3"/>
      </patternFill>
    </fill>
    <fill>
      <patternFill patternType="solid">
        <fgColor rgb="FFFFFFCC"/>
        <bgColor rgb="FFFFFBCC"/>
      </patternFill>
    </fill>
    <fill>
      <patternFill patternType="solid">
        <fgColor rgb="FFFCD3C1"/>
        <bgColor rgb="FFFFCCCC"/>
      </patternFill>
    </fill>
    <fill>
      <patternFill patternType="solid">
        <fgColor rgb="FFBCE4E5"/>
        <bgColor rgb="FFBEE3D3"/>
      </patternFill>
    </fill>
    <fill>
      <patternFill patternType="solid">
        <fgColor rgb="FFADC5E7"/>
        <bgColor rgb="FFBCE4E5"/>
      </patternFill>
    </fill>
    <fill>
      <patternFill patternType="solid">
        <fgColor rgb="FFDFCCE4"/>
        <bgColor rgb="FFDDDDDD"/>
      </patternFill>
    </fill>
    <fill>
      <patternFill patternType="solid">
        <fgColor rgb="FFFFFBCC"/>
        <bgColor rgb="FFFFFFCC"/>
      </patternFill>
    </fill>
    <fill>
      <patternFill patternType="solid">
        <fgColor rgb="FFBEE3D3"/>
        <bgColor rgb="FFBCE4E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3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3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3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1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3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1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13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3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8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0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0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0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7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7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3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64B"/>
      <rgbColor rgb="FFDDDDDD"/>
      <rgbColor rgb="FF808080"/>
      <rgbColor rgb="FF9999FF"/>
      <rgbColor rgb="FFCE181E"/>
      <rgbColor rgb="FFFFFFCC"/>
      <rgbColor rgb="FFBCE4E5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9353"/>
      <rgbColor rgb="FF0000FF"/>
      <rgbColor rgb="FF00CCFF"/>
      <rgbColor rgb="FFBEE3D3"/>
      <rgbColor rgb="FFCCFFCC"/>
      <rgbColor rgb="FFFFFBCC"/>
      <rgbColor rgb="FFADC5E7"/>
      <rgbColor rgb="FFFFCC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C312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36" activeCellId="0" sqref="A36"/>
    </sheetView>
  </sheetViews>
  <sheetFormatPr defaultRowHeight="15" zeroHeight="false" outlineLevelRow="0" outlineLevelCol="1"/>
  <cols>
    <col collapsed="false" customWidth="true" hidden="false" outlineLevel="0" max="1" min="1" style="1" width="13.02"/>
    <col collapsed="false" customWidth="true" hidden="false" outlineLevel="0" max="2" min="2" style="2" width="9.35"/>
    <col collapsed="false" customWidth="true" hidden="false" outlineLevel="0" max="3" min="3" style="1" width="24.63"/>
    <col collapsed="false" customWidth="true" hidden="false" outlineLevel="0" max="4" min="4" style="2" width="9.42"/>
    <col collapsed="false" customWidth="true" hidden="false" outlineLevel="0" max="5" min="5" style="3" width="7.37"/>
    <col collapsed="false" customWidth="true" hidden="false" outlineLevel="1" max="6" min="6" style="4" width="7.3"/>
    <col collapsed="false" customWidth="true" hidden="false" outlineLevel="1" max="7" min="7" style="4" width="6.35"/>
    <col collapsed="false" customWidth="true" hidden="false" outlineLevel="1" max="8" min="8" style="5" width="8.84"/>
    <col collapsed="false" customWidth="true" hidden="false" outlineLevel="1" max="9" min="9" style="5" width="8.04"/>
    <col collapsed="false" customWidth="true" hidden="false" outlineLevel="0" max="10" min="10" style="3" width="1.24"/>
    <col collapsed="false" customWidth="true" hidden="false" outlineLevel="1" max="11" min="11" style="6" width="7.01"/>
    <col collapsed="false" customWidth="true" hidden="false" outlineLevel="1" max="12" min="12" style="3" width="5.55"/>
    <col collapsed="false" customWidth="true" hidden="false" outlineLevel="1" max="13" min="13" style="6" width="7.01"/>
    <col collapsed="false" customWidth="true" hidden="false" outlineLevel="1" max="14" min="14" style="3" width="5.55"/>
    <col collapsed="false" customWidth="true" hidden="false" outlineLevel="1" max="15" min="15" style="7" width="8.4"/>
    <col collapsed="false" customWidth="true" hidden="false" outlineLevel="0" max="16" min="16" style="7" width="1.24"/>
    <col collapsed="false" customWidth="true" hidden="false" outlineLevel="1" max="17" min="17" style="8" width="5.4"/>
    <col collapsed="false" customWidth="true" hidden="false" outlineLevel="1" max="18" min="18" style="8" width="8.11"/>
    <col collapsed="false" customWidth="true" hidden="false" outlineLevel="1" max="19" min="19" style="3" width="8.4"/>
    <col collapsed="false" customWidth="true" hidden="false" outlineLevel="1" max="20" min="20" style="3" width="9.35"/>
    <col collapsed="false" customWidth="true" hidden="false" outlineLevel="0" max="21" min="21" style="2" width="21.34"/>
    <col collapsed="false" customWidth="false" hidden="false" outlineLevel="0" max="1025" min="22" style="3" width="11.52"/>
  </cols>
  <sheetData>
    <row r="1" s="11" customFormat="true" ht="12.8" hidden="false" customHeight="true" outlineLevel="0" collapsed="false">
      <c r="A1" s="9" t="s">
        <v>0</v>
      </c>
      <c r="B1" s="10"/>
      <c r="C1" s="9"/>
      <c r="D1" s="10"/>
      <c r="F1" s="12"/>
      <c r="G1" s="13"/>
      <c r="H1" s="14"/>
      <c r="I1" s="14"/>
      <c r="K1" s="15"/>
      <c r="L1" s="15"/>
      <c r="M1" s="15"/>
      <c r="N1" s="15"/>
      <c r="O1" s="16"/>
      <c r="P1" s="16"/>
      <c r="Q1" s="17"/>
      <c r="R1" s="18"/>
      <c r="S1" s="19"/>
      <c r="T1" s="20"/>
      <c r="U1" s="10"/>
      <c r="AMJ1" s="21"/>
    </row>
    <row r="2" s="11" customFormat="true" ht="5.7" hidden="false" customHeight="true" outlineLevel="0" collapsed="false">
      <c r="A2" s="9"/>
      <c r="B2" s="10"/>
      <c r="C2" s="9"/>
      <c r="D2" s="10"/>
      <c r="F2" s="12"/>
      <c r="G2" s="13"/>
      <c r="H2" s="14"/>
      <c r="I2" s="14"/>
      <c r="K2" s="15"/>
      <c r="L2" s="15"/>
      <c r="M2" s="15"/>
      <c r="N2" s="15"/>
      <c r="O2" s="16"/>
      <c r="P2" s="16"/>
      <c r="Q2" s="17"/>
      <c r="R2" s="18"/>
      <c r="S2" s="19"/>
      <c r="T2" s="20"/>
      <c r="U2" s="10"/>
      <c r="AMJ2" s="21"/>
    </row>
    <row r="3" s="24" customFormat="true" ht="15" hidden="false" customHeight="true" outlineLevel="0" collapsed="false">
      <c r="A3" s="22" t="s">
        <v>1</v>
      </c>
      <c r="B3" s="23"/>
      <c r="C3" s="22"/>
      <c r="D3" s="23"/>
      <c r="F3" s="25" t="s">
        <v>2</v>
      </c>
      <c r="G3" s="25"/>
      <c r="H3" s="26"/>
      <c r="I3" s="26"/>
      <c r="K3" s="27" t="s">
        <v>3</v>
      </c>
      <c r="L3" s="27"/>
      <c r="M3" s="28" t="s">
        <v>4</v>
      </c>
      <c r="N3" s="28"/>
      <c r="O3" s="29" t="s">
        <v>5</v>
      </c>
      <c r="P3" s="30"/>
      <c r="Q3" s="31" t="s">
        <v>6</v>
      </c>
      <c r="R3" s="31"/>
      <c r="S3" s="32" t="s">
        <v>7</v>
      </c>
      <c r="T3" s="32"/>
      <c r="U3" s="23"/>
      <c r="AMJ3" s="3"/>
    </row>
    <row r="4" s="24" customFormat="true" ht="15" hidden="false" customHeight="true" outlineLevel="0" collapsed="false">
      <c r="A4" s="22" t="s">
        <v>8</v>
      </c>
      <c r="B4" s="23" t="s">
        <v>9</v>
      </c>
      <c r="C4" s="22" t="s">
        <v>10</v>
      </c>
      <c r="D4" s="23" t="s">
        <v>11</v>
      </c>
      <c r="E4" s="24" t="s">
        <v>12</v>
      </c>
      <c r="F4" s="33" t="s">
        <v>13</v>
      </c>
      <c r="G4" s="34" t="s">
        <v>14</v>
      </c>
      <c r="H4" s="26" t="s">
        <v>15</v>
      </c>
      <c r="I4" s="26" t="s">
        <v>16</v>
      </c>
      <c r="K4" s="35" t="s">
        <v>17</v>
      </c>
      <c r="L4" s="36" t="s">
        <v>18</v>
      </c>
      <c r="M4" s="35" t="s">
        <v>17</v>
      </c>
      <c r="N4" s="37" t="s">
        <v>18</v>
      </c>
      <c r="O4" s="29" t="s">
        <v>18</v>
      </c>
      <c r="P4" s="30"/>
      <c r="Q4" s="38" t="s">
        <v>19</v>
      </c>
      <c r="R4" s="38" t="s">
        <v>20</v>
      </c>
      <c r="S4" s="39" t="s">
        <v>5</v>
      </c>
      <c r="T4" s="39" t="s">
        <v>21</v>
      </c>
      <c r="U4" s="23"/>
      <c r="AMJ4" s="3"/>
    </row>
    <row r="5" customFormat="false" ht="15" hidden="false" customHeight="true" outlineLevel="0" collapsed="false">
      <c r="A5" s="40" t="s">
        <v>22</v>
      </c>
      <c r="B5" s="41" t="s">
        <v>23</v>
      </c>
      <c r="C5" s="40" t="s">
        <v>24</v>
      </c>
      <c r="D5" s="42" t="s">
        <v>25</v>
      </c>
      <c r="E5" s="43" t="n">
        <v>8</v>
      </c>
      <c r="F5" s="44" t="n">
        <v>1.59</v>
      </c>
      <c r="G5" s="45" t="n">
        <f aca="false">F5/E5</f>
        <v>0.19875</v>
      </c>
      <c r="H5" s="46" t="s">
        <v>26</v>
      </c>
      <c r="I5" s="46" t="s">
        <v>27</v>
      </c>
      <c r="J5" s="43"/>
      <c r="K5" s="47" t="s">
        <v>28</v>
      </c>
      <c r="L5" s="48" t="n">
        <v>2674</v>
      </c>
      <c r="M5" s="47" t="s">
        <v>29</v>
      </c>
      <c r="N5" s="49" t="n">
        <v>2796</v>
      </c>
      <c r="O5" s="50" t="n">
        <f aca="false">(L5+N5)/2</f>
        <v>2735</v>
      </c>
      <c r="P5" s="51"/>
      <c r="Q5" s="52" t="n">
        <f aca="false">O5/G5/1000</f>
        <v>13.7610062893082</v>
      </c>
      <c r="R5" s="52" t="n">
        <f aca="false">G5*100/O5*1000</f>
        <v>7.26691042047532</v>
      </c>
      <c r="S5" s="53" t="n">
        <f aca="false">R5/$R$28</f>
        <v>0.32789394445458</v>
      </c>
      <c r="T5" s="53" t="n">
        <f aca="false">R5/7</f>
        <v>1.0381300600679</v>
      </c>
    </row>
    <row r="6" customFormat="false" ht="15" hidden="false" customHeight="true" outlineLevel="0" collapsed="false">
      <c r="A6" s="54" t="s">
        <v>30</v>
      </c>
      <c r="B6" s="42" t="s">
        <v>31</v>
      </c>
      <c r="C6" s="54" t="s">
        <v>32</v>
      </c>
      <c r="D6" s="55" t="s">
        <v>33</v>
      </c>
      <c r="E6" s="43" t="n">
        <v>8</v>
      </c>
      <c r="F6" s="44" t="n">
        <v>2.19</v>
      </c>
      <c r="G6" s="56" t="n">
        <f aca="false">F6/E6</f>
        <v>0.27375</v>
      </c>
      <c r="H6" s="46" t="s">
        <v>34</v>
      </c>
      <c r="I6" s="46"/>
      <c r="J6" s="43"/>
      <c r="K6" s="47" t="s">
        <v>35</v>
      </c>
      <c r="L6" s="48" t="n">
        <v>861</v>
      </c>
      <c r="M6" s="47" t="s">
        <v>36</v>
      </c>
      <c r="N6" s="49" t="n">
        <v>856</v>
      </c>
      <c r="O6" s="57" t="n">
        <f aca="false">(L6+N6)/2</f>
        <v>858.5</v>
      </c>
      <c r="P6" s="51"/>
      <c r="Q6" s="58" t="n">
        <f aca="false">O6/G6/1000</f>
        <v>3.13607305936073</v>
      </c>
      <c r="R6" s="58" t="n">
        <f aca="false">G6*100/O6*1000</f>
        <v>31.8870122306348</v>
      </c>
      <c r="S6" s="59" t="n">
        <f aca="false">R6/$R$28</f>
        <v>1.43879002384763</v>
      </c>
      <c r="T6" s="59" t="n">
        <f aca="false">R6/7</f>
        <v>4.55528746151926</v>
      </c>
      <c r="U6" s="0"/>
    </row>
    <row r="7" customFormat="false" ht="15" hidden="false" customHeight="true" outlineLevel="0" collapsed="false">
      <c r="A7" s="54" t="s">
        <v>37</v>
      </c>
      <c r="B7" s="42" t="s">
        <v>37</v>
      </c>
      <c r="C7" s="54" t="s">
        <v>38</v>
      </c>
      <c r="D7" s="42" t="s">
        <v>25</v>
      </c>
      <c r="E7" s="43" t="n">
        <v>24</v>
      </c>
      <c r="F7" s="44" t="n">
        <v>9.99</v>
      </c>
      <c r="G7" s="56" t="n">
        <f aca="false">F7/E7</f>
        <v>0.41625</v>
      </c>
      <c r="H7" s="46" t="s">
        <v>39</v>
      </c>
      <c r="I7" s="46"/>
      <c r="J7" s="43"/>
      <c r="K7" s="47" t="s">
        <v>40</v>
      </c>
      <c r="L7" s="48" t="n">
        <v>2688</v>
      </c>
      <c r="M7" s="47" t="s">
        <v>41</v>
      </c>
      <c r="N7" s="49" t="n">
        <v>2649</v>
      </c>
      <c r="O7" s="60" t="n">
        <f aca="false">(L7+N7)/2</f>
        <v>2668.5</v>
      </c>
      <c r="P7" s="51"/>
      <c r="Q7" s="61" t="n">
        <f aca="false">O7/G7/1000</f>
        <v>6.41081081081081</v>
      </c>
      <c r="R7" s="61" t="n">
        <f aca="false">G7*100/O7*1000</f>
        <v>15.5986509274874</v>
      </c>
      <c r="S7" s="62" t="n">
        <f aca="false">R7/$R$28</f>
        <v>0.703834626387123</v>
      </c>
      <c r="T7" s="62" t="n">
        <f aca="false">R7/7</f>
        <v>2.22837870392676</v>
      </c>
    </row>
    <row r="8" customFormat="false" ht="15" hidden="false" customHeight="true" outlineLevel="0" collapsed="false">
      <c r="A8" s="54" t="s">
        <v>42</v>
      </c>
      <c r="B8" s="42" t="s">
        <v>43</v>
      </c>
      <c r="C8" s="54" t="s">
        <v>44</v>
      </c>
      <c r="D8" s="42" t="s">
        <v>25</v>
      </c>
      <c r="E8" s="43" t="n">
        <v>16</v>
      </c>
      <c r="F8" s="44" t="n">
        <v>12.99</v>
      </c>
      <c r="G8" s="56" t="n">
        <f aca="false">F8/E8</f>
        <v>0.811875</v>
      </c>
      <c r="H8" s="46" t="s">
        <v>45</v>
      </c>
      <c r="I8" s="46" t="s">
        <v>46</v>
      </c>
      <c r="J8" s="43"/>
      <c r="K8" s="47" t="s">
        <v>47</v>
      </c>
      <c r="L8" s="48" t="n">
        <v>2780</v>
      </c>
      <c r="M8" s="47" t="s">
        <v>48</v>
      </c>
      <c r="N8" s="49" t="n">
        <v>2749</v>
      </c>
      <c r="O8" s="50" t="n">
        <f aca="false">(L8+N8)/2</f>
        <v>2764.5</v>
      </c>
      <c r="P8" s="51"/>
      <c r="Q8" s="61" t="n">
        <f aca="false">O8/G8/1000</f>
        <v>3.40508083140878</v>
      </c>
      <c r="R8" s="61" t="n">
        <f aca="false">G8*100/O8*1000</f>
        <v>29.3678784590342</v>
      </c>
      <c r="S8" s="62" t="n">
        <f aca="false">R8/$R$28</f>
        <v>1.32512291345482</v>
      </c>
      <c r="T8" s="62" t="n">
        <f aca="false">R8/7</f>
        <v>4.19541120843345</v>
      </c>
    </row>
    <row r="9" customFormat="false" ht="15" hidden="false" customHeight="true" outlineLevel="0" collapsed="false">
      <c r="A9" s="54" t="s">
        <v>42</v>
      </c>
      <c r="B9" s="42" t="s">
        <v>43</v>
      </c>
      <c r="C9" s="54" t="s">
        <v>49</v>
      </c>
      <c r="D9" s="42" t="s">
        <v>25</v>
      </c>
      <c r="E9" s="43" t="n">
        <v>8</v>
      </c>
      <c r="F9" s="44" t="n">
        <v>9.99</v>
      </c>
      <c r="G9" s="63" t="n">
        <f aca="false">F9/E9</f>
        <v>1.24875</v>
      </c>
      <c r="H9" s="46"/>
      <c r="I9" s="46" t="s">
        <v>46</v>
      </c>
      <c r="J9" s="43"/>
      <c r="K9" s="47" t="s">
        <v>50</v>
      </c>
      <c r="L9" s="48" t="n">
        <v>2780</v>
      </c>
      <c r="M9" s="47" t="s">
        <v>50</v>
      </c>
      <c r="N9" s="49" t="n">
        <v>2749</v>
      </c>
      <c r="O9" s="50" t="n">
        <f aca="false">(L9+N9)/2</f>
        <v>2764.5</v>
      </c>
      <c r="P9" s="51"/>
      <c r="Q9" s="64" t="n">
        <f aca="false">O9/G9/1000</f>
        <v>2.21381381381381</v>
      </c>
      <c r="R9" s="64" t="n">
        <f aca="false">G9*100/O9*1000</f>
        <v>45.1709169831796</v>
      </c>
      <c r="S9" s="65" t="n">
        <f aca="false">R9/$R$28</f>
        <v>2.038179816076</v>
      </c>
      <c r="T9" s="65" t="n">
        <f aca="false">R9/7</f>
        <v>6.45298814045423</v>
      </c>
      <c r="U9" s="0"/>
    </row>
    <row r="10" customFormat="false" ht="15" hidden="false" customHeight="true" outlineLevel="0" collapsed="false">
      <c r="A10" s="40" t="s">
        <v>51</v>
      </c>
      <c r="B10" s="41" t="s">
        <v>52</v>
      </c>
      <c r="C10" s="40" t="s">
        <v>53</v>
      </c>
      <c r="D10" s="42" t="s">
        <v>25</v>
      </c>
      <c r="E10" s="43" t="n">
        <v>8</v>
      </c>
      <c r="F10" s="44" t="n">
        <v>1.59</v>
      </c>
      <c r="G10" s="45" t="n">
        <f aca="false">F10/E10</f>
        <v>0.19875</v>
      </c>
      <c r="H10" s="46" t="s">
        <v>54</v>
      </c>
      <c r="I10" s="46"/>
      <c r="J10" s="43"/>
      <c r="K10" s="47" t="s">
        <v>55</v>
      </c>
      <c r="L10" s="48" t="n">
        <v>2693</v>
      </c>
      <c r="M10" s="47" t="s">
        <v>56</v>
      </c>
      <c r="N10" s="49" t="n">
        <v>2742</v>
      </c>
      <c r="O10" s="50" t="n">
        <f aca="false">(L10+N10)/2</f>
        <v>2717.5</v>
      </c>
      <c r="P10" s="51"/>
      <c r="Q10" s="52" t="n">
        <f aca="false">O10/G10/1000</f>
        <v>13.6729559748428</v>
      </c>
      <c r="R10" s="52" t="n">
        <f aca="false">G10*100/O10*1000</f>
        <v>7.31370745170193</v>
      </c>
      <c r="S10" s="53" t="n">
        <f aca="false">R10/$R$28</f>
        <v>0.330005496994766</v>
      </c>
      <c r="T10" s="53" t="n">
        <f aca="false">R10/7</f>
        <v>1.04481535024313</v>
      </c>
    </row>
    <row r="11" customFormat="false" ht="15" hidden="false" customHeight="true" outlineLevel="0" collapsed="false">
      <c r="A11" s="54" t="s">
        <v>57</v>
      </c>
      <c r="B11" s="42" t="s">
        <v>31</v>
      </c>
      <c r="C11" s="54" t="s">
        <v>58</v>
      </c>
      <c r="D11" s="42" t="s">
        <v>25</v>
      </c>
      <c r="E11" s="43" t="n">
        <v>10</v>
      </c>
      <c r="F11" s="44" t="n">
        <v>6.99</v>
      </c>
      <c r="G11" s="56" t="n">
        <f aca="false">F11/E11</f>
        <v>0.699</v>
      </c>
      <c r="H11" s="46" t="s">
        <v>59</v>
      </c>
      <c r="I11" s="46" t="s">
        <v>60</v>
      </c>
      <c r="J11" s="43"/>
      <c r="K11" s="47" t="s">
        <v>61</v>
      </c>
      <c r="L11" s="48" t="n">
        <v>2517</v>
      </c>
      <c r="M11" s="47" t="s">
        <v>62</v>
      </c>
      <c r="N11" s="49" t="n">
        <v>2522</v>
      </c>
      <c r="O11" s="60" t="n">
        <f aca="false">(L11+N11)/2</f>
        <v>2519.5</v>
      </c>
      <c r="P11" s="51"/>
      <c r="Q11" s="61" t="n">
        <f aca="false">O11/G11/1000</f>
        <v>3.60443490701001</v>
      </c>
      <c r="R11" s="61" t="n">
        <f aca="false">G11*100/O11*1000</f>
        <v>27.7435999206192</v>
      </c>
      <c r="S11" s="62" t="n">
        <f aca="false">R11/$R$28</f>
        <v>1.25183301912047</v>
      </c>
      <c r="T11" s="62" t="n">
        <f aca="false">R11/7</f>
        <v>3.96337141723131</v>
      </c>
    </row>
    <row r="12" customFormat="false" ht="15" hidden="false" customHeight="true" outlineLevel="0" collapsed="false">
      <c r="A12" s="54" t="s">
        <v>63</v>
      </c>
      <c r="B12" s="42" t="s">
        <v>52</v>
      </c>
      <c r="C12" s="54" t="s">
        <v>64</v>
      </c>
      <c r="D12" s="42" t="s">
        <v>25</v>
      </c>
      <c r="E12" s="43" t="n">
        <v>10</v>
      </c>
      <c r="F12" s="44" t="n">
        <v>1.99</v>
      </c>
      <c r="G12" s="45" t="n">
        <f aca="false">F12/E12</f>
        <v>0.199</v>
      </c>
      <c r="H12" s="46" t="s">
        <v>45</v>
      </c>
      <c r="I12" s="46" t="s">
        <v>65</v>
      </c>
      <c r="J12" s="43"/>
      <c r="K12" s="47" t="s">
        <v>66</v>
      </c>
      <c r="L12" s="48" t="n">
        <v>2388</v>
      </c>
      <c r="M12" s="47" t="s">
        <v>67</v>
      </c>
      <c r="N12" s="49" t="n">
        <v>2274</v>
      </c>
      <c r="O12" s="60" t="n">
        <f aca="false">(L12+N12)/2</f>
        <v>2331</v>
      </c>
      <c r="P12" s="51"/>
      <c r="Q12" s="52" t="n">
        <f aca="false">O12/G12/1000</f>
        <v>11.713567839196</v>
      </c>
      <c r="R12" s="52" t="n">
        <f aca="false">G12*100/O12*1000</f>
        <v>8.53710853710854</v>
      </c>
      <c r="S12" s="53" t="n">
        <f aca="false">R12/$R$28</f>
        <v>0.38520719680019</v>
      </c>
      <c r="T12" s="53" t="n">
        <f aca="false">R12/7</f>
        <v>1.21958693387265</v>
      </c>
    </row>
    <row r="13" customFormat="false" ht="15" hidden="false" customHeight="true" outlineLevel="0" collapsed="false">
      <c r="A13" s="54" t="s">
        <v>63</v>
      </c>
      <c r="B13" s="42" t="s">
        <v>68</v>
      </c>
      <c r="C13" s="54" t="s">
        <v>64</v>
      </c>
      <c r="D13" s="42" t="s">
        <v>25</v>
      </c>
      <c r="E13" s="43" t="n">
        <v>4</v>
      </c>
      <c r="F13" s="44" t="n">
        <v>1</v>
      </c>
      <c r="G13" s="56" t="n">
        <f aca="false">F13/E13</f>
        <v>0.25</v>
      </c>
      <c r="H13" s="46" t="s">
        <v>69</v>
      </c>
      <c r="I13" s="46" t="s">
        <v>65</v>
      </c>
      <c r="J13" s="43"/>
      <c r="K13" s="47" t="s">
        <v>70</v>
      </c>
      <c r="L13" s="48" t="n">
        <v>2497</v>
      </c>
      <c r="M13" s="47" t="s">
        <v>71</v>
      </c>
      <c r="N13" s="49" t="n">
        <v>2487</v>
      </c>
      <c r="O13" s="60" t="n">
        <f aca="false">(L13+N13)/2</f>
        <v>2492</v>
      </c>
      <c r="P13" s="51"/>
      <c r="Q13" s="52" t="n">
        <f aca="false">O13/G13/1000</f>
        <v>9.968</v>
      </c>
      <c r="R13" s="52" t="n">
        <f aca="false">G13*100/O13*1000</f>
        <v>10.0321027287319</v>
      </c>
      <c r="S13" s="53" t="n">
        <f aca="false">R13/$R$28</f>
        <v>0.452663586663877</v>
      </c>
      <c r="T13" s="53" t="n">
        <f aca="false">R13/7</f>
        <v>1.43315753267599</v>
      </c>
    </row>
    <row r="14" customFormat="false" ht="15" hidden="false" customHeight="true" outlineLevel="0" collapsed="false">
      <c r="A14" s="54" t="s">
        <v>72</v>
      </c>
      <c r="B14" s="42" t="s">
        <v>31</v>
      </c>
      <c r="C14" s="54" t="s">
        <v>73</v>
      </c>
      <c r="D14" s="42" t="s">
        <v>25</v>
      </c>
      <c r="E14" s="43" t="n">
        <v>8</v>
      </c>
      <c r="F14" s="44" t="n">
        <v>1.59</v>
      </c>
      <c r="G14" s="45" t="n">
        <f aca="false">F14/E14</f>
        <v>0.19875</v>
      </c>
      <c r="H14" s="46" t="s">
        <v>74</v>
      </c>
      <c r="I14" s="46"/>
      <c r="J14" s="43"/>
      <c r="K14" s="47" t="s">
        <v>75</v>
      </c>
      <c r="L14" s="48" t="n">
        <v>2621</v>
      </c>
      <c r="M14" s="47" t="s">
        <v>76</v>
      </c>
      <c r="N14" s="49" t="n">
        <v>2652</v>
      </c>
      <c r="O14" s="60" t="n">
        <f aca="false">(L14+N14)/2</f>
        <v>2636.5</v>
      </c>
      <c r="P14" s="51"/>
      <c r="Q14" s="52" t="n">
        <f aca="false">O14/G14/1000</f>
        <v>13.2654088050314</v>
      </c>
      <c r="R14" s="52" t="n">
        <f aca="false">G14*100/O14*1000</f>
        <v>7.5384031860421</v>
      </c>
      <c r="S14" s="53" t="n">
        <f aca="false">R14/$R$28</f>
        <v>0.340144106991571</v>
      </c>
      <c r="T14" s="53" t="n">
        <f aca="false">R14/7</f>
        <v>1.07691474086316</v>
      </c>
    </row>
    <row r="15" customFormat="false" ht="15" hidden="false" customHeight="true" outlineLevel="0" collapsed="false">
      <c r="A15" s="40" t="s">
        <v>77</v>
      </c>
      <c r="B15" s="41" t="s">
        <v>77</v>
      </c>
      <c r="C15" s="40" t="s">
        <v>78</v>
      </c>
      <c r="D15" s="42" t="s">
        <v>25</v>
      </c>
      <c r="E15" s="43" t="n">
        <v>8</v>
      </c>
      <c r="F15" s="44" t="n">
        <v>1.59</v>
      </c>
      <c r="G15" s="66" t="n">
        <f aca="false">F15/E15</f>
        <v>0.19875</v>
      </c>
      <c r="H15" s="46" t="s">
        <v>79</v>
      </c>
      <c r="I15" s="46" t="s">
        <v>80</v>
      </c>
      <c r="J15" s="43"/>
      <c r="K15" s="47" t="s">
        <v>81</v>
      </c>
      <c r="L15" s="48" t="n">
        <v>2829</v>
      </c>
      <c r="M15" s="47" t="s">
        <v>82</v>
      </c>
      <c r="N15" s="49" t="n">
        <v>2855</v>
      </c>
      <c r="O15" s="67" t="n">
        <f aca="false">(L15+N15)/2</f>
        <v>2842</v>
      </c>
      <c r="P15" s="51"/>
      <c r="Q15" s="68" t="n">
        <f aca="false">O15/G15/1000</f>
        <v>14.2993710691824</v>
      </c>
      <c r="R15" s="68" t="n">
        <f aca="false">G15*100/O15*1000</f>
        <v>6.99331456720619</v>
      </c>
      <c r="S15" s="69" t="n">
        <f aca="false">R15/$R$28</f>
        <v>0.315548887432539</v>
      </c>
      <c r="T15" s="69" t="n">
        <f aca="false">R15/7</f>
        <v>0.999044938172313</v>
      </c>
    </row>
    <row r="16" customFormat="false" ht="15" hidden="false" customHeight="true" outlineLevel="0" collapsed="false">
      <c r="A16" s="54" t="s">
        <v>83</v>
      </c>
      <c r="B16" s="42" t="s">
        <v>84</v>
      </c>
      <c r="C16" s="54" t="s">
        <v>85</v>
      </c>
      <c r="D16" s="42" t="s">
        <v>25</v>
      </c>
      <c r="E16" s="43" t="n">
        <v>4</v>
      </c>
      <c r="F16" s="44" t="n">
        <v>4.49</v>
      </c>
      <c r="G16" s="70" t="n">
        <f aca="false">F16/E16</f>
        <v>1.1225</v>
      </c>
      <c r="H16" s="46" t="s">
        <v>86</v>
      </c>
      <c r="I16" s="46" t="s">
        <v>46</v>
      </c>
      <c r="J16" s="43"/>
      <c r="K16" s="47" t="s">
        <v>87</v>
      </c>
      <c r="L16" s="48" t="n">
        <v>2506</v>
      </c>
      <c r="M16" s="47" t="s">
        <v>88</v>
      </c>
      <c r="N16" s="49" t="n">
        <v>2530</v>
      </c>
      <c r="O16" s="60" t="n">
        <f aca="false">(L16+N16)/2</f>
        <v>2518</v>
      </c>
      <c r="P16" s="51"/>
      <c r="Q16" s="64" t="n">
        <f aca="false">O16/G16/1000</f>
        <v>2.24320712694877</v>
      </c>
      <c r="R16" s="64" t="n">
        <f aca="false">G16*100/O16*1000</f>
        <v>44.5790309769659</v>
      </c>
      <c r="S16" s="65" t="n">
        <f aca="false">R16/$R$28</f>
        <v>2.0114730279067</v>
      </c>
      <c r="T16" s="65" t="n">
        <f aca="false">R16/7</f>
        <v>6.36843299670941</v>
      </c>
    </row>
    <row r="17" customFormat="false" ht="15" hidden="false" customHeight="true" outlineLevel="0" collapsed="false">
      <c r="A17" s="54" t="s">
        <v>83</v>
      </c>
      <c r="B17" s="42" t="s">
        <v>43</v>
      </c>
      <c r="C17" s="54" t="s">
        <v>58</v>
      </c>
      <c r="D17" s="42" t="s">
        <v>25</v>
      </c>
      <c r="E17" s="43" t="n">
        <v>8</v>
      </c>
      <c r="F17" s="44" t="n">
        <v>5.49</v>
      </c>
      <c r="G17" s="56" t="n">
        <f aca="false">F17/E17</f>
        <v>0.68625</v>
      </c>
      <c r="H17" s="46" t="s">
        <v>26</v>
      </c>
      <c r="I17" s="46" t="s">
        <v>46</v>
      </c>
      <c r="J17" s="43"/>
      <c r="K17" s="47" t="s">
        <v>89</v>
      </c>
      <c r="L17" s="48" t="n">
        <v>2399</v>
      </c>
      <c r="M17" s="47" t="s">
        <v>90</v>
      </c>
      <c r="N17" s="49" t="n">
        <v>2301</v>
      </c>
      <c r="O17" s="60" t="n">
        <f aca="false">(L17+N17)/2</f>
        <v>2350</v>
      </c>
      <c r="P17" s="51"/>
      <c r="Q17" s="61" t="n">
        <f aca="false">O17/G17/1000</f>
        <v>3.42440801457195</v>
      </c>
      <c r="R17" s="61" t="n">
        <f aca="false">G17*100/O17*1000</f>
        <v>29.2021276595745</v>
      </c>
      <c r="S17" s="62" t="n">
        <f aca="false">R17/$R$28</f>
        <v>1.31764398770967</v>
      </c>
      <c r="T17" s="62" t="n">
        <f aca="false">R17/7</f>
        <v>4.17173252279635</v>
      </c>
    </row>
    <row r="18" customFormat="false" ht="15" hidden="false" customHeight="true" outlineLevel="0" collapsed="false">
      <c r="A18" s="54" t="s">
        <v>83</v>
      </c>
      <c r="B18" s="42" t="s">
        <v>43</v>
      </c>
      <c r="C18" s="54" t="s">
        <v>91</v>
      </c>
      <c r="D18" s="42" t="s">
        <v>25</v>
      </c>
      <c r="E18" s="43" t="n">
        <v>4</v>
      </c>
      <c r="F18" s="44" t="n">
        <v>3.99</v>
      </c>
      <c r="G18" s="70" t="n">
        <f aca="false">F18/E18</f>
        <v>0.9975</v>
      </c>
      <c r="H18" s="46" t="s">
        <v>92</v>
      </c>
      <c r="I18" s="46" t="s">
        <v>46</v>
      </c>
      <c r="J18" s="43"/>
      <c r="K18" s="47" t="s">
        <v>93</v>
      </c>
      <c r="L18" s="48" t="n">
        <v>2639</v>
      </c>
      <c r="M18" s="47" t="s">
        <v>94</v>
      </c>
      <c r="N18" s="49" t="n">
        <v>2541</v>
      </c>
      <c r="O18" s="60" t="n">
        <f aca="false">(L18+N18)/2</f>
        <v>2590</v>
      </c>
      <c r="P18" s="51"/>
      <c r="Q18" s="64" t="n">
        <f aca="false">O18/G18/1000</f>
        <v>2.59649122807017</v>
      </c>
      <c r="R18" s="64" t="n">
        <f aca="false">G18*100/O18*1000</f>
        <v>38.5135135135135</v>
      </c>
      <c r="S18" s="65" t="n">
        <f aca="false">R18/$R$28</f>
        <v>1.73778774335362</v>
      </c>
      <c r="T18" s="65" t="n">
        <f aca="false">R18/7</f>
        <v>5.5019305019305</v>
      </c>
    </row>
    <row r="19" customFormat="false" ht="15" hidden="false" customHeight="true" outlineLevel="0" collapsed="false">
      <c r="A19" s="40" t="s">
        <v>95</v>
      </c>
      <c r="B19" s="41" t="s">
        <v>96</v>
      </c>
      <c r="C19" s="40" t="s">
        <v>97</v>
      </c>
      <c r="D19" s="42" t="s">
        <v>25</v>
      </c>
      <c r="E19" s="43" t="n">
        <v>4</v>
      </c>
      <c r="F19" s="44" t="n">
        <v>0.85</v>
      </c>
      <c r="G19" s="45" t="n">
        <f aca="false">F19/E19</f>
        <v>0.2125</v>
      </c>
      <c r="H19" s="46" t="s">
        <v>98</v>
      </c>
      <c r="I19" s="46" t="s">
        <v>80</v>
      </c>
      <c r="J19" s="43"/>
      <c r="K19" s="47" t="s">
        <v>99</v>
      </c>
      <c r="L19" s="48" t="n">
        <v>2858</v>
      </c>
      <c r="M19" s="47" t="s">
        <v>100</v>
      </c>
      <c r="N19" s="49" t="n">
        <v>2836</v>
      </c>
      <c r="O19" s="67" t="n">
        <f aca="false">(L19+N19)/2</f>
        <v>2847</v>
      </c>
      <c r="P19" s="51"/>
      <c r="Q19" s="52" t="n">
        <f aca="false">O19/G19/1000</f>
        <v>13.3976470588235</v>
      </c>
      <c r="R19" s="52" t="n">
        <f aca="false">G19*100/O19*1000</f>
        <v>7.46399719002459</v>
      </c>
      <c r="S19" s="53" t="n">
        <f aca="false">R19/$R$28</f>
        <v>0.336786796372121</v>
      </c>
      <c r="T19" s="53" t="n">
        <f aca="false">R19/7</f>
        <v>1.06628531286066</v>
      </c>
    </row>
    <row r="20" customFormat="false" ht="15" hidden="false" customHeight="true" outlineLevel="0" collapsed="false">
      <c r="A20" s="54" t="s">
        <v>43</v>
      </c>
      <c r="B20" s="42" t="s">
        <v>43</v>
      </c>
      <c r="C20" s="54" t="s">
        <v>101</v>
      </c>
      <c r="D20" s="42" t="s">
        <v>25</v>
      </c>
      <c r="E20" s="43" t="n">
        <v>4</v>
      </c>
      <c r="F20" s="44" t="n">
        <v>2.99</v>
      </c>
      <c r="G20" s="56" t="n">
        <f aca="false">F20/E20</f>
        <v>0.7475</v>
      </c>
      <c r="H20" s="46" t="s">
        <v>102</v>
      </c>
      <c r="I20" s="46" t="s">
        <v>103</v>
      </c>
      <c r="J20" s="43"/>
      <c r="K20" s="47" t="s">
        <v>104</v>
      </c>
      <c r="L20" s="48" t="n">
        <v>2636</v>
      </c>
      <c r="M20" s="47" t="s">
        <v>105</v>
      </c>
      <c r="N20" s="49" t="n">
        <v>2631</v>
      </c>
      <c r="O20" s="60" t="n">
        <f aca="false">(L20+N20)/2</f>
        <v>2633.5</v>
      </c>
      <c r="P20" s="51"/>
      <c r="Q20" s="61" t="n">
        <f aca="false">O20/G20/1000</f>
        <v>3.52307692307692</v>
      </c>
      <c r="R20" s="61" t="n">
        <f aca="false">G20*100/O20*1000</f>
        <v>28.3842794759825</v>
      </c>
      <c r="S20" s="62" t="n">
        <f aca="false">R20/$R$28</f>
        <v>1.28074144572603</v>
      </c>
      <c r="T20" s="62" t="n">
        <f aca="false">R20/7</f>
        <v>4.05489706799751</v>
      </c>
    </row>
    <row r="21" customFormat="false" ht="15" hidden="false" customHeight="true" outlineLevel="0" collapsed="false">
      <c r="A21" s="40" t="s">
        <v>106</v>
      </c>
      <c r="B21" s="41" t="s">
        <v>107</v>
      </c>
      <c r="C21" s="40" t="s">
        <v>108</v>
      </c>
      <c r="D21" s="42" t="s">
        <v>25</v>
      </c>
      <c r="E21" s="43" t="n">
        <v>8</v>
      </c>
      <c r="F21" s="44" t="n">
        <v>1.59</v>
      </c>
      <c r="G21" s="45" t="n">
        <f aca="false">F21/E21</f>
        <v>0.19875</v>
      </c>
      <c r="H21" s="46" t="s">
        <v>109</v>
      </c>
      <c r="I21" s="46"/>
      <c r="J21" s="43"/>
      <c r="K21" s="47" t="s">
        <v>110</v>
      </c>
      <c r="L21" s="48" t="n">
        <v>2786</v>
      </c>
      <c r="M21" s="47" t="s">
        <v>111</v>
      </c>
      <c r="N21" s="49" t="n">
        <v>2826</v>
      </c>
      <c r="O21" s="50" t="n">
        <f aca="false">(L21+N21)/2</f>
        <v>2806</v>
      </c>
      <c r="P21" s="51"/>
      <c r="Q21" s="68" t="n">
        <f aca="false">O21/G21/1000</f>
        <v>14.1182389937107</v>
      </c>
      <c r="R21" s="68" t="n">
        <f aca="false">G21*100/O21*1000</f>
        <v>7.08303635067712</v>
      </c>
      <c r="S21" s="69" t="n">
        <f aca="false">R21/$R$28</f>
        <v>0.319597269452344</v>
      </c>
      <c r="T21" s="69" t="n">
        <f aca="false">R21/7</f>
        <v>1.01186233581102</v>
      </c>
    </row>
    <row r="22" customFormat="false" ht="15" hidden="false" customHeight="true" outlineLevel="0" collapsed="false">
      <c r="A22" s="54" t="s">
        <v>112</v>
      </c>
      <c r="B22" s="42" t="s">
        <v>43</v>
      </c>
      <c r="C22" s="54" t="s">
        <v>73</v>
      </c>
      <c r="D22" s="42" t="s">
        <v>25</v>
      </c>
      <c r="E22" s="43" t="n">
        <v>8</v>
      </c>
      <c r="F22" s="44" t="n">
        <v>1.69</v>
      </c>
      <c r="G22" s="45" t="n">
        <f aca="false">F22/E22</f>
        <v>0.21125</v>
      </c>
      <c r="H22" s="46" t="s">
        <v>113</v>
      </c>
      <c r="I22" s="46"/>
      <c r="J22" s="43"/>
      <c r="K22" s="47" t="s">
        <v>114</v>
      </c>
      <c r="L22" s="48" t="n">
        <v>2517</v>
      </c>
      <c r="M22" s="47" t="s">
        <v>115</v>
      </c>
      <c r="N22" s="49" t="n">
        <v>2507</v>
      </c>
      <c r="O22" s="60" t="n">
        <f aca="false">(L22+N22)/2</f>
        <v>2512</v>
      </c>
      <c r="P22" s="51"/>
      <c r="Q22" s="52" t="n">
        <f aca="false">O22/G22/1000</f>
        <v>11.891124260355</v>
      </c>
      <c r="R22" s="52" t="n">
        <f aca="false">G22*100/O22*1000</f>
        <v>8.40963375796178</v>
      </c>
      <c r="S22" s="53" t="n">
        <f aca="false">R22/$R$28</f>
        <v>0.379455342747451</v>
      </c>
      <c r="T22" s="53" t="n">
        <f aca="false">R22/7</f>
        <v>1.2013762511374</v>
      </c>
    </row>
    <row r="23" customFormat="false" ht="15" hidden="false" customHeight="true" outlineLevel="0" collapsed="false">
      <c r="A23" s="54" t="s">
        <v>116</v>
      </c>
      <c r="B23" s="42" t="s">
        <v>52</v>
      </c>
      <c r="C23" s="54" t="s">
        <v>117</v>
      </c>
      <c r="D23" s="42" t="s">
        <v>25</v>
      </c>
      <c r="E23" s="43" t="n">
        <v>4</v>
      </c>
      <c r="F23" s="44" t="n">
        <v>3.99</v>
      </c>
      <c r="G23" s="70" t="n">
        <f aca="false">F23/E23</f>
        <v>0.9975</v>
      </c>
      <c r="H23" s="46" t="s">
        <v>118</v>
      </c>
      <c r="I23" s="46" t="s">
        <v>80</v>
      </c>
      <c r="J23" s="43"/>
      <c r="K23" s="47" t="s">
        <v>119</v>
      </c>
      <c r="L23" s="48" t="n">
        <v>2712</v>
      </c>
      <c r="M23" s="47" t="s">
        <v>120</v>
      </c>
      <c r="N23" s="49" t="n">
        <v>2708</v>
      </c>
      <c r="O23" s="50" t="n">
        <f aca="false">(L23+N23)/2</f>
        <v>2710</v>
      </c>
      <c r="P23" s="51"/>
      <c r="Q23" s="64" t="n">
        <f aca="false">O23/G23/1000</f>
        <v>2.71679197994987</v>
      </c>
      <c r="R23" s="64" t="n">
        <f aca="false">G23*100/O23*1000</f>
        <v>36.8081180811808</v>
      </c>
      <c r="S23" s="65" t="n">
        <f aca="false">R23/$R$28</f>
        <v>1.66083773257782</v>
      </c>
      <c r="T23" s="65" t="n">
        <f aca="false">R23/7</f>
        <v>5.25830258302583</v>
      </c>
    </row>
    <row r="24" customFormat="false" ht="15" hidden="false" customHeight="true" outlineLevel="0" collapsed="false">
      <c r="A24" s="40" t="s">
        <v>116</v>
      </c>
      <c r="B24" s="41" t="s">
        <v>52</v>
      </c>
      <c r="C24" s="40" t="s">
        <v>121</v>
      </c>
      <c r="D24" s="42" t="s">
        <v>25</v>
      </c>
      <c r="E24" s="43" t="n">
        <v>24</v>
      </c>
      <c r="F24" s="44" t="n">
        <v>6.99</v>
      </c>
      <c r="G24" s="56" t="n">
        <f aca="false">F24/E24</f>
        <v>0.29125</v>
      </c>
      <c r="H24" s="46" t="s">
        <v>59</v>
      </c>
      <c r="I24" s="46" t="s">
        <v>80</v>
      </c>
      <c r="J24" s="43"/>
      <c r="K24" s="47" t="s">
        <v>122</v>
      </c>
      <c r="L24" s="48" t="n">
        <v>2792</v>
      </c>
      <c r="M24" s="47" t="s">
        <v>123</v>
      </c>
      <c r="N24" s="49" t="n">
        <v>2822</v>
      </c>
      <c r="O24" s="50" t="n">
        <f aca="false">(L24+N24)/2</f>
        <v>2807</v>
      </c>
      <c r="P24" s="51"/>
      <c r="Q24" s="52" t="n">
        <f aca="false">O24/G24/1000</f>
        <v>9.63776824034335</v>
      </c>
      <c r="R24" s="52" t="n">
        <f aca="false">G24*100/O24*1000</f>
        <v>10.3758460990381</v>
      </c>
      <c r="S24" s="53" t="n">
        <f aca="false">R24/$R$28</f>
        <v>0.468173805319144</v>
      </c>
      <c r="T24" s="53" t="n">
        <f aca="false">R24/7</f>
        <v>1.48226372843402</v>
      </c>
    </row>
    <row r="25" customFormat="false" ht="15" hidden="false" customHeight="true" outlineLevel="0" collapsed="false">
      <c r="A25" s="54" t="s">
        <v>116</v>
      </c>
      <c r="B25" s="42" t="s">
        <v>52</v>
      </c>
      <c r="C25" s="54" t="s">
        <v>124</v>
      </c>
      <c r="D25" s="42" t="s">
        <v>25</v>
      </c>
      <c r="E25" s="43" t="n">
        <v>4</v>
      </c>
      <c r="F25" s="44" t="n">
        <v>4.99</v>
      </c>
      <c r="G25" s="63" t="n">
        <f aca="false">F25/E25</f>
        <v>1.2475</v>
      </c>
      <c r="H25" s="46" t="s">
        <v>125</v>
      </c>
      <c r="I25" s="46" t="s">
        <v>80</v>
      </c>
      <c r="J25" s="43"/>
      <c r="K25" s="47" t="s">
        <v>126</v>
      </c>
      <c r="L25" s="48" t="n">
        <v>2648</v>
      </c>
      <c r="M25" s="47" t="s">
        <v>127</v>
      </c>
      <c r="N25" s="49" t="n">
        <v>2614</v>
      </c>
      <c r="O25" s="60" t="n">
        <f aca="false">(L25+N25)/2</f>
        <v>2631</v>
      </c>
      <c r="P25" s="51"/>
      <c r="Q25" s="71" t="n">
        <f aca="false">O25/G25/1000</f>
        <v>2.10901803607214</v>
      </c>
      <c r="R25" s="71" t="n">
        <f aca="false">G25*100/O25*1000</f>
        <v>47.4154313949069</v>
      </c>
      <c r="S25" s="72" t="n">
        <f aca="false">R25/$R$28</f>
        <v>2.13945568728707</v>
      </c>
      <c r="T25" s="72" t="n">
        <f aca="false">R25/7</f>
        <v>6.77363305641527</v>
      </c>
    </row>
    <row r="26" customFormat="false" ht="15" hidden="false" customHeight="true" outlineLevel="0" collapsed="false">
      <c r="A26" s="54" t="s">
        <v>116</v>
      </c>
      <c r="B26" s="42" t="s">
        <v>68</v>
      </c>
      <c r="C26" s="54" t="s">
        <v>128</v>
      </c>
      <c r="D26" s="55" t="s">
        <v>33</v>
      </c>
      <c r="E26" s="43" t="n">
        <v>4</v>
      </c>
      <c r="F26" s="44" t="n">
        <v>1</v>
      </c>
      <c r="G26" s="56" t="n">
        <f aca="false">F26/E26</f>
        <v>0.25</v>
      </c>
      <c r="H26" s="46" t="s">
        <v>129</v>
      </c>
      <c r="I26" s="46" t="s">
        <v>130</v>
      </c>
      <c r="J26" s="43"/>
      <c r="K26" s="47" t="s">
        <v>131</v>
      </c>
      <c r="L26" s="48" t="n">
        <v>803</v>
      </c>
      <c r="M26" s="47" t="s">
        <v>132</v>
      </c>
      <c r="N26" s="49" t="n">
        <v>765</v>
      </c>
      <c r="O26" s="57" t="n">
        <f aca="false">(L26+N26)/2</f>
        <v>784</v>
      </c>
      <c r="P26" s="51"/>
      <c r="Q26" s="61" t="n">
        <f aca="false">O26/G26/1000</f>
        <v>3.136</v>
      </c>
      <c r="R26" s="61" t="n">
        <f aca="false">G26*100/O26*1000</f>
        <v>31.8877551020408</v>
      </c>
      <c r="S26" s="62" t="n">
        <f aca="false">R26/$R$28</f>
        <v>1.43882354332447</v>
      </c>
      <c r="T26" s="62" t="n">
        <f aca="false">R26/7</f>
        <v>4.55539358600583</v>
      </c>
    </row>
    <row r="27" customFormat="false" ht="15" hidden="false" customHeight="true" outlineLevel="0" collapsed="false">
      <c r="E27" s="43" t="s">
        <v>133</v>
      </c>
      <c r="F27" s="44" t="s">
        <v>133</v>
      </c>
      <c r="G27" s="44" t="s">
        <v>134</v>
      </c>
      <c r="O27" s="73" t="s">
        <v>134</v>
      </c>
      <c r="Q27" s="74" t="s">
        <v>134</v>
      </c>
      <c r="R27" s="74" t="s">
        <v>134</v>
      </c>
    </row>
    <row r="28" s="24" customFormat="true" ht="15" hidden="false" customHeight="true" outlineLevel="0" collapsed="false">
      <c r="A28" s="22"/>
      <c r="B28" s="2"/>
      <c r="C28" s="22"/>
      <c r="D28" s="23"/>
      <c r="E28" s="75" t="n">
        <f aca="false">SUM(E5:E26)</f>
        <v>188</v>
      </c>
      <c r="F28" s="76" t="n">
        <f aca="false">SUM(F5:F26)</f>
        <v>89.56</v>
      </c>
      <c r="G28" s="76" t="n">
        <f aca="false">F28/E28</f>
        <v>0.476382978723404</v>
      </c>
      <c r="H28" s="26"/>
      <c r="I28" s="26"/>
      <c r="K28" s="77"/>
      <c r="M28" s="77"/>
      <c r="O28" s="78" t="n">
        <f aca="false">AVERAGE(O5:O25)</f>
        <v>2558.7619047619</v>
      </c>
      <c r="P28" s="30"/>
      <c r="Q28" s="79" t="n">
        <f aca="false">AVERAGE(Q5:Q26)</f>
        <v>7.46564978463124</v>
      </c>
      <c r="R28" s="79" t="n">
        <f aca="false">AVERAGE(R5:R26)</f>
        <v>22.1623806824585</v>
      </c>
      <c r="U28" s="23"/>
      <c r="AMJ28" s="3"/>
    </row>
    <row r="29" customFormat="false" ht="15" hidden="false" customHeight="true" outlineLevel="0" collapsed="false">
      <c r="B29" s="80" t="s">
        <v>135</v>
      </c>
      <c r="C29" s="81" t="s">
        <v>136</v>
      </c>
      <c r="E29" s="0"/>
    </row>
    <row r="30" customFormat="false" ht="15" hidden="false" customHeight="true" outlineLevel="0" collapsed="false">
      <c r="B30" s="80" t="s">
        <v>137</v>
      </c>
      <c r="C30" s="82" t="s">
        <v>138</v>
      </c>
    </row>
    <row r="31" customFormat="false" ht="15" hidden="false" customHeight="true" outlineLevel="0" collapsed="false">
      <c r="A31" s="83"/>
    </row>
    <row r="32" customFormat="false" ht="15" hidden="false" customHeight="false" outlineLevel="0" collapsed="false">
      <c r="A32" s="1" t="s">
        <v>139</v>
      </c>
    </row>
    <row r="33" customFormat="false" ht="12.8" hidden="false" customHeight="false" outlineLevel="0" collapsed="false">
      <c r="A33" s="1" t="s">
        <v>140</v>
      </c>
      <c r="B33" s="82" t="s">
        <v>141</v>
      </c>
    </row>
    <row r="34" customFormat="false" ht="12.8" hidden="false" customHeight="false" outlineLevel="0" collapsed="false">
      <c r="A34" s="1" t="s">
        <v>142</v>
      </c>
      <c r="B34" s="82" t="s">
        <v>143</v>
      </c>
    </row>
  </sheetData>
  <mergeCells count="5">
    <mergeCell ref="F3:G3"/>
    <mergeCell ref="K3:L3"/>
    <mergeCell ref="M3:N3"/>
    <mergeCell ref="Q3:R3"/>
    <mergeCell ref="S3:T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1292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2019-05-08T21:11:37Z</dcterms:created>
  <dc:creator/>
  <dc:description/>
  <dc:language>de-DE</dc:language>
  <cp:lastModifiedBy/>
  <cp:lastPrinted>2019-05-14T14:12:33Z</cp:lastPrinted>
  <dcterms:modified xsi:type="dcterms:W3CDTF">2019-05-14T14:41:13Z</dcterms:modified>
  <cp:revision>28</cp:revision>
  <dc:subject/>
  <dc:title/>
</cp:coreProperties>
</file>