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Tracker" sheetId="1" state="visible" r:id="rId1"/>
    <sheet name="Categories" sheetId="2" state="visible" r:id="rId2"/>
    <sheet name="Quarterly Summary" sheetId="3" state="visible" r:id="rId3"/>
    <sheet name="Monthly Summary" sheetId="4" state="visible" r:id="rId4"/>
    <sheet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70AD47"/>
      <sz val="16"/>
    </font>
    <font>
      <b val="1"/>
      <color rgb="0070AD47"/>
    </font>
    <font>
      <b val="1"/>
    </font>
  </fonts>
  <fills count="3">
    <fill>
      <patternFill/>
    </fill>
    <fill>
      <patternFill patternType="gray125"/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20" customWidth="1" min="3" max="3"/>
    <col width="12" customWidth="1" min="4" max="4"/>
    <col width="15" customWidth="1" min="5" max="5"/>
    <col width="12" customWidth="1" min="6" max="6"/>
    <col width="12" customWidth="1" min="7" max="7"/>
    <col width="15" customWidth="1" min="8" max="8"/>
    <col width="15" customWidth="1" min="9" max="9"/>
    <col width="25" customWidth="1" min="10" max="10"/>
  </cols>
  <sheetData>
    <row r="1">
      <c r="A1" s="1" t="inlineStr">
        <is>
          <t>Date</t>
        </is>
      </c>
      <c r="B1" s="1" t="inlineStr">
        <is>
          <t>Vendor/Description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Payment Method</t>
        </is>
      </c>
      <c r="F1" s="1" t="inlineStr">
        <is>
          <t>Receipt #</t>
        </is>
      </c>
      <c r="G1" s="1" t="inlineStr">
        <is>
          <t>Business %</t>
        </is>
      </c>
      <c r="H1" s="1" t="inlineStr">
        <is>
          <t>Business Amount</t>
        </is>
      </c>
      <c r="I1" s="1" t="inlineStr">
        <is>
          <t>Personal Amount</t>
        </is>
      </c>
      <c r="J1" s="1" t="inlineStr">
        <is>
          <t>Notes</t>
        </is>
      </c>
    </row>
    <row r="2">
      <c r="A2" s="2" t="inlineStr">
        <is>
          <t>1/1/2025</t>
        </is>
      </c>
      <c r="B2" s="2" t="inlineStr">
        <is>
          <t>Office Depot</t>
        </is>
      </c>
      <c r="C2" s="2" t="inlineStr">
        <is>
          <t>Office Supplies</t>
        </is>
      </c>
      <c r="D2" s="2" t="n">
        <v>89.98999999999999</v>
      </c>
      <c r="E2" s="2" t="inlineStr">
        <is>
          <t>Credit Card</t>
        </is>
      </c>
      <c r="F2" s="2" t="inlineStr">
        <is>
          <t>RCT001</t>
        </is>
      </c>
      <c r="G2" s="2" t="n">
        <v>100</v>
      </c>
      <c r="H2" s="2">
        <f>IF(AND(D2&lt;&gt;"",G2&lt;&gt;""),D2*G2/100,"")</f>
        <v/>
      </c>
      <c r="I2" s="2">
        <f>IF(AND(D2&lt;&gt;"",H2&lt;&gt;""),D2-H2,"")</f>
        <v/>
      </c>
      <c r="J2" s="2" t="inlineStr">
        <is>
          <t>Printer paper, pens</t>
        </is>
      </c>
    </row>
    <row r="3">
      <c r="A3" s="2" t="inlineStr">
        <is>
          <t>1/2/2025</t>
        </is>
      </c>
      <c r="B3" s="2" t="inlineStr">
        <is>
          <t>Starbucks</t>
        </is>
      </c>
      <c r="C3" s="2" t="inlineStr">
        <is>
          <t>Meals &amp; Entertainment</t>
        </is>
      </c>
      <c r="D3" s="2" t="n">
        <v>15.5</v>
      </c>
      <c r="E3" s="2" t="inlineStr">
        <is>
          <t>Cash</t>
        </is>
      </c>
      <c r="F3" s="2" t="inlineStr"/>
      <c r="G3" s="2" t="n">
        <v>50</v>
      </c>
      <c r="H3" s="2">
        <f>IF(AND(D3&lt;&gt;"",G3&lt;&gt;""),D3*G3/100,"")</f>
        <v/>
      </c>
      <c r="I3" s="2">
        <f>IF(AND(D3&lt;&gt;"",H3&lt;&gt;""),D3-H3,"")</f>
        <v/>
      </c>
      <c r="J3" s="2" t="inlineStr">
        <is>
          <t>Client meeting</t>
        </is>
      </c>
    </row>
    <row r="4">
      <c r="A4" s="2" t="inlineStr">
        <is>
          <t>1/3/2025</t>
        </is>
      </c>
      <c r="B4" s="2" t="inlineStr">
        <is>
          <t>Gas Station</t>
        </is>
      </c>
      <c r="C4" s="2" t="inlineStr">
        <is>
          <t>Vehicle Expenses</t>
        </is>
      </c>
      <c r="D4" s="2" t="n">
        <v>45</v>
      </c>
      <c r="E4" s="2" t="inlineStr">
        <is>
          <t>Debit Card</t>
        </is>
      </c>
      <c r="F4" s="2" t="inlineStr"/>
      <c r="G4" s="2" t="n">
        <v>80</v>
      </c>
      <c r="H4" s="2">
        <f>IF(AND(D4&lt;&gt;"",G4&lt;&gt;""),D4*G4/100,"")</f>
        <v/>
      </c>
      <c r="I4" s="2">
        <f>IF(AND(D4&lt;&gt;"",H4&lt;&gt;""),D4-H4,"")</f>
        <v/>
      </c>
      <c r="J4" s="2" t="inlineStr">
        <is>
          <t>Business travel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>
        <f>IF(AND(D5&lt;&gt;"",G5&lt;&gt;""),D5*G5/100,"")</f>
        <v/>
      </c>
      <c r="I5" s="2">
        <f>IF(AND(D5&lt;&gt;"",H5&lt;&gt;""),D5-H5,"")</f>
        <v/>
      </c>
      <c r="J5" s="2" t="n"/>
    </row>
    <row r="6">
      <c r="A6" s="2" t="n"/>
      <c r="B6" s="2" t="n"/>
      <c r="C6" s="2" t="n"/>
      <c r="D6" s="2" t="n"/>
      <c r="E6" s="2" t="n"/>
      <c r="F6" s="2" t="n"/>
      <c r="G6" s="2" t="n"/>
      <c r="H6" s="2">
        <f>IF(AND(D6&lt;&gt;"",G6&lt;&gt;""),D6*G6/100,"")</f>
        <v/>
      </c>
      <c r="I6" s="2">
        <f>IF(AND(D6&lt;&gt;"",H6&lt;&gt;""),D6-H6,"")</f>
        <v/>
      </c>
      <c r="J6" s="2" t="n"/>
    </row>
    <row r="7">
      <c r="A7" s="2" t="n"/>
      <c r="B7" s="2" t="n"/>
      <c r="C7" s="2" t="n"/>
      <c r="D7" s="2" t="n"/>
      <c r="E7" s="2" t="n"/>
      <c r="F7" s="2" t="n"/>
      <c r="G7" s="2" t="n"/>
      <c r="H7" s="2">
        <f>IF(AND(D7&lt;&gt;"",G7&lt;&gt;""),D7*G7/100,"")</f>
        <v/>
      </c>
      <c r="I7" s="2">
        <f>IF(AND(D7&lt;&gt;"",H7&lt;&gt;""),D7-H7,"")</f>
        <v/>
      </c>
      <c r="J7" s="2" t="n"/>
    </row>
    <row r="8">
      <c r="A8" s="2" t="n"/>
      <c r="B8" s="2" t="n"/>
      <c r="C8" s="2" t="n"/>
      <c r="D8" s="2" t="n"/>
      <c r="E8" s="2" t="n"/>
      <c r="F8" s="2" t="n"/>
      <c r="G8" s="2" t="n"/>
      <c r="H8" s="2">
        <f>IF(AND(D8&lt;&gt;"",G8&lt;&gt;""),D8*G8/100,"")</f>
        <v/>
      </c>
      <c r="I8" s="2">
        <f>IF(AND(D8&lt;&gt;"",H8&lt;&gt;""),D8-H8,"")</f>
        <v/>
      </c>
      <c r="J8" s="2" t="n"/>
    </row>
    <row r="9">
      <c r="A9" s="2" t="n"/>
      <c r="B9" s="2" t="n"/>
      <c r="C9" s="2" t="n"/>
      <c r="D9" s="2" t="n"/>
      <c r="E9" s="2" t="n"/>
      <c r="F9" s="2" t="n"/>
      <c r="G9" s="2" t="n"/>
      <c r="H9" s="2">
        <f>IF(AND(D9&lt;&gt;"",G9&lt;&gt;""),D9*G9/100,"")</f>
        <v/>
      </c>
      <c r="I9" s="2">
        <f>IF(AND(D9&lt;&gt;"",H9&lt;&gt;""),D9-H9,"")</f>
        <v/>
      </c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>
        <f>IF(AND(D10&lt;&gt;"",G10&lt;&gt;""),D10*G10/100,"")</f>
        <v/>
      </c>
      <c r="I10" s="2">
        <f>IF(AND(D10&lt;&gt;"",H10&lt;&gt;""),D10-H10,"")</f>
        <v/>
      </c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>
        <f>IF(AND(D11&lt;&gt;"",G11&lt;&gt;""),D11*G11/100,"")</f>
        <v/>
      </c>
      <c r="I11" s="2">
        <f>IF(AND(D11&lt;&gt;"",H11&lt;&gt;""),D11-H11,"")</f>
        <v/>
      </c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>
        <f>IF(AND(D12&lt;&gt;"",G12&lt;&gt;""),D12*G12/100,"")</f>
        <v/>
      </c>
      <c r="I12" s="2">
        <f>IF(AND(D12&lt;&gt;"",H12&lt;&gt;""),D12-H12,"")</f>
        <v/>
      </c>
      <c r="J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>
        <f>IF(AND(D13&lt;&gt;"",G13&lt;&gt;""),D13*G13/100,"")</f>
        <v/>
      </c>
      <c r="I13" s="2">
        <f>IF(AND(D13&lt;&gt;"",H13&lt;&gt;""),D13-H13,"")</f>
        <v/>
      </c>
      <c r="J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>
        <f>IF(AND(D14&lt;&gt;"",G14&lt;&gt;""),D14*G14/100,"")</f>
        <v/>
      </c>
      <c r="I14" s="2">
        <f>IF(AND(D14&lt;&gt;"",H14&lt;&gt;""),D14-H14,"")</f>
        <v/>
      </c>
      <c r="J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>
        <f>IF(AND(D15&lt;&gt;"",G15&lt;&gt;""),D15*G15/100,"")</f>
        <v/>
      </c>
      <c r="I15" s="2">
        <f>IF(AND(D15&lt;&gt;"",H15&lt;&gt;""),D15-H15,"")</f>
        <v/>
      </c>
      <c r="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>
        <f>IF(AND(D16&lt;&gt;"",G16&lt;&gt;""),D16*G16/100,"")</f>
        <v/>
      </c>
      <c r="I16" s="2">
        <f>IF(AND(D16&lt;&gt;"",H16&lt;&gt;""),D16-H16,"")</f>
        <v/>
      </c>
      <c r="J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>
        <f>IF(AND(D17&lt;&gt;"",G17&lt;&gt;""),D17*G17/100,"")</f>
        <v/>
      </c>
      <c r="I17" s="2">
        <f>IF(AND(D17&lt;&gt;"",H17&lt;&gt;""),D17-H17,"")</f>
        <v/>
      </c>
      <c r="J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>
        <f>IF(AND(D18&lt;&gt;"",G18&lt;&gt;""),D18*G18/100,"")</f>
        <v/>
      </c>
      <c r="I18" s="2">
        <f>IF(AND(D18&lt;&gt;"",H18&lt;&gt;""),D18-H18,"")</f>
        <v/>
      </c>
      <c r="J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>
        <f>IF(AND(D19&lt;&gt;"",G19&lt;&gt;""),D19*G19/100,"")</f>
        <v/>
      </c>
      <c r="I19" s="2">
        <f>IF(AND(D19&lt;&gt;"",H19&lt;&gt;""),D19-H19,"")</f>
        <v/>
      </c>
      <c r="J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>
        <f>IF(AND(D20&lt;&gt;"",G20&lt;&gt;""),D20*G20/100,"")</f>
        <v/>
      </c>
      <c r="I20" s="2">
        <f>IF(AND(D20&lt;&gt;"",H20&lt;&gt;""),D20-H20,"")</f>
        <v/>
      </c>
      <c r="J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>
        <f>IF(AND(D21&lt;&gt;"",G21&lt;&gt;""),D21*G21/100,"")</f>
        <v/>
      </c>
      <c r="I21" s="2">
        <f>IF(AND(D21&lt;&gt;"",H21&lt;&gt;""),D21-H21,"")</f>
        <v/>
      </c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>
        <f>IF(AND(D22&lt;&gt;"",G22&lt;&gt;""),D22*G22/100,"")</f>
        <v/>
      </c>
      <c r="I22" s="2">
        <f>IF(AND(D22&lt;&gt;"",H22&lt;&gt;""),D22-H22,"")</f>
        <v/>
      </c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>
        <f>IF(AND(D23&lt;&gt;"",G23&lt;&gt;""),D23*G23/100,"")</f>
        <v/>
      </c>
      <c r="I23" s="2">
        <f>IF(AND(D23&lt;&gt;"",H23&lt;&gt;""),D23-H23,"")</f>
        <v/>
      </c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>
        <f>IF(AND(D24&lt;&gt;"",G24&lt;&gt;""),D24*G24/100,"")</f>
        <v/>
      </c>
      <c r="I24" s="2">
        <f>IF(AND(D24&lt;&gt;"",H24&lt;&gt;""),D24-H24,"")</f>
        <v/>
      </c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>
        <f>IF(AND(D25&lt;&gt;"",G25&lt;&gt;""),D25*G25/100,"")</f>
        <v/>
      </c>
      <c r="I25" s="2">
        <f>IF(AND(D25&lt;&gt;"",H25&lt;&gt;""),D25-H25,"")</f>
        <v/>
      </c>
      <c r="J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>
        <f>IF(AND(D26&lt;&gt;"",G26&lt;&gt;""),D26*G26/100,"")</f>
        <v/>
      </c>
      <c r="I26" s="2">
        <f>IF(AND(D26&lt;&gt;"",H26&lt;&gt;""),D26-H26,"")</f>
        <v/>
      </c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>
        <f>IF(AND(D27&lt;&gt;"",G27&lt;&gt;""),D27*G27/100,"")</f>
        <v/>
      </c>
      <c r="I27" s="2">
        <f>IF(AND(D27&lt;&gt;"",H27&lt;&gt;""),D27-H27,"")</f>
        <v/>
      </c>
      <c r="J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>
        <f>IF(AND(D28&lt;&gt;"",G28&lt;&gt;""),D28*G28/100,"")</f>
        <v/>
      </c>
      <c r="I28" s="2">
        <f>IF(AND(D28&lt;&gt;"",H28&lt;&gt;""),D28-H28,"")</f>
        <v/>
      </c>
      <c r="J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>
        <f>IF(AND(D29&lt;&gt;"",G29&lt;&gt;""),D29*G29/100,"")</f>
        <v/>
      </c>
      <c r="I29" s="2">
        <f>IF(AND(D29&lt;&gt;"",H29&lt;&gt;""),D29-H29,"")</f>
        <v/>
      </c>
      <c r="J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>
        <f>IF(AND(D30&lt;&gt;"",G30&lt;&gt;""),D30*G30/100,"")</f>
        <v/>
      </c>
      <c r="I30" s="2">
        <f>IF(AND(D30&lt;&gt;"",H30&lt;&gt;""),D30-H30,"")</f>
        <v/>
      </c>
      <c r="J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>
        <f>IF(AND(D31&lt;&gt;"",G31&lt;&gt;""),D31*G31/100,"")</f>
        <v/>
      </c>
      <c r="I31" s="2">
        <f>IF(AND(D31&lt;&gt;"",H31&lt;&gt;""),D31-H31,"")</f>
        <v/>
      </c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>
        <f>IF(AND(D32&lt;&gt;"",G32&lt;&gt;""),D32*G32/100,"")</f>
        <v/>
      </c>
      <c r="I32" s="2">
        <f>IF(AND(D32&lt;&gt;"",H32&lt;&gt;""),D32-H32,"")</f>
        <v/>
      </c>
      <c r="J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>
        <f>IF(AND(D33&lt;&gt;"",G33&lt;&gt;""),D33*G33/100,"")</f>
        <v/>
      </c>
      <c r="I33" s="2">
        <f>IF(AND(D33&lt;&gt;"",H33&lt;&gt;""),D33-H33,"")</f>
        <v/>
      </c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>
        <f>IF(AND(D34&lt;&gt;"",G34&lt;&gt;""),D34*G34/100,"")</f>
        <v/>
      </c>
      <c r="I34" s="2">
        <f>IF(AND(D34&lt;&gt;"",H34&lt;&gt;""),D34-H34,"")</f>
        <v/>
      </c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>
        <f>IF(AND(D35&lt;&gt;"",G35&lt;&gt;""),D35*G35/100,"")</f>
        <v/>
      </c>
      <c r="I35" s="2">
        <f>IF(AND(D35&lt;&gt;"",H35&lt;&gt;""),D35-H35,"")</f>
        <v/>
      </c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>
        <f>IF(AND(D36&lt;&gt;"",G36&lt;&gt;""),D36*G36/100,"")</f>
        <v/>
      </c>
      <c r="I36" s="2">
        <f>IF(AND(D36&lt;&gt;"",H36&lt;&gt;""),D36-H36,"")</f>
        <v/>
      </c>
      <c r="J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>
        <f>IF(AND(D37&lt;&gt;"",G37&lt;&gt;""),D37*G37/100,"")</f>
        <v/>
      </c>
      <c r="I37" s="2">
        <f>IF(AND(D37&lt;&gt;"",H37&lt;&gt;""),D37-H37,"")</f>
        <v/>
      </c>
      <c r="J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>
        <f>IF(AND(D38&lt;&gt;"",G38&lt;&gt;""),D38*G38/100,"")</f>
        <v/>
      </c>
      <c r="I38" s="2">
        <f>IF(AND(D38&lt;&gt;"",H38&lt;&gt;""),D38-H38,"")</f>
        <v/>
      </c>
      <c r="J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>
        <f>IF(AND(D39&lt;&gt;"",G39&lt;&gt;""),D39*G39/100,"")</f>
        <v/>
      </c>
      <c r="I39" s="2">
        <f>IF(AND(D39&lt;&gt;"",H39&lt;&gt;""),D39-H39,"")</f>
        <v/>
      </c>
      <c r="J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>
        <f>IF(AND(D40&lt;&gt;"",G40&lt;&gt;""),D40*G40/100,"")</f>
        <v/>
      </c>
      <c r="I40" s="2">
        <f>IF(AND(D40&lt;&gt;"",H40&lt;&gt;""),D40-H40,"")</f>
        <v/>
      </c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>
        <f>IF(AND(D41&lt;&gt;"",G41&lt;&gt;""),D41*G41/100,"")</f>
        <v/>
      </c>
      <c r="I41" s="2">
        <f>IF(AND(D41&lt;&gt;"",H41&lt;&gt;""),D41-H41,"")</f>
        <v/>
      </c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>
        <f>IF(AND(D42&lt;&gt;"",G42&lt;&gt;""),D42*G42/100,"")</f>
        <v/>
      </c>
      <c r="I42" s="2">
        <f>IF(AND(D42&lt;&gt;"",H42&lt;&gt;""),D42-H42,"")</f>
        <v/>
      </c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>
        <f>IF(AND(D43&lt;&gt;"",G43&lt;&gt;""),D43*G43/100,"")</f>
        <v/>
      </c>
      <c r="I43" s="2">
        <f>IF(AND(D43&lt;&gt;"",H43&lt;&gt;""),D43-H43,"")</f>
        <v/>
      </c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>
        <f>IF(AND(D44&lt;&gt;"",G44&lt;&gt;""),D44*G44/100,"")</f>
        <v/>
      </c>
      <c r="I44" s="2">
        <f>IF(AND(D44&lt;&gt;"",H44&lt;&gt;""),D44-H44,"")</f>
        <v/>
      </c>
      <c r="J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>
        <f>IF(AND(D45&lt;&gt;"",G45&lt;&gt;""),D45*G45/100,"")</f>
        <v/>
      </c>
      <c r="I45" s="2">
        <f>IF(AND(D45&lt;&gt;"",H45&lt;&gt;""),D45-H45,"")</f>
        <v/>
      </c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>
        <f>IF(AND(D46&lt;&gt;"",G46&lt;&gt;""),D46*G46/100,"")</f>
        <v/>
      </c>
      <c r="I46" s="2">
        <f>IF(AND(D46&lt;&gt;"",H46&lt;&gt;""),D46-H46,"")</f>
        <v/>
      </c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>
        <f>IF(AND(D47&lt;&gt;"",G47&lt;&gt;""),D47*G47/100,"")</f>
        <v/>
      </c>
      <c r="I47" s="2">
        <f>IF(AND(D47&lt;&gt;"",H47&lt;&gt;""),D47-H47,"")</f>
        <v/>
      </c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>
        <f>IF(AND(D48&lt;&gt;"",G48&lt;&gt;""),D48*G48/100,"")</f>
        <v/>
      </c>
      <c r="I48" s="2">
        <f>IF(AND(D48&lt;&gt;"",H48&lt;&gt;""),D48-H48,"")</f>
        <v/>
      </c>
      <c r="J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>
        <f>IF(AND(D49&lt;&gt;"",G49&lt;&gt;""),D49*G49/100,"")</f>
        <v/>
      </c>
      <c r="I49" s="2">
        <f>IF(AND(D49&lt;&gt;"",H49&lt;&gt;""),D49-H49,"")</f>
        <v/>
      </c>
      <c r="J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>
        <f>IF(AND(D50&lt;&gt;"",G50&lt;&gt;""),D50*G50/100,"")</f>
        <v/>
      </c>
      <c r="I50" s="2">
        <f>IF(AND(D50&lt;&gt;"",H50&lt;&gt;""),D50-H50,"")</f>
        <v/>
      </c>
      <c r="J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>
        <f>IF(AND(D51&lt;&gt;"",G51&lt;&gt;""),D51*G51/100,"")</f>
        <v/>
      </c>
      <c r="I51" s="2">
        <f>IF(AND(D51&lt;&gt;"",H51&lt;&gt;""),D51-H51,"")</f>
        <v/>
      </c>
      <c r="J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>
        <f>IF(AND(D52&lt;&gt;"",G52&lt;&gt;""),D52*G52/100,"")</f>
        <v/>
      </c>
      <c r="I52" s="2">
        <f>IF(AND(D52&lt;&gt;"",H52&lt;&gt;""),D52-H52,"")</f>
        <v/>
      </c>
      <c r="J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>
        <f>IF(AND(D53&lt;&gt;"",G53&lt;&gt;""),D53*G53/100,"")</f>
        <v/>
      </c>
      <c r="I53" s="2">
        <f>IF(AND(D53&lt;&gt;"",H53&lt;&gt;""),D53-H53,"")</f>
        <v/>
      </c>
      <c r="J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>
        <f>IF(AND(D54&lt;&gt;"",G54&lt;&gt;""),D54*G54/100,"")</f>
        <v/>
      </c>
      <c r="I54" s="2">
        <f>IF(AND(D54&lt;&gt;"",H54&lt;&gt;""),D54-H54,"")</f>
        <v/>
      </c>
      <c r="J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>
        <f>IF(AND(D55&lt;&gt;"",G55&lt;&gt;""),D55*G55/100,"")</f>
        <v/>
      </c>
      <c r="I55" s="2">
        <f>IF(AND(D55&lt;&gt;"",H55&lt;&gt;""),D55-H55,"")</f>
        <v/>
      </c>
      <c r="J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>
        <f>IF(AND(D56&lt;&gt;"",G56&lt;&gt;""),D56*G56/100,"")</f>
        <v/>
      </c>
      <c r="I56" s="2">
        <f>IF(AND(D56&lt;&gt;"",H56&lt;&gt;""),D56-H56,"")</f>
        <v/>
      </c>
      <c r="J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>
        <f>IF(AND(D57&lt;&gt;"",G57&lt;&gt;""),D57*G57/100,"")</f>
        <v/>
      </c>
      <c r="I57" s="2">
        <f>IF(AND(D57&lt;&gt;"",H57&lt;&gt;""),D57-H57,"")</f>
        <v/>
      </c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>
        <f>IF(AND(D58&lt;&gt;"",G58&lt;&gt;""),D58*G58/100,"")</f>
        <v/>
      </c>
      <c r="I58" s="2">
        <f>IF(AND(D58&lt;&gt;"",H58&lt;&gt;""),D58-H58,"")</f>
        <v/>
      </c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>
        <f>IF(AND(D59&lt;&gt;"",G59&lt;&gt;""),D59*G59/100,"")</f>
        <v/>
      </c>
      <c r="I59" s="2">
        <f>IF(AND(D59&lt;&gt;"",H59&lt;&gt;""),D59-H59,"")</f>
        <v/>
      </c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>
        <f>IF(AND(D60&lt;&gt;"",G60&lt;&gt;""),D60*G60/100,"")</f>
        <v/>
      </c>
      <c r="I60" s="2">
        <f>IF(AND(D60&lt;&gt;"",H60&lt;&gt;""),D60-H60,"")</f>
        <v/>
      </c>
      <c r="J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>
        <f>IF(AND(D61&lt;&gt;"",G61&lt;&gt;""),D61*G61/100,"")</f>
        <v/>
      </c>
      <c r="I61" s="2">
        <f>IF(AND(D61&lt;&gt;"",H61&lt;&gt;""),D61-H61,"")</f>
        <v/>
      </c>
      <c r="J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>
        <f>IF(AND(D62&lt;&gt;"",G62&lt;&gt;""),D62*G62/100,"")</f>
        <v/>
      </c>
      <c r="I62" s="2">
        <f>IF(AND(D62&lt;&gt;"",H62&lt;&gt;""),D62-H62,"")</f>
        <v/>
      </c>
      <c r="J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>
        <f>IF(AND(D63&lt;&gt;"",G63&lt;&gt;""),D63*G63/100,"")</f>
        <v/>
      </c>
      <c r="I63" s="2">
        <f>IF(AND(D63&lt;&gt;"",H63&lt;&gt;""),D63-H63,"")</f>
        <v/>
      </c>
      <c r="J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>
        <f>IF(AND(D64&lt;&gt;"",G64&lt;&gt;""),D64*G64/100,"")</f>
        <v/>
      </c>
      <c r="I64" s="2">
        <f>IF(AND(D64&lt;&gt;"",H64&lt;&gt;""),D64-H64,"")</f>
        <v/>
      </c>
      <c r="J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>
        <f>IF(AND(D65&lt;&gt;"",G65&lt;&gt;""),D65*G65/100,"")</f>
        <v/>
      </c>
      <c r="I65" s="2">
        <f>IF(AND(D65&lt;&gt;"",H65&lt;&gt;""),D65-H65,"")</f>
        <v/>
      </c>
      <c r="J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>
        <f>IF(AND(D66&lt;&gt;"",G66&lt;&gt;""),D66*G66/100,"")</f>
        <v/>
      </c>
      <c r="I66" s="2">
        <f>IF(AND(D66&lt;&gt;"",H66&lt;&gt;""),D66-H66,"")</f>
        <v/>
      </c>
      <c r="J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>
        <f>IF(AND(D67&lt;&gt;"",G67&lt;&gt;""),D67*G67/100,"")</f>
        <v/>
      </c>
      <c r="I67" s="2">
        <f>IF(AND(D67&lt;&gt;"",H67&lt;&gt;""),D67-H67,"")</f>
        <v/>
      </c>
      <c r="J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>
        <f>IF(AND(D68&lt;&gt;"",G68&lt;&gt;""),D68*G68/100,"")</f>
        <v/>
      </c>
      <c r="I68" s="2">
        <f>IF(AND(D68&lt;&gt;"",H68&lt;&gt;""),D68-H68,"")</f>
        <v/>
      </c>
      <c r="J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>
        <f>IF(AND(D69&lt;&gt;"",G69&lt;&gt;""),D69*G69/100,"")</f>
        <v/>
      </c>
      <c r="I69" s="2">
        <f>IF(AND(D69&lt;&gt;"",H69&lt;&gt;""),D69-H69,"")</f>
        <v/>
      </c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>
        <f>IF(AND(D70&lt;&gt;"",G70&lt;&gt;""),D70*G70/100,"")</f>
        <v/>
      </c>
      <c r="I70" s="2">
        <f>IF(AND(D70&lt;&gt;"",H70&lt;&gt;""),D70-H70,"")</f>
        <v/>
      </c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>
        <f>IF(AND(D71&lt;&gt;"",G71&lt;&gt;""),D71*G71/100,"")</f>
        <v/>
      </c>
      <c r="I71" s="2">
        <f>IF(AND(D71&lt;&gt;"",H71&lt;&gt;""),D71-H71,"")</f>
        <v/>
      </c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>
        <f>IF(AND(D72&lt;&gt;"",G72&lt;&gt;""),D72*G72/100,"")</f>
        <v/>
      </c>
      <c r="I72" s="2">
        <f>IF(AND(D72&lt;&gt;"",H72&lt;&gt;""),D72-H72,"")</f>
        <v/>
      </c>
      <c r="J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>
        <f>IF(AND(D73&lt;&gt;"",G73&lt;&gt;""),D73*G73/100,"")</f>
        <v/>
      </c>
      <c r="I73" s="2">
        <f>IF(AND(D73&lt;&gt;"",H73&lt;&gt;""),D73-H73,"")</f>
        <v/>
      </c>
      <c r="J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>
        <f>IF(AND(D74&lt;&gt;"",G74&lt;&gt;""),D74*G74/100,"")</f>
        <v/>
      </c>
      <c r="I74" s="2">
        <f>IF(AND(D74&lt;&gt;"",H74&lt;&gt;""),D74-H74,"")</f>
        <v/>
      </c>
      <c r="J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>
        <f>IF(AND(D75&lt;&gt;"",G75&lt;&gt;""),D75*G75/100,"")</f>
        <v/>
      </c>
      <c r="I75" s="2">
        <f>IF(AND(D75&lt;&gt;"",H75&lt;&gt;""),D75-H75,"")</f>
        <v/>
      </c>
      <c r="J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>
        <f>IF(AND(D76&lt;&gt;"",G76&lt;&gt;""),D76*G76/100,"")</f>
        <v/>
      </c>
      <c r="I76" s="2">
        <f>IF(AND(D76&lt;&gt;"",H76&lt;&gt;""),D76-H76,"")</f>
        <v/>
      </c>
      <c r="J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>
        <f>IF(AND(D77&lt;&gt;"",G77&lt;&gt;""),D77*G77/100,"")</f>
        <v/>
      </c>
      <c r="I77" s="2">
        <f>IF(AND(D77&lt;&gt;"",H77&lt;&gt;""),D77-H77,"")</f>
        <v/>
      </c>
      <c r="J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>
        <f>IF(AND(D78&lt;&gt;"",G78&lt;&gt;""),D78*G78/100,"")</f>
        <v/>
      </c>
      <c r="I78" s="2">
        <f>IF(AND(D78&lt;&gt;"",H78&lt;&gt;""),D78-H78,"")</f>
        <v/>
      </c>
      <c r="J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>
        <f>IF(AND(D79&lt;&gt;"",G79&lt;&gt;""),D79*G79/100,"")</f>
        <v/>
      </c>
      <c r="I79" s="2">
        <f>IF(AND(D79&lt;&gt;"",H79&lt;&gt;""),D79-H79,"")</f>
        <v/>
      </c>
      <c r="J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>
        <f>IF(AND(D80&lt;&gt;"",G80&lt;&gt;""),D80*G80/100,"")</f>
        <v/>
      </c>
      <c r="I80" s="2">
        <f>IF(AND(D80&lt;&gt;"",H80&lt;&gt;""),D80-H80,"")</f>
        <v/>
      </c>
      <c r="J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>
        <f>IF(AND(D81&lt;&gt;"",G81&lt;&gt;""),D81*G81/100,"")</f>
        <v/>
      </c>
      <c r="I81" s="2">
        <f>IF(AND(D81&lt;&gt;"",H81&lt;&gt;""),D81-H81,"")</f>
        <v/>
      </c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>
        <f>IF(AND(D82&lt;&gt;"",G82&lt;&gt;""),D82*G82/100,"")</f>
        <v/>
      </c>
      <c r="I82" s="2">
        <f>IF(AND(D82&lt;&gt;"",H82&lt;&gt;""),D82-H82,"")</f>
        <v/>
      </c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>
        <f>IF(AND(D83&lt;&gt;"",G83&lt;&gt;""),D83*G83/100,"")</f>
        <v/>
      </c>
      <c r="I83" s="2">
        <f>IF(AND(D83&lt;&gt;"",H83&lt;&gt;""),D83-H83,"")</f>
        <v/>
      </c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>
        <f>IF(AND(D84&lt;&gt;"",G84&lt;&gt;""),D84*G84/100,"")</f>
        <v/>
      </c>
      <c r="I84" s="2">
        <f>IF(AND(D84&lt;&gt;"",H84&lt;&gt;""),D84-H84,"")</f>
        <v/>
      </c>
      <c r="J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>
        <f>IF(AND(D85&lt;&gt;"",G85&lt;&gt;""),D85*G85/100,"")</f>
        <v/>
      </c>
      <c r="I85" s="2">
        <f>IF(AND(D85&lt;&gt;"",H85&lt;&gt;""),D85-H85,"")</f>
        <v/>
      </c>
      <c r="J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>
        <f>IF(AND(D86&lt;&gt;"",G86&lt;&gt;""),D86*G86/100,"")</f>
        <v/>
      </c>
      <c r="I86" s="2">
        <f>IF(AND(D86&lt;&gt;"",H86&lt;&gt;""),D86-H86,"")</f>
        <v/>
      </c>
      <c r="J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>
        <f>IF(AND(D87&lt;&gt;"",G87&lt;&gt;""),D87*G87/100,"")</f>
        <v/>
      </c>
      <c r="I87" s="2">
        <f>IF(AND(D87&lt;&gt;"",H87&lt;&gt;""),D87-H87,"")</f>
        <v/>
      </c>
      <c r="J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>
        <f>IF(AND(D88&lt;&gt;"",G88&lt;&gt;""),D88*G88/100,"")</f>
        <v/>
      </c>
      <c r="I88" s="2">
        <f>IF(AND(D88&lt;&gt;"",H88&lt;&gt;""),D88-H88,"")</f>
        <v/>
      </c>
      <c r="J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>
        <f>IF(AND(D89&lt;&gt;"",G89&lt;&gt;""),D89*G89/100,"")</f>
        <v/>
      </c>
      <c r="I89" s="2">
        <f>IF(AND(D89&lt;&gt;"",H89&lt;&gt;""),D89-H89,"")</f>
        <v/>
      </c>
      <c r="J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>
        <f>IF(AND(D90&lt;&gt;"",G90&lt;&gt;""),D90*G90/100,"")</f>
        <v/>
      </c>
      <c r="I90" s="2">
        <f>IF(AND(D90&lt;&gt;"",H90&lt;&gt;""),D90-H90,"")</f>
        <v/>
      </c>
      <c r="J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>
        <f>IF(AND(D91&lt;&gt;"",G91&lt;&gt;""),D91*G91/100,"")</f>
        <v/>
      </c>
      <c r="I91" s="2">
        <f>IF(AND(D91&lt;&gt;"",H91&lt;&gt;""),D91-H91,"")</f>
        <v/>
      </c>
      <c r="J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>
        <f>IF(AND(D92&lt;&gt;"",G92&lt;&gt;""),D92*G92/100,"")</f>
        <v/>
      </c>
      <c r="I92" s="2">
        <f>IF(AND(D92&lt;&gt;"",H92&lt;&gt;""),D92-H92,"")</f>
        <v/>
      </c>
      <c r="J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>
        <f>IF(AND(D93&lt;&gt;"",G93&lt;&gt;""),D93*G93/100,"")</f>
        <v/>
      </c>
      <c r="I93" s="2">
        <f>IF(AND(D93&lt;&gt;"",H93&lt;&gt;""),D93-H93,"")</f>
        <v/>
      </c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>
        <f>IF(AND(D94&lt;&gt;"",G94&lt;&gt;""),D94*G94/100,"")</f>
        <v/>
      </c>
      <c r="I94" s="2">
        <f>IF(AND(D94&lt;&gt;"",H94&lt;&gt;""),D94-H94,"")</f>
        <v/>
      </c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>
        <f>IF(AND(D95&lt;&gt;"",G95&lt;&gt;""),D95*G95/100,"")</f>
        <v/>
      </c>
      <c r="I95" s="2">
        <f>IF(AND(D95&lt;&gt;"",H95&lt;&gt;""),D95-H95,"")</f>
        <v/>
      </c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>
        <f>IF(AND(D96&lt;&gt;"",G96&lt;&gt;""),D96*G96/100,"")</f>
        <v/>
      </c>
      <c r="I96" s="2">
        <f>IF(AND(D96&lt;&gt;"",H96&lt;&gt;""),D96-H96,"")</f>
        <v/>
      </c>
      <c r="J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>
        <f>IF(AND(D97&lt;&gt;"",G97&lt;&gt;""),D97*G97/100,"")</f>
        <v/>
      </c>
      <c r="I97" s="2">
        <f>IF(AND(D97&lt;&gt;"",H97&lt;&gt;""),D97-H97,"")</f>
        <v/>
      </c>
      <c r="J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>
        <f>IF(AND(D98&lt;&gt;"",G98&lt;&gt;""),D98*G98/100,"")</f>
        <v/>
      </c>
      <c r="I98" s="2">
        <f>IF(AND(D98&lt;&gt;"",H98&lt;&gt;""),D98-H98,"")</f>
        <v/>
      </c>
      <c r="J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>
        <f>IF(AND(D99&lt;&gt;"",G99&lt;&gt;""),D99*G99/100,"")</f>
        <v/>
      </c>
      <c r="I99" s="2">
        <f>IF(AND(D99&lt;&gt;"",H99&lt;&gt;""),D99-H99,"")</f>
        <v/>
      </c>
      <c r="J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>
        <f>IF(AND(D100&lt;&gt;"",G100&lt;&gt;""),D100*G100/100,"")</f>
        <v/>
      </c>
      <c r="I100" s="2">
        <f>IF(AND(D100&lt;&gt;"",H100&lt;&gt;""),D100-H100,"")</f>
        <v/>
      </c>
      <c r="J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>
        <f>IF(AND(D101&lt;&gt;"",G101&lt;&gt;""),D101*G101/100,"")</f>
        <v/>
      </c>
      <c r="I101" s="2">
        <f>IF(AND(D101&lt;&gt;"",H101&lt;&gt;""),D101-H101,"")</f>
        <v/>
      </c>
      <c r="J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>
        <f>IF(AND(D102&lt;&gt;"",G102&lt;&gt;""),D102*G102/100,"")</f>
        <v/>
      </c>
      <c r="I102" s="2">
        <f>IF(AND(D102&lt;&gt;"",H102&lt;&gt;""),D102-H102,"")</f>
        <v/>
      </c>
      <c r="J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15" customWidth="1" min="3" max="3"/>
  </cols>
  <sheetData>
    <row r="1">
      <c r="A1" s="3" t="inlineStr">
        <is>
          <t>BUSINESS EXPENSE CATEGORIES</t>
        </is>
      </c>
      <c r="B1" s="3" t="inlineStr">
        <is>
          <t>DESCRIPTION</t>
        </is>
      </c>
      <c r="C1" s="3" t="inlineStr">
        <is>
          <t>DEDUCTIBLE</t>
        </is>
      </c>
    </row>
    <row r="2">
      <c r="A2" s="4" t="inlineStr"/>
      <c r="B2" s="4" t="inlineStr"/>
      <c r="C2" s="4" t="inlineStr"/>
    </row>
    <row r="3">
      <c r="A3" s="5" t="inlineStr">
        <is>
          <t>Office Supplies</t>
        </is>
      </c>
      <c r="B3" s="5" t="inlineStr">
        <is>
          <t>Paper, pens, computer supplies</t>
        </is>
      </c>
      <c r="C3" s="5" t="inlineStr">
        <is>
          <t>100%</t>
        </is>
      </c>
    </row>
    <row r="4">
      <c r="A4" s="5" t="inlineStr">
        <is>
          <t>Equipment</t>
        </is>
      </c>
      <c r="B4" s="5" t="inlineStr">
        <is>
          <t>Computers, printers, furniture</t>
        </is>
      </c>
      <c r="C4" s="5" t="inlineStr">
        <is>
          <t>100%</t>
        </is>
      </c>
    </row>
    <row r="5">
      <c r="A5" s="5" t="inlineStr">
        <is>
          <t>Software</t>
        </is>
      </c>
      <c r="B5" s="5" t="inlineStr">
        <is>
          <t>Business software subscriptions</t>
        </is>
      </c>
      <c r="C5" s="5" t="inlineStr">
        <is>
          <t>100%</t>
        </is>
      </c>
    </row>
    <row r="6">
      <c r="A6" s="5" t="inlineStr">
        <is>
          <t>Internet &amp; Phone</t>
        </is>
      </c>
      <c r="B6" s="5" t="inlineStr">
        <is>
          <t>Business internet, phone service</t>
        </is>
      </c>
      <c r="C6" s="5" t="inlineStr">
        <is>
          <t>Business %</t>
        </is>
      </c>
    </row>
    <row r="7">
      <c r="A7" s="5" t="inlineStr">
        <is>
          <t>Vehicle Expenses</t>
        </is>
      </c>
      <c r="B7" s="5" t="inlineStr">
        <is>
          <t>Gas, maintenance, insurance</t>
        </is>
      </c>
      <c r="C7" s="5" t="inlineStr">
        <is>
          <t>Business %</t>
        </is>
      </c>
    </row>
    <row r="8">
      <c r="A8" s="5" t="inlineStr">
        <is>
          <t>Meals &amp; Entertainment</t>
        </is>
      </c>
      <c r="B8" s="5" t="inlineStr">
        <is>
          <t>Client meals, business dinners</t>
        </is>
      </c>
      <c r="C8" s="5" t="inlineStr">
        <is>
          <t>50%</t>
        </is>
      </c>
    </row>
    <row r="9">
      <c r="A9" s="5" t="inlineStr">
        <is>
          <t>Travel</t>
        </is>
      </c>
      <c r="B9" s="5" t="inlineStr">
        <is>
          <t>Flights, hotels, rental cars</t>
        </is>
      </c>
      <c r="C9" s="5" t="inlineStr">
        <is>
          <t>100%</t>
        </is>
      </c>
    </row>
    <row r="10">
      <c r="A10" s="5" t="inlineStr">
        <is>
          <t>Professional Services</t>
        </is>
      </c>
      <c r="B10" s="5" t="inlineStr">
        <is>
          <t>Legal, accounting, consulting</t>
        </is>
      </c>
      <c r="C10" s="5" t="inlineStr">
        <is>
          <t>100%</t>
        </is>
      </c>
    </row>
    <row r="11">
      <c r="A11" s="5" t="inlineStr">
        <is>
          <t>Insurance</t>
        </is>
      </c>
      <c r="B11" s="5" t="inlineStr">
        <is>
          <t>Business liability, equipment</t>
        </is>
      </c>
      <c r="C11" s="5" t="inlineStr">
        <is>
          <t>100%</t>
        </is>
      </c>
    </row>
    <row r="12">
      <c r="A12" s="5" t="inlineStr">
        <is>
          <t>Rent</t>
        </is>
      </c>
      <c r="B12" s="5" t="inlineStr">
        <is>
          <t>Office rent, co-working space</t>
        </is>
      </c>
      <c r="C12" s="5" t="inlineStr">
        <is>
          <t>Business %</t>
        </is>
      </c>
    </row>
    <row r="13">
      <c r="A13" s="5" t="inlineStr">
        <is>
          <t>Utilities</t>
        </is>
      </c>
      <c r="B13" s="5" t="inlineStr">
        <is>
          <t>Electricity, water, gas</t>
        </is>
      </c>
      <c r="C13" s="5" t="inlineStr">
        <is>
          <t>Business %</t>
        </is>
      </c>
    </row>
    <row r="14">
      <c r="A14" s="5" t="inlineStr">
        <is>
          <t>Marketing &amp; Advertising</t>
        </is>
      </c>
      <c r="B14" s="5" t="inlineStr">
        <is>
          <t>Website, business cards, ads</t>
        </is>
      </c>
      <c r="C14" s="5" t="inlineStr">
        <is>
          <t>100%</t>
        </is>
      </c>
    </row>
    <row r="15">
      <c r="A15" s="5" t="inlineStr">
        <is>
          <t>Professional Development</t>
        </is>
      </c>
      <c r="B15" s="5" t="inlineStr">
        <is>
          <t>Training, courses, conferences</t>
        </is>
      </c>
      <c r="C15" s="5" t="inlineStr">
        <is>
          <t>100%</t>
        </is>
      </c>
    </row>
    <row r="16">
      <c r="A16" s="5" t="inlineStr">
        <is>
          <t>Subscriptions</t>
        </is>
      </c>
      <c r="B16" s="5" t="inlineStr">
        <is>
          <t>Business magazines, online tools</t>
        </is>
      </c>
      <c r="C16" s="5" t="inlineStr">
        <is>
          <t>100%</t>
        </is>
      </c>
    </row>
    <row r="17">
      <c r="A17" s="5" t="inlineStr">
        <is>
          <t>Bank Fees</t>
        </is>
      </c>
      <c r="B17" s="5" t="inlineStr">
        <is>
          <t>Business banking fees</t>
        </is>
      </c>
      <c r="C17" s="5" t="inlineStr">
        <is>
          <t>100%</t>
        </is>
      </c>
    </row>
    <row r="18">
      <c r="A18" s="5" t="inlineStr">
        <is>
          <t>Licenses &amp; Permits</t>
        </is>
      </c>
      <c r="B18" s="5" t="inlineStr">
        <is>
          <t>Business licenses, permits</t>
        </is>
      </c>
      <c r="C18" s="5" t="inlineStr">
        <is>
          <t>100%</t>
        </is>
      </c>
    </row>
    <row r="19">
      <c r="A19" s="5" t="inlineStr">
        <is>
          <t>Repairs &amp; Maintenance</t>
        </is>
      </c>
      <c r="B19" s="5" t="inlineStr">
        <is>
          <t>Equipment repairs</t>
        </is>
      </c>
      <c r="C19" s="5" t="inlineStr">
        <is>
          <t>100%</t>
        </is>
      </c>
    </row>
    <row r="20">
      <c r="A20" s="5" t="inlineStr">
        <is>
          <t>Shipping</t>
        </is>
      </c>
      <c r="B20" s="5" t="inlineStr">
        <is>
          <t>Postage, shipping supplies</t>
        </is>
      </c>
      <c r="C20" s="5" t="inlineStr">
        <is>
          <t>100%</t>
        </is>
      </c>
    </row>
    <row r="21">
      <c r="A21" s="5" t="inlineStr">
        <is>
          <t>Contract Labor</t>
        </is>
      </c>
      <c r="B21" s="5" t="inlineStr">
        <is>
          <t>Freelancers, contractors</t>
        </is>
      </c>
      <c r="C21" s="5" t="inlineStr">
        <is>
          <t>100%</t>
        </is>
      </c>
    </row>
    <row r="22">
      <c r="A22" s="5" t="inlineStr">
        <is>
          <t>Employee Benefits</t>
        </is>
      </c>
      <c r="B22" s="5" t="inlineStr">
        <is>
          <t>Health insurance, retirement</t>
        </is>
      </c>
      <c r="C22" s="5" t="inlineStr">
        <is>
          <t>100%</t>
        </is>
      </c>
    </row>
    <row r="23">
      <c r="A23" s="5" t="inlineStr">
        <is>
          <t>Taxes</t>
        </is>
      </c>
      <c r="B23" s="5" t="inlineStr">
        <is>
          <t>Business taxes, property tax</t>
        </is>
      </c>
      <c r="C23" s="5" t="inlineStr">
        <is>
          <t>100%</t>
        </is>
      </c>
    </row>
    <row r="24">
      <c r="A24" s="5" t="inlineStr">
        <is>
          <t>Interest</t>
        </is>
      </c>
      <c r="B24" s="5" t="inlineStr">
        <is>
          <t>Business loan interest</t>
        </is>
      </c>
      <c r="C24" s="5" t="inlineStr">
        <is>
          <t>100%</t>
        </is>
      </c>
    </row>
    <row r="25">
      <c r="A25" s="5" t="inlineStr">
        <is>
          <t>Donations</t>
        </is>
      </c>
      <c r="B25" s="5" t="inlineStr">
        <is>
          <t>Charitable contributions</t>
        </is>
      </c>
      <c r="C25" s="5" t="inlineStr">
        <is>
          <t>100%</t>
        </is>
      </c>
    </row>
    <row r="26">
      <c r="A26" s="5" t="inlineStr">
        <is>
          <t>Home Office</t>
        </is>
      </c>
      <c r="B26" s="5" t="inlineStr">
        <is>
          <t>Portion of home expenses</t>
        </is>
      </c>
      <c r="C26" s="5" t="inlineStr">
        <is>
          <t>Business %</t>
        </is>
      </c>
    </row>
    <row r="27">
      <c r="A27" s="5" t="inlineStr">
        <is>
          <t>Tools</t>
        </is>
      </c>
      <c r="B27" s="5" t="inlineStr">
        <is>
          <t>Business tools, equipment</t>
        </is>
      </c>
      <c r="C27" s="5" t="inlineStr">
        <is>
          <t>100%</t>
        </is>
      </c>
    </row>
    <row r="28">
      <c r="A28" s="5" t="inlineStr">
        <is>
          <t>Materials</t>
        </is>
      </c>
      <c r="B28" s="5" t="inlineStr">
        <is>
          <t>Raw materials, supplies</t>
        </is>
      </c>
      <c r="C28" s="5" t="inlineStr">
        <is>
          <t>100%</t>
        </is>
      </c>
    </row>
    <row r="29">
      <c r="A29" s="5" t="inlineStr">
        <is>
          <t>Parking &amp; Tolls</t>
        </is>
      </c>
      <c r="B29" s="5" t="inlineStr">
        <is>
          <t>Business-related parking</t>
        </is>
      </c>
      <c r="C29" s="5" t="inlineStr">
        <is>
          <t>100%</t>
        </is>
      </c>
    </row>
    <row r="30">
      <c r="A30" s="5" t="inlineStr">
        <is>
          <t>Medical</t>
        </is>
      </c>
      <c r="B30" s="5" t="inlineStr">
        <is>
          <t>Business health expenses</t>
        </is>
      </c>
      <c r="C30" s="5" t="inlineStr">
        <is>
          <t>100%</t>
        </is>
      </c>
    </row>
    <row r="31">
      <c r="A31" s="5" t="inlineStr">
        <is>
          <t>Other</t>
        </is>
      </c>
      <c r="B31" s="5" t="inlineStr">
        <is>
          <t>Miscellaneous business expenses</t>
        </is>
      </c>
      <c r="C31" s="5" t="inlineStr">
        <is>
          <t>Varies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Category</t>
        </is>
      </c>
      <c r="B1" s="1" t="inlineStr">
        <is>
          <t>Q1 Total</t>
        </is>
      </c>
      <c r="C1" s="1" t="inlineStr">
        <is>
          <t>Q2 Total</t>
        </is>
      </c>
      <c r="D1" s="1" t="inlineStr">
        <is>
          <t>Q3 Total</t>
        </is>
      </c>
      <c r="E1" s="1" t="inlineStr">
        <is>
          <t>Q4 Total</t>
        </is>
      </c>
      <c r="F1" s="1" t="inlineStr">
        <is>
          <t>Annual Total</t>
        </is>
      </c>
    </row>
    <row r="2">
      <c r="A2" s="2" t="inlineStr">
        <is>
          <t>Office Supplies</t>
        </is>
      </c>
      <c r="B2" s="2">
        <f>SUMIFS('Expense Tracker'.H:H,'Expense Tracker'.C:C,A2)</f>
        <v/>
      </c>
      <c r="C2" s="2">
        <f>SUMIFS('Expense Tracker'.H:H,'Expense Tracker'.C:C,A2)</f>
        <v/>
      </c>
      <c r="D2" s="2">
        <f>SUMIFS('Expense Tracker'.H:H,'Expense Tracker'.C:C,A2)</f>
        <v/>
      </c>
      <c r="E2" s="2">
        <f>SUMIFS('Expense Tracker'.H:H,'Expense Tracker'.C:C,A2)</f>
        <v/>
      </c>
      <c r="F2" s="2">
        <f>SUM(B2:E2)</f>
        <v/>
      </c>
    </row>
    <row r="3">
      <c r="A3" s="2" t="inlineStr">
        <is>
          <t>Equipment</t>
        </is>
      </c>
      <c r="B3" s="2">
        <f>SUMIFS('Expense Tracker'.H:H,'Expense Tracker'.C:C,A3)</f>
        <v/>
      </c>
      <c r="C3" s="2">
        <f>SUMIFS('Expense Tracker'.H:H,'Expense Tracker'.C:C,A3)</f>
        <v/>
      </c>
      <c r="D3" s="2">
        <f>SUMIFS('Expense Tracker'.H:H,'Expense Tracker'.C:C,A3)</f>
        <v/>
      </c>
      <c r="E3" s="2">
        <f>SUMIFS('Expense Tracker'.H:H,'Expense Tracker'.C:C,A3)</f>
        <v/>
      </c>
      <c r="F3" s="2">
        <f>SUM(B3:E3)</f>
        <v/>
      </c>
    </row>
    <row r="4">
      <c r="A4" s="2" t="inlineStr">
        <is>
          <t>Software</t>
        </is>
      </c>
      <c r="B4" s="2">
        <f>SUMIFS('Expense Tracker'.H:H,'Expense Tracker'.C:C,A4)</f>
        <v/>
      </c>
      <c r="C4" s="2">
        <f>SUMIFS('Expense Tracker'.H:H,'Expense Tracker'.C:C,A4)</f>
        <v/>
      </c>
      <c r="D4" s="2">
        <f>SUMIFS('Expense Tracker'.H:H,'Expense Tracker'.C:C,A4)</f>
        <v/>
      </c>
      <c r="E4" s="2">
        <f>SUMIFS('Expense Tracker'.H:H,'Expense Tracker'.C:C,A4)</f>
        <v/>
      </c>
      <c r="F4" s="2">
        <f>SUM(B4:E4)</f>
        <v/>
      </c>
    </row>
    <row r="5">
      <c r="A5" s="2" t="inlineStr">
        <is>
          <t>Vehicle Expenses</t>
        </is>
      </c>
      <c r="B5" s="2">
        <f>SUMIFS('Expense Tracker'.H:H,'Expense Tracker'.C:C,A5)</f>
        <v/>
      </c>
      <c r="C5" s="2">
        <f>SUMIFS('Expense Tracker'.H:H,'Expense Tracker'.C:C,A5)</f>
        <v/>
      </c>
      <c r="D5" s="2">
        <f>SUMIFS('Expense Tracker'.H:H,'Expense Tracker'.C:C,A5)</f>
        <v/>
      </c>
      <c r="E5" s="2">
        <f>SUMIFS('Expense Tracker'.H:H,'Expense Tracker'.C:C,A5)</f>
        <v/>
      </c>
      <c r="F5" s="2">
        <f>SUM(B5:E5)</f>
        <v/>
      </c>
    </row>
    <row r="6">
      <c r="A6" s="2" t="inlineStr">
        <is>
          <t>Meals &amp; Entertainment</t>
        </is>
      </c>
      <c r="B6" s="2">
        <f>SUMIFS('Expense Tracker'.H:H,'Expense Tracker'.C:C,A6)</f>
        <v/>
      </c>
      <c r="C6" s="2">
        <f>SUMIFS('Expense Tracker'.H:H,'Expense Tracker'.C:C,A6)</f>
        <v/>
      </c>
      <c r="D6" s="2">
        <f>SUMIFS('Expense Tracker'.H:H,'Expense Tracker'.C:C,A6)</f>
        <v/>
      </c>
      <c r="E6" s="2">
        <f>SUMIFS('Expense Tracker'.H:H,'Expense Tracker'.C:C,A6)</f>
        <v/>
      </c>
      <c r="F6" s="2">
        <f>SUM(B6:E6)</f>
        <v/>
      </c>
    </row>
    <row r="7">
      <c r="A7" s="2" t="inlineStr">
        <is>
          <t>Travel</t>
        </is>
      </c>
      <c r="B7" s="2">
        <f>SUMIFS('Expense Tracker'.H:H,'Expense Tracker'.C:C,A7)</f>
        <v/>
      </c>
      <c r="C7" s="2">
        <f>SUMIFS('Expense Tracker'.H:H,'Expense Tracker'.C:C,A7)</f>
        <v/>
      </c>
      <c r="D7" s="2">
        <f>SUMIFS('Expense Tracker'.H:H,'Expense Tracker'.C:C,A7)</f>
        <v/>
      </c>
      <c r="E7" s="2">
        <f>SUMIFS('Expense Tracker'.H:H,'Expense Tracker'.C:C,A7)</f>
        <v/>
      </c>
      <c r="F7" s="2">
        <f>SUM(B7:E7)</f>
        <v/>
      </c>
    </row>
    <row r="8">
      <c r="A8" s="2" t="inlineStr">
        <is>
          <t>Professional Services</t>
        </is>
      </c>
      <c r="B8" s="2">
        <f>SUMIFS('Expense Tracker'.H:H,'Expense Tracker'.C:C,A8)</f>
        <v/>
      </c>
      <c r="C8" s="2">
        <f>SUMIFS('Expense Tracker'.H:H,'Expense Tracker'.C:C,A8)</f>
        <v/>
      </c>
      <c r="D8" s="2">
        <f>SUMIFS('Expense Tracker'.H:H,'Expense Tracker'.C:C,A8)</f>
        <v/>
      </c>
      <c r="E8" s="2">
        <f>SUMIFS('Expense Tracker'.H:H,'Expense Tracker'.C:C,A8)</f>
        <v/>
      </c>
      <c r="F8" s="2">
        <f>SUM(B8:E8)</f>
        <v/>
      </c>
    </row>
    <row r="9">
      <c r="A9" s="2" t="inlineStr">
        <is>
          <t>Marketing</t>
        </is>
      </c>
      <c r="B9" s="2">
        <f>SUMIFS('Expense Tracker'.H:H,'Expense Tracker'.C:C,A9)</f>
        <v/>
      </c>
      <c r="C9" s="2">
        <f>SUMIFS('Expense Tracker'.H:H,'Expense Tracker'.C:C,A9)</f>
        <v/>
      </c>
      <c r="D9" s="2">
        <f>SUMIFS('Expense Tracker'.H:H,'Expense Tracker'.C:C,A9)</f>
        <v/>
      </c>
      <c r="E9" s="2">
        <f>SUMIFS('Expense Tracker'.H:H,'Expense Tracker'.C:C,A9)</f>
        <v/>
      </c>
      <c r="F9" s="2">
        <f>SUM(B9:E9)</f>
        <v/>
      </c>
    </row>
    <row r="10">
      <c r="A10" s="2" t="inlineStr">
        <is>
          <t>Home Office</t>
        </is>
      </c>
      <c r="B10" s="2">
        <f>SUMIFS('Expense Tracker'.H:H,'Expense Tracker'.C:C,A10)</f>
        <v/>
      </c>
      <c r="C10" s="2">
        <f>SUMIFS('Expense Tracker'.H:H,'Expense Tracker'.C:C,A10)</f>
        <v/>
      </c>
      <c r="D10" s="2">
        <f>SUMIFS('Expense Tracker'.H:H,'Expense Tracker'.C:C,A10)</f>
        <v/>
      </c>
      <c r="E10" s="2">
        <f>SUMIFS('Expense Tracker'.H:H,'Expense Tracker'.C:C,A10)</f>
        <v/>
      </c>
      <c r="F10" s="2">
        <f>SUM(B10:E10)</f>
        <v/>
      </c>
    </row>
    <row r="11">
      <c r="A11" s="2" t="inlineStr">
        <is>
          <t>Other</t>
        </is>
      </c>
      <c r="B11" s="2">
        <f>SUMIFS('Expense Tracker'.H:H,'Expense Tracker'.C:C,A11)</f>
        <v/>
      </c>
      <c r="C11" s="2">
        <f>SUMIFS('Expense Tracker'.H:H,'Expense Tracker'.C:C,A11)</f>
        <v/>
      </c>
      <c r="D11" s="2">
        <f>SUMIFS('Expense Tracker'.H:H,'Expense Tracker'.C:C,A11)</f>
        <v/>
      </c>
      <c r="E11" s="2">
        <f>SUMIFS('Expense Tracker'.H:H,'Expense Tracker'.C:C,A11)</f>
        <v/>
      </c>
      <c r="F11" s="2">
        <f>SUM(B11:E11)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Month</t>
        </is>
      </c>
      <c r="B1" s="1" t="inlineStr">
        <is>
          <t>Total Expenses</t>
        </is>
      </c>
      <c r="C1" s="1" t="inlineStr">
        <is>
          <t>Business Expenses</t>
        </is>
      </c>
      <c r="D1" s="1" t="inlineStr">
        <is>
          <t>Personal Expenses</t>
        </is>
      </c>
      <c r="E1" s="1" t="inlineStr">
        <is>
          <t>Receipt Count</t>
        </is>
      </c>
    </row>
    <row r="2">
      <c r="A2" s="2" t="inlineStr">
        <is>
          <t>January</t>
        </is>
      </c>
      <c r="B2" s="2">
        <f>SUMIFS('Expense Tracker'.D:D,'Expense Tracker'.A:A,"&gt;="&amp;DATE(2025,1,1),'Expense Tracker'.A:A,"&lt;"&amp;DATE(2025,2,1))</f>
        <v/>
      </c>
      <c r="C2" s="2">
        <f>SUMIFS('Expense Tracker'.H:H,'Expense Tracker'.A:A,"&gt;="&amp;DATE(2025,1,1),'Expense Tracker'.A:A,"&lt;"&amp;DATE(2025,2,1))</f>
        <v/>
      </c>
      <c r="D2" s="2">
        <f>SUMIFS('Expense Tracker'.I:I,'Expense Tracker'.A:A,"&gt;="&amp;DATE(2025,1,1),'Expense Tracker'.A:A,"&lt;"&amp;DATE(2025,2,1))</f>
        <v/>
      </c>
      <c r="E2" s="2">
        <f>COUNTIFS('Expense Tracker'.A:A,"&gt;="&amp;DATE(2025,1,1),'Expense Tracker'.A:A,"&lt;"&amp;DATE(2025,2,1),'Expense Tracker'.D:D,"&gt;0")</f>
        <v/>
      </c>
    </row>
    <row r="3">
      <c r="A3" s="2" t="inlineStr">
        <is>
          <t>February</t>
        </is>
      </c>
      <c r="B3" s="2">
        <f>SUMIFS('Expense Tracker'.D:D,'Expense Tracker'.A:A,"&gt;="&amp;DATE(2025,2,1),'Expense Tracker'.A:A,"&lt;"&amp;DATE(2025,3,1))</f>
        <v/>
      </c>
      <c r="C3" s="2">
        <f>SUMIFS('Expense Tracker'.H:H,'Expense Tracker'.A:A,"&gt;="&amp;DATE(2025,2,1),'Expense Tracker'.A:A,"&lt;"&amp;DATE(2025,3,1))</f>
        <v/>
      </c>
      <c r="D3" s="2">
        <f>SUMIFS('Expense Tracker'.I:I,'Expense Tracker'.A:A,"&gt;="&amp;DATE(2025,2,1),'Expense Tracker'.A:A,"&lt;"&amp;DATE(2025,3,1))</f>
        <v/>
      </c>
      <c r="E3" s="2">
        <f>COUNTIFS('Expense Tracker'.A:A,"&gt;="&amp;DATE(2025,2,1),'Expense Tracker'.A:A,"&lt;"&amp;DATE(2025,3,1),'Expense Tracker'.D:D,"&gt;0")</f>
        <v/>
      </c>
    </row>
    <row r="4">
      <c r="A4" s="2" t="inlineStr">
        <is>
          <t>March</t>
        </is>
      </c>
      <c r="B4" s="2">
        <f>SUMIFS('Expense Tracker'.D:D,'Expense Tracker'.A:A,"&gt;="&amp;DATE(2025,3,1),'Expense Tracker'.A:A,"&lt;"&amp;DATE(2025,4,1))</f>
        <v/>
      </c>
      <c r="C4" s="2">
        <f>SUMIFS('Expense Tracker'.H:H,'Expense Tracker'.A:A,"&gt;="&amp;DATE(2025,3,1),'Expense Tracker'.A:A,"&lt;"&amp;DATE(2025,4,1))</f>
        <v/>
      </c>
      <c r="D4" s="2">
        <f>SUMIFS('Expense Tracker'.I:I,'Expense Tracker'.A:A,"&gt;="&amp;DATE(2025,3,1),'Expense Tracker'.A:A,"&lt;"&amp;DATE(2025,4,1))</f>
        <v/>
      </c>
      <c r="E4" s="2">
        <f>COUNTIFS('Expense Tracker'.A:A,"&gt;="&amp;DATE(2025,3,1),'Expense Tracker'.A:A,"&lt;"&amp;DATE(2025,4,1),'Expense Tracker'.D:D,"&gt;0")</f>
        <v/>
      </c>
    </row>
    <row r="5">
      <c r="A5" s="2" t="inlineStr">
        <is>
          <t>April</t>
        </is>
      </c>
      <c r="B5" s="2">
        <f>SUMIFS('Expense Tracker'.D:D,'Expense Tracker'.A:A,"&gt;="&amp;DATE(2025,4,1),'Expense Tracker'.A:A,"&lt;"&amp;DATE(2025,5,1))</f>
        <v/>
      </c>
      <c r="C5" s="2">
        <f>SUMIFS('Expense Tracker'.H:H,'Expense Tracker'.A:A,"&gt;="&amp;DATE(2025,4,1),'Expense Tracker'.A:A,"&lt;"&amp;DATE(2025,5,1))</f>
        <v/>
      </c>
      <c r="D5" s="2">
        <f>SUMIFS('Expense Tracker'.I:I,'Expense Tracker'.A:A,"&gt;="&amp;DATE(2025,4,1),'Expense Tracker'.A:A,"&lt;"&amp;DATE(2025,5,1))</f>
        <v/>
      </c>
      <c r="E5" s="2">
        <f>COUNTIFS('Expense Tracker'.A:A,"&gt;="&amp;DATE(2025,4,1),'Expense Tracker'.A:A,"&lt;"&amp;DATE(2025,5,1),'Expense Tracker'.D:D,"&gt;0")</f>
        <v/>
      </c>
    </row>
    <row r="6">
      <c r="A6" s="2" t="inlineStr">
        <is>
          <t>May</t>
        </is>
      </c>
      <c r="B6" s="2">
        <f>SUMIFS('Expense Tracker'.D:D,'Expense Tracker'.A:A,"&gt;="&amp;DATE(2025,5,1),'Expense Tracker'.A:A,"&lt;"&amp;DATE(2025,6,1))</f>
        <v/>
      </c>
      <c r="C6" s="2">
        <f>SUMIFS('Expense Tracker'.H:H,'Expense Tracker'.A:A,"&gt;="&amp;DATE(2025,5,1),'Expense Tracker'.A:A,"&lt;"&amp;DATE(2025,6,1))</f>
        <v/>
      </c>
      <c r="D6" s="2">
        <f>SUMIFS('Expense Tracker'.I:I,'Expense Tracker'.A:A,"&gt;="&amp;DATE(2025,5,1),'Expense Tracker'.A:A,"&lt;"&amp;DATE(2025,6,1))</f>
        <v/>
      </c>
      <c r="E6" s="2">
        <f>COUNTIFS('Expense Tracker'.A:A,"&gt;="&amp;DATE(2025,5,1),'Expense Tracker'.A:A,"&lt;"&amp;DATE(2025,6,1),'Expense Tracker'.D:D,"&gt;0")</f>
        <v/>
      </c>
    </row>
    <row r="7">
      <c r="A7" s="2" t="inlineStr">
        <is>
          <t>June</t>
        </is>
      </c>
      <c r="B7" s="2">
        <f>SUMIFS('Expense Tracker'.D:D,'Expense Tracker'.A:A,"&gt;="&amp;DATE(2025,6,1),'Expense Tracker'.A:A,"&lt;"&amp;DATE(2025,7,1))</f>
        <v/>
      </c>
      <c r="C7" s="2">
        <f>SUMIFS('Expense Tracker'.H:H,'Expense Tracker'.A:A,"&gt;="&amp;DATE(2025,6,1),'Expense Tracker'.A:A,"&lt;"&amp;DATE(2025,7,1))</f>
        <v/>
      </c>
      <c r="D7" s="2">
        <f>SUMIFS('Expense Tracker'.I:I,'Expense Tracker'.A:A,"&gt;="&amp;DATE(2025,6,1),'Expense Tracker'.A:A,"&lt;"&amp;DATE(2025,7,1))</f>
        <v/>
      </c>
      <c r="E7" s="2">
        <f>COUNTIFS('Expense Tracker'.A:A,"&gt;="&amp;DATE(2025,6,1),'Expense Tracker'.A:A,"&lt;"&amp;DATE(2025,7,1),'Expense Tracker'.D:D,"&gt;0")</f>
        <v/>
      </c>
    </row>
    <row r="8">
      <c r="A8" s="2" t="inlineStr">
        <is>
          <t>July</t>
        </is>
      </c>
      <c r="B8" s="2">
        <f>SUMIFS('Expense Tracker'.D:D,'Expense Tracker'.A:A,"&gt;="&amp;DATE(2025,7,1),'Expense Tracker'.A:A,"&lt;"&amp;DATE(2025,8,1))</f>
        <v/>
      </c>
      <c r="C8" s="2">
        <f>SUMIFS('Expense Tracker'.H:H,'Expense Tracker'.A:A,"&gt;="&amp;DATE(2025,7,1),'Expense Tracker'.A:A,"&lt;"&amp;DATE(2025,8,1))</f>
        <v/>
      </c>
      <c r="D8" s="2">
        <f>SUMIFS('Expense Tracker'.I:I,'Expense Tracker'.A:A,"&gt;="&amp;DATE(2025,7,1),'Expense Tracker'.A:A,"&lt;"&amp;DATE(2025,8,1))</f>
        <v/>
      </c>
      <c r="E8" s="2">
        <f>COUNTIFS('Expense Tracker'.A:A,"&gt;="&amp;DATE(2025,7,1),'Expense Tracker'.A:A,"&lt;"&amp;DATE(2025,8,1),'Expense Tracker'.D:D,"&gt;0")</f>
        <v/>
      </c>
    </row>
    <row r="9">
      <c r="A9" s="2" t="inlineStr">
        <is>
          <t>August</t>
        </is>
      </c>
      <c r="B9" s="2">
        <f>SUMIFS('Expense Tracker'.D:D,'Expense Tracker'.A:A,"&gt;="&amp;DATE(2025,8,1),'Expense Tracker'.A:A,"&lt;"&amp;DATE(2025,9,1))</f>
        <v/>
      </c>
      <c r="C9" s="2">
        <f>SUMIFS('Expense Tracker'.H:H,'Expense Tracker'.A:A,"&gt;="&amp;DATE(2025,8,1),'Expense Tracker'.A:A,"&lt;"&amp;DATE(2025,9,1))</f>
        <v/>
      </c>
      <c r="D9" s="2">
        <f>SUMIFS('Expense Tracker'.I:I,'Expense Tracker'.A:A,"&gt;="&amp;DATE(2025,8,1),'Expense Tracker'.A:A,"&lt;"&amp;DATE(2025,9,1))</f>
        <v/>
      </c>
      <c r="E9" s="2">
        <f>COUNTIFS('Expense Tracker'.A:A,"&gt;="&amp;DATE(2025,8,1),'Expense Tracker'.A:A,"&lt;"&amp;DATE(2025,9,1),'Expense Tracker'.D:D,"&gt;0")</f>
        <v/>
      </c>
    </row>
    <row r="10">
      <c r="A10" s="2" t="inlineStr">
        <is>
          <t>September</t>
        </is>
      </c>
      <c r="B10" s="2">
        <f>SUMIFS('Expense Tracker'.D:D,'Expense Tracker'.A:A,"&gt;="&amp;DATE(2025,9,1),'Expense Tracker'.A:A,"&lt;"&amp;DATE(2025,10,1))</f>
        <v/>
      </c>
      <c r="C10" s="2">
        <f>SUMIFS('Expense Tracker'.H:H,'Expense Tracker'.A:A,"&gt;="&amp;DATE(2025,9,1),'Expense Tracker'.A:A,"&lt;"&amp;DATE(2025,10,1))</f>
        <v/>
      </c>
      <c r="D10" s="2">
        <f>SUMIFS('Expense Tracker'.I:I,'Expense Tracker'.A:A,"&gt;="&amp;DATE(2025,9,1),'Expense Tracker'.A:A,"&lt;"&amp;DATE(2025,10,1))</f>
        <v/>
      </c>
      <c r="E10" s="2">
        <f>COUNTIFS('Expense Tracker'.A:A,"&gt;="&amp;DATE(2025,9,1),'Expense Tracker'.A:A,"&lt;"&amp;DATE(2025,10,1),'Expense Tracker'.D:D,"&gt;0")</f>
        <v/>
      </c>
    </row>
    <row r="11">
      <c r="A11" s="2" t="inlineStr">
        <is>
          <t>October</t>
        </is>
      </c>
      <c r="B11" s="2">
        <f>SUMIFS('Expense Tracker'.D:D,'Expense Tracker'.A:A,"&gt;="&amp;DATE(2025,10,1),'Expense Tracker'.A:A,"&lt;"&amp;DATE(2025,11,1))</f>
        <v/>
      </c>
      <c r="C11" s="2">
        <f>SUMIFS('Expense Tracker'.H:H,'Expense Tracker'.A:A,"&gt;="&amp;DATE(2025,10,1),'Expense Tracker'.A:A,"&lt;"&amp;DATE(2025,11,1))</f>
        <v/>
      </c>
      <c r="D11" s="2">
        <f>SUMIFS('Expense Tracker'.I:I,'Expense Tracker'.A:A,"&gt;="&amp;DATE(2025,10,1),'Expense Tracker'.A:A,"&lt;"&amp;DATE(2025,11,1))</f>
        <v/>
      </c>
      <c r="E11" s="2">
        <f>COUNTIFS('Expense Tracker'.A:A,"&gt;="&amp;DATE(2025,10,1),'Expense Tracker'.A:A,"&lt;"&amp;DATE(2025,11,1),'Expense Tracker'.D:D,"&gt;0")</f>
        <v/>
      </c>
    </row>
    <row r="12">
      <c r="A12" s="2" t="inlineStr">
        <is>
          <t>November</t>
        </is>
      </c>
      <c r="B12" s="2">
        <f>SUMIFS('Expense Tracker'.D:D,'Expense Tracker'.A:A,"&gt;="&amp;DATE(2025,11,1),'Expense Tracker'.A:A,"&lt;"&amp;DATE(2025,12,1))</f>
        <v/>
      </c>
      <c r="C12" s="2">
        <f>SUMIFS('Expense Tracker'.H:H,'Expense Tracker'.A:A,"&gt;="&amp;DATE(2025,11,1),'Expense Tracker'.A:A,"&lt;"&amp;DATE(2025,12,1))</f>
        <v/>
      </c>
      <c r="D12" s="2">
        <f>SUMIFS('Expense Tracker'.I:I,'Expense Tracker'.A:A,"&gt;="&amp;DATE(2025,11,1),'Expense Tracker'.A:A,"&lt;"&amp;DATE(2025,12,1))</f>
        <v/>
      </c>
      <c r="E12" s="2">
        <f>COUNTIFS('Expense Tracker'.A:A,"&gt;="&amp;DATE(2025,11,1),'Expense Tracker'.A:A,"&lt;"&amp;DATE(2025,12,1),'Expense Tracker'.D:D,"&gt;0")</f>
        <v/>
      </c>
    </row>
    <row r="13">
      <c r="A13" s="2" t="inlineStr">
        <is>
          <t>December</t>
        </is>
      </c>
      <c r="B13" s="2">
        <f>SUMIFS('Expense Tracker'.D:D,'Expense Tracker'.A:A,"&gt;="&amp;DATE(2025,12,1),'Expense Tracker'.A:A,"&lt;"&amp;DATE(2025,13,1))</f>
        <v/>
      </c>
      <c r="C13" s="2">
        <f>SUMIFS('Expense Tracker'.H:H,'Expense Tracker'.A:A,"&gt;="&amp;DATE(2025,12,1),'Expense Tracker'.A:A,"&lt;"&amp;DATE(2025,13,1))</f>
        <v/>
      </c>
      <c r="D13" s="2">
        <f>SUMIFS('Expense Tracker'.I:I,'Expense Tracker'.A:A,"&gt;="&amp;DATE(2025,12,1),'Expense Tracker'.A:A,"&lt;"&amp;DATE(2025,13,1))</f>
        <v/>
      </c>
      <c r="E13" s="2">
        <f>COUNTIFS('Expense Tracker'.A:A,"&gt;="&amp;DATE(2025,12,1),'Expense Tracker'.A:A,"&lt;"&amp;DATE(2025,13,1),'Expense Tracker'.D:D,"&gt;0")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6" t="inlineStr">
        <is>
          <t>TAXFIX BUSINESS EXPENSE TRACKER 2025</t>
        </is>
      </c>
      <c r="B1" s="6" t="inlineStr"/>
      <c r="C1" s="6" t="inlineStr"/>
    </row>
    <row r="2">
      <c r="A2" t="inlineStr"/>
      <c r="B2" t="inlineStr"/>
      <c r="C2" t="inlineStr"/>
    </row>
    <row r="3">
      <c r="A3" s="7" t="inlineStr">
        <is>
          <t>How to Use This Template:</t>
        </is>
      </c>
      <c r="B3" t="inlineStr"/>
      <c r="C3" t="inlineStr"/>
    </row>
    <row r="4">
      <c r="A4" t="inlineStr"/>
      <c r="B4" t="inlineStr"/>
      <c r="C4" t="inlineStr"/>
    </row>
    <row r="5">
      <c r="A5" s="7" t="inlineStr">
        <is>
          <t>1. RECORDING EXPENSES:</t>
        </is>
      </c>
      <c r="B5" t="inlineStr"/>
      <c r="C5" t="inlineStr"/>
    </row>
    <row r="6">
      <c r="A6" t="inlineStr">
        <is>
          <t xml:space="preserve">   • Enter date in MM/DD/YYYY format</t>
        </is>
      </c>
      <c r="B6" t="inlineStr"/>
      <c r="C6" t="inlineStr"/>
    </row>
    <row r="7">
      <c r="A7" t="inlineStr">
        <is>
          <t xml:space="preserve">   • Record vendor name and description</t>
        </is>
      </c>
      <c r="B7" t="inlineStr"/>
      <c r="C7" t="inlineStr"/>
    </row>
    <row r="8">
      <c r="A8" t="inlineStr">
        <is>
          <t xml:space="preserve">   • Select category from Categories sheet</t>
        </is>
      </c>
      <c r="B8" t="inlineStr"/>
      <c r="C8" t="inlineStr"/>
    </row>
    <row r="9">
      <c r="A9" t="inlineStr">
        <is>
          <t xml:space="preserve">   • Enter total amount paid</t>
        </is>
      </c>
      <c r="B9" t="inlineStr"/>
      <c r="C9" t="inlineStr"/>
    </row>
    <row r="10">
      <c r="A10" t="inlineStr">
        <is>
          <t xml:space="preserve">   • Note payment method (cash, card, check)</t>
        </is>
      </c>
      <c r="B10" t="inlineStr"/>
      <c r="C10" t="inlineStr"/>
    </row>
    <row r="11">
      <c r="A11" t="inlineStr">
        <is>
          <t xml:space="preserve">   • Add receipt number if available</t>
        </is>
      </c>
      <c r="B11" t="inlineStr"/>
      <c r="C11" t="inlineStr"/>
    </row>
    <row r="12">
      <c r="A12" t="inlineStr">
        <is>
          <t xml:space="preserve">   • Set business percentage (0-100%)</t>
        </is>
      </c>
      <c r="B12" t="inlineStr"/>
      <c r="C12" t="inlineStr"/>
    </row>
    <row r="13">
      <c r="A13" t="inlineStr"/>
      <c r="B13" t="inlineStr"/>
      <c r="C13" t="inlineStr"/>
    </row>
    <row r="14">
      <c r="A14" s="7" t="inlineStr">
        <is>
          <t>2. DEDUCTION OPTIMIZATION:</t>
        </is>
      </c>
      <c r="B14" t="inlineStr"/>
      <c r="C14" t="inlineStr"/>
    </row>
    <row r="15">
      <c r="A15" t="inlineStr">
        <is>
          <t xml:space="preserve">   • Review Categories sheet for guidance</t>
        </is>
      </c>
      <c r="B15" t="inlineStr"/>
      <c r="C15" t="inlineStr"/>
    </row>
    <row r="16">
      <c r="A16" t="inlineStr">
        <is>
          <t xml:space="preserve">   • Meals = 50% deductible for business</t>
        </is>
      </c>
      <c r="B16" t="inlineStr"/>
      <c r="C16" t="inlineStr"/>
    </row>
    <row r="17">
      <c r="A17" t="inlineStr">
        <is>
          <t xml:space="preserve">   • Home office = business use percentage</t>
        </is>
      </c>
      <c r="B17" t="inlineStr"/>
      <c r="C17" t="inlineStr"/>
    </row>
    <row r="18">
      <c r="A18" t="inlineStr">
        <is>
          <t xml:space="preserve">   • Vehicle = business miles percentage</t>
        </is>
      </c>
      <c r="B18" t="inlineStr"/>
      <c r="C18" t="inlineStr"/>
    </row>
    <row r="19">
      <c r="A19" t="inlineStr">
        <is>
          <t xml:space="preserve">   • 100% business expenses fully deductible</t>
        </is>
      </c>
      <c r="B19" t="inlineStr"/>
      <c r="C19" t="inlineStr"/>
    </row>
    <row r="20">
      <c r="A20" t="inlineStr"/>
      <c r="B20" t="inlineStr"/>
      <c r="C20" t="inlineStr"/>
    </row>
    <row r="21">
      <c r="A21" s="7" t="inlineStr">
        <is>
          <t>3. RECEIPT MANAGEMENT:</t>
        </is>
      </c>
      <c r="B21" t="inlineStr"/>
      <c r="C21" t="inlineStr"/>
    </row>
    <row r="22">
      <c r="A22" t="inlineStr">
        <is>
          <t xml:space="preserve">   • Take photo of all receipts immediately</t>
        </is>
      </c>
      <c r="B22" t="inlineStr"/>
      <c r="C22" t="inlineStr"/>
    </row>
    <row r="23">
      <c r="A23" t="inlineStr">
        <is>
          <t xml:space="preserve">   • Store receipts for 7 years (IRS requirement)</t>
        </is>
      </c>
      <c r="B23" t="inlineStr"/>
      <c r="C23" t="inlineStr"/>
    </row>
    <row r="24">
      <c r="A24" t="inlineStr">
        <is>
          <t xml:space="preserve">   • Use receipt number to link to digital copies</t>
        </is>
      </c>
      <c r="B24" t="inlineStr"/>
      <c r="C24" t="inlineStr"/>
    </row>
    <row r="25">
      <c r="A25" t="inlineStr">
        <is>
          <t xml:space="preserve">   • Keep backup copies in cloud storage</t>
        </is>
      </c>
      <c r="B25" t="inlineStr"/>
      <c r="C25" t="inlineStr"/>
    </row>
    <row r="26">
      <c r="A26" t="inlineStr"/>
      <c r="B26" t="inlineStr"/>
      <c r="C26" t="inlineStr"/>
    </row>
    <row r="27">
      <c r="A27" s="7" t="inlineStr">
        <is>
          <t>4. QUARTERLY REVIEWS:</t>
        </is>
      </c>
      <c r="B27" t="inlineStr"/>
      <c r="C27" t="inlineStr"/>
    </row>
    <row r="28">
      <c r="A28" t="inlineStr">
        <is>
          <t xml:space="preserve">   • Check Quarterly Summary tab</t>
        </is>
      </c>
      <c r="B28" t="inlineStr"/>
      <c r="C28" t="inlineStr"/>
    </row>
    <row r="29">
      <c r="A29" t="inlineStr">
        <is>
          <t xml:space="preserve">   • Review expense categories for accuracy</t>
        </is>
      </c>
      <c r="B29" t="inlineStr"/>
      <c r="C29" t="inlineStr"/>
    </row>
    <row r="30">
      <c r="A30" t="inlineStr">
        <is>
          <t xml:space="preserve">   • Calculate quarterly tax payments</t>
        </is>
      </c>
      <c r="B30" t="inlineStr"/>
      <c r="C30" t="inlineStr"/>
    </row>
    <row r="31">
      <c r="A31" t="inlineStr">
        <is>
          <t xml:space="preserve">   • Plan for upcoming expenses</t>
        </is>
      </c>
      <c r="B31" t="inlineStr"/>
      <c r="C31" t="inlineStr"/>
    </row>
    <row r="32">
      <c r="A32" t="inlineStr"/>
      <c r="B32" t="inlineStr"/>
      <c r="C32" t="inlineStr"/>
    </row>
    <row r="33">
      <c r="A33" s="7" t="inlineStr">
        <is>
          <t>5. TAX PREPARATION:</t>
        </is>
      </c>
      <c r="B33" t="inlineStr"/>
      <c r="C33" t="inlineStr"/>
    </row>
    <row r="34">
      <c r="A34" t="inlineStr">
        <is>
          <t xml:space="preserve">   • Use Monthly/Quarterly summaries</t>
        </is>
      </c>
      <c r="B34" t="inlineStr"/>
      <c r="C34" t="inlineStr"/>
    </row>
    <row r="35">
      <c r="A35" t="inlineStr">
        <is>
          <t xml:space="preserve">   • Organize receipts by category</t>
        </is>
      </c>
      <c r="B35" t="inlineStr"/>
      <c r="C35" t="inlineStr"/>
    </row>
    <row r="36">
      <c r="A36" t="inlineStr">
        <is>
          <t xml:space="preserve">   • Provide totals to tax preparer</t>
        </is>
      </c>
      <c r="B36" t="inlineStr"/>
      <c r="C36" t="inlineStr"/>
    </row>
    <row r="37">
      <c r="A37" t="inlineStr">
        <is>
          <t xml:space="preserve">   • Keep detailed records for audit protection</t>
        </is>
      </c>
      <c r="B37" t="inlineStr"/>
      <c r="C37" t="inlineStr"/>
    </row>
    <row r="38">
      <c r="A38" t="inlineStr"/>
      <c r="B38" t="inlineStr"/>
      <c r="C38" t="inlineStr"/>
    </row>
    <row r="39">
      <c r="A39" s="7" t="inlineStr">
        <is>
          <t>⚠️ IMPORTANT REMINDERS:</t>
        </is>
      </c>
      <c r="B39" t="inlineStr"/>
      <c r="C39" t="inlineStr"/>
    </row>
    <row r="40">
      <c r="A40" s="8" t="inlineStr">
        <is>
          <t>• Record expenses immediately</t>
        </is>
      </c>
      <c r="B40" t="inlineStr"/>
      <c r="C40" t="inlineStr"/>
    </row>
    <row r="41">
      <c r="A41" s="8" t="inlineStr">
        <is>
          <t>• Keep business and personal separate</t>
        </is>
      </c>
      <c r="B41" t="inlineStr"/>
      <c r="C41" t="inlineStr"/>
    </row>
    <row r="42">
      <c r="A42" s="8" t="inlineStr">
        <is>
          <t>• Save receipts for everything</t>
        </is>
      </c>
      <c r="B42" t="inlineStr"/>
      <c r="C42" t="inlineStr"/>
    </row>
    <row r="43">
      <c r="A43" s="8" t="inlineStr">
        <is>
          <t>• Consult tax professional for guidance</t>
        </is>
      </c>
      <c r="B43" t="inlineStr"/>
      <c r="C43" t="inlineStr"/>
    </row>
    <row r="44">
      <c r="A44" s="8" t="inlineStr">
        <is>
          <t>• Back up your data regularly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2025-08-18T15:36:34Z</dcterms:created>
  <dcterms:modified xsi:type="dcterms:W3CDTF">2025-08-18T15:36:34Z</dcterms:modified>
</cp:coreProperties>
</file>