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信用卡一览" sheetId="1" r:id="rId3"/>
    <sheet name="归档信用卡" sheetId="2" r:id="rId4"/>
    <sheet name="贷款一览" sheetId="3" r:id="rId5"/>
    <sheet name="租房开支一览" sheetId="4" r:id="rId6"/>
    <sheet name="其他生活开支一览" sheetId="5" r:id="rId7"/>
    <sheet name="订阅费一览" sheetId="6" r:id="rId8"/>
    <sheet name="现金流汇总" sheetId="7" r:id="rId9"/>
    <sheet name="负债统计" sheetId="8" r:id="rId10"/>
    <sheet name="境外持卡" sheetId="9" r:id="rId11"/>
    <sheet name="手机号与注册管理" sheetId="10" r:id="rId12"/>
    <sheet name="设备一览" sheetId="11" r:id="rId13"/>
  </sheets>
  <calcPr/>
</workbook>
</file>

<file path=xl/sharedStrings.xml><?xml version="1.0" encoding="utf-8"?>
<sst xmlns="http://schemas.openxmlformats.org/spreadsheetml/2006/main" count="407" uniqueCount="407">
  <si>
    <t/>
  </si>
  <si>
    <t>项目</t>
  </si>
  <si>
    <t>单价</t>
  </si>
  <si>
    <t>系数</t>
  </si>
  <si>
    <t>总价</t>
  </si>
  <si>
    <t>折算月支出</t>
  </si>
  <si>
    <t>日常食材费</t>
  </si>
  <si>
    <t>外食费用</t>
  </si>
  <si>
    <t>交通</t>
  </si>
  <si>
    <t>宝宝开支</t>
  </si>
  <si>
    <t>总月支出</t>
  </si>
  <si>
    <t>各种会员和订阅</t>
  </si>
  <si>
    <t>百度网盘188+88vip 88+1password 70+setapp 300+梯子200=846</t>
  </si>
  <si>
    <t>话费月租</t>
  </si>
  <si>
    <t>电信185 29元+移动157 8元+丈5元+xka 59元+上网卡20+上网卡20+香港电话卡我200+xka香港电话卡50</t>
  </si>
  <si>
    <t>保险</t>
  </si>
  <si>
    <t>梦娴妈妈医疗险2500、我妈妈重疾险1000、（我重疾险12000、宝宝重疾险4800）、梦娴医疗险750、梦娴意外险1800</t>
  </si>
  <si>
    <t>`</t>
  </si>
  <si>
    <t>分类</t>
  </si>
  <si>
    <t>2025/07 流水</t>
  </si>
  <si>
    <t>2026/03目标调整</t>
  </si>
  <si>
    <t>2026/03流水变动</t>
  </si>
  <si>
    <t>2026/03流水</t>
  </si>
  <si>
    <t>收入</t>
  </si>
  <si>
    <t>我的香港收入（含年终奖）</t>
  </si>
  <si>
    <t>跳槽/加薪</t>
  </si>
  <si>
    <t>广州房租收入</t>
  </si>
  <si>
    <t>观塘分租收入</t>
  </si>
  <si>
    <t>XKA的香港收入（保险）</t>
  </si>
  <si>
    <t>找工作、雇菲佣</t>
  </si>
  <si>
    <t>羊毛收入（xka）</t>
  </si>
  <si>
    <t>副业收入（我）</t>
  </si>
  <si>
    <t>总收入</t>
  </si>
  <si>
    <t>生活成本</t>
  </si>
  <si>
    <t>生活费（住）</t>
  </si>
  <si>
    <t>其他生活费（吃、行、玩、买）</t>
  </si>
  <si>
    <t>订阅费（含保险）</t>
  </si>
  <si>
    <t>总开支</t>
  </si>
  <si>
    <t>房贷</t>
  </si>
  <si>
    <t>广州房贷</t>
  </si>
  <si>
    <t>九江房贷</t>
  </si>
  <si>
    <t>贷款</t>
  </si>
  <si>
    <t>xka的闪电贷</t>
  </si>
  <si>
    <t>我的广农消费分期</t>
  </si>
  <si>
    <t>xka的汇丰分期</t>
  </si>
  <si>
    <t>丈的广农信用贷</t>
  </si>
  <si>
    <t>我的工行快贷</t>
  </si>
  <si>
    <t>xka的工行快贷</t>
  </si>
  <si>
    <t>信用卡</t>
  </si>
  <si>
    <t>信用卡套现利息</t>
  </si>
  <si>
    <t>结余</t>
  </si>
  <si>
    <t>总和</t>
  </si>
  <si>
    <t>商贷借贷</t>
  </si>
  <si>
    <t>信用卡借贷</t>
  </si>
  <si>
    <t>私人借贷</t>
  </si>
  <si>
    <t>妈妈</t>
  </si>
  <si>
    <t>某伯伯</t>
  </si>
  <si>
    <t>羽沉</t>
  </si>
  <si>
    <t>橙子</t>
  </si>
  <si>
    <t>羚姐</t>
  </si>
  <si>
    <t>潜在借贷池</t>
  </si>
  <si>
    <t>朱妈</t>
  </si>
  <si>
    <t>sway</t>
  </si>
  <si>
    <t>博元</t>
  </si>
  <si>
    <t>晓升</t>
  </si>
  <si>
    <t>小姨</t>
  </si>
  <si>
    <t>爸爸</t>
  </si>
  <si>
    <t>emidio</t>
  </si>
  <si>
    <t>dean</t>
  </si>
  <si>
    <t>陈宫</t>
  </si>
  <si>
    <t>xq</t>
  </si>
  <si>
    <t>星佳</t>
  </si>
  <si>
    <t>润峰</t>
  </si>
  <si>
    <t>石喵</t>
  </si>
  <si>
    <t>叶总</t>
  </si>
  <si>
    <t>银行</t>
  </si>
  <si>
    <t>额度</t>
  </si>
  <si>
    <t>年费</t>
  </si>
  <si>
    <t>年费时间</t>
  </si>
  <si>
    <t>年费备注</t>
  </si>
  <si>
    <t>增值服务（可变现）</t>
  </si>
  <si>
    <t>增值服务（不可变现）</t>
  </si>
  <si>
    <t>备注</t>
  </si>
  <si>
    <t>A0</t>
  </si>
  <si>
    <t>工商</t>
  </si>
  <si>
    <t>香白</t>
  </si>
  <si>
    <t>接送机*2  吃饭龙腾*10</t>
  </si>
  <si>
    <t>闲鱼1500分500元</t>
  </si>
  <si>
    <t>A5</t>
  </si>
  <si>
    <t>光大</t>
  </si>
  <si>
    <t>孝心标准</t>
  </si>
  <si>
    <t>1188/次年可抵</t>
  </si>
  <si>
    <t xml:space="preserve">接送机*2    </t>
  </si>
  <si>
    <t>万豪白</t>
  </si>
  <si>
    <t xml:space="preserve">1.25w房券/625r </t>
  </si>
  <si>
    <t xml:space="preserve">龙腾*4 挂号*3 </t>
  </si>
  <si>
    <t>A15</t>
  </si>
  <si>
    <t>全飞白</t>
  </si>
  <si>
    <t>A16</t>
  </si>
  <si>
    <t>招商</t>
  </si>
  <si>
    <t>鸟白</t>
  </si>
  <si>
    <t>体检 生日10倍1w分（1w分=2w万豪分=1000元）</t>
  </si>
  <si>
    <t>酒店*6 洁牙 高尔夫 PP 运通 FHR</t>
  </si>
  <si>
    <t>积分1:2换万豪 最高7.5w/年 实际比10:1 延误险（赔里程票，需付款）</t>
  </si>
  <si>
    <t>A17</t>
  </si>
  <si>
    <t>广发</t>
  </si>
  <si>
    <t>尊旅/万事达</t>
  </si>
  <si>
    <t>A20</t>
  </si>
  <si>
    <t>浙商</t>
  </si>
  <si>
    <t>红利卡</t>
  </si>
  <si>
    <t>A22</t>
  </si>
  <si>
    <t>广州</t>
  </si>
  <si>
    <t>南航白（非银联商务机无分）</t>
  </si>
  <si>
    <t>月&lt;额度80%，单笔&lt;1w含双倍</t>
  </si>
  <si>
    <t>A24</t>
  </si>
  <si>
    <t>农业</t>
  </si>
  <si>
    <t>就医*3</t>
  </si>
  <si>
    <t>精粹各10w，南航金无上限</t>
  </si>
  <si>
    <t>A27</t>
  </si>
  <si>
    <t>建设</t>
  </si>
  <si>
    <t>国航/大山/MUSE</t>
  </si>
  <si>
    <t xml:space="preserve">接送机*3 酒店*2 代驾*6 </t>
  </si>
  <si>
    <t>就医*N  PP*5  延误险</t>
  </si>
  <si>
    <t>A28</t>
  </si>
  <si>
    <t>平安</t>
  </si>
  <si>
    <t>Safari（50000）</t>
  </si>
  <si>
    <t>1800 40w分免次</t>
  </si>
  <si>
    <t>接送机*6  吃饭龙腾*6</t>
  </si>
  <si>
    <t>酒店*2</t>
  </si>
  <si>
    <t>#8</t>
  </si>
  <si>
    <t>花呗（77500）</t>
  </si>
  <si>
    <t>B13</t>
  </si>
  <si>
    <t>海贼王</t>
  </si>
  <si>
    <t>B16</t>
  </si>
  <si>
    <t>民生</t>
  </si>
  <si>
    <t>1800积点</t>
  </si>
  <si>
    <t>B18</t>
  </si>
  <si>
    <t>广农</t>
  </si>
  <si>
    <t>全飞白（100000）</t>
  </si>
  <si>
    <t>B19</t>
  </si>
  <si>
    <t>美丽女人</t>
  </si>
  <si>
    <t>PLMM</t>
  </si>
  <si>
    <t>标准白+Safari</t>
  </si>
  <si>
    <t>1400刷12w免次</t>
  </si>
  <si>
    <t xml:space="preserve">                   </t>
  </si>
  <si>
    <t>怡然白</t>
  </si>
  <si>
    <t>龙腾*3</t>
  </si>
  <si>
    <t>B25</t>
  </si>
  <si>
    <t>B26</t>
  </si>
  <si>
    <t>南航白</t>
  </si>
  <si>
    <t>6w里程，延误险</t>
  </si>
  <si>
    <t>汇总</t>
  </si>
  <si>
    <t>0.35-&gt;4.2</t>
  </si>
  <si>
    <t>地区</t>
  </si>
  <si>
    <t>账单日</t>
  </si>
  <si>
    <t>还款日</t>
  </si>
  <si>
    <t>主要权益</t>
  </si>
  <si>
    <t>Amex/Aspire</t>
  </si>
  <si>
    <t>US</t>
  </si>
  <si>
    <t>15</t>
  </si>
  <si>
    <t>10</t>
  </si>
  <si>
    <t>Amex/Brilliant</t>
  </si>
  <si>
    <t>17</t>
  </si>
  <si>
    <t>12</t>
  </si>
  <si>
    <t>白金会籍 / 每月$25餐饮报销 / PPS / 次年交年费可选85k的FN</t>
  </si>
  <si>
    <t>普通2x即1.4%，全世界餐厅4x，万豪6x</t>
  </si>
  <si>
    <t>BOA</t>
  </si>
  <si>
    <t>永隆 银联</t>
  </si>
  <si>
    <t>HK</t>
  </si>
  <si>
    <t>3</t>
  </si>
  <si>
    <t>29</t>
  </si>
  <si>
    <t>12:1换亚万</t>
  </si>
  <si>
    <t>AMEX 香港</t>
  </si>
  <si>
    <t>HSBC 卓越</t>
  </si>
  <si>
    <t>5</t>
  </si>
  <si>
    <t>提升英航/新航的比例</t>
  </si>
  <si>
    <t>抽屉卡</t>
  </si>
  <si>
    <t>信银 银联</t>
  </si>
  <si>
    <t>HSBC EM</t>
  </si>
  <si>
    <t>7</t>
  </si>
  <si>
    <t>1</t>
  </si>
  <si>
    <t>回赠1%，提升兑换亚万等的比例+100%，6次环亚</t>
  </si>
  <si>
    <t>香港本地2%   咖啡、轻食、交通、线上娱乐5%</t>
  </si>
  <si>
    <t>HSBC Pulse</t>
  </si>
  <si>
    <t>6</t>
  </si>
  <si>
    <t>最红2.4%+内地（Pay/QrCode）额外2%RC=4.4%（前8w）</t>
  </si>
  <si>
    <t>内地消费4%</t>
  </si>
  <si>
    <t>2024.12返还</t>
  </si>
  <si>
    <t>BEA 白卡</t>
  </si>
  <si>
    <t>中银 银联</t>
  </si>
  <si>
    <t>31</t>
  </si>
  <si>
    <t>24</t>
  </si>
  <si>
    <t>12:1换亚万，4%返现上限100块</t>
  </si>
  <si>
    <t>13</t>
  </si>
  <si>
    <t xml:space="preserve">CapitalOne </t>
  </si>
  <si>
    <t>8</t>
  </si>
  <si>
    <t>1.5%消费回赠</t>
  </si>
  <si>
    <t>Amex/Bonvoy</t>
  </si>
  <si>
    <t>14</t>
  </si>
  <si>
    <t>BEA 蓝卡</t>
  </si>
  <si>
    <t>HSBC VS</t>
  </si>
  <si>
    <t>0.4%+额外1.2%=1.6%</t>
  </si>
  <si>
    <t>香港本地1.6%</t>
  </si>
  <si>
    <t>HSBC Premier</t>
  </si>
  <si>
    <t>16</t>
  </si>
  <si>
    <t>观塘房租</t>
  </si>
  <si>
    <t>12500港币</t>
  </si>
  <si>
    <t>水电煤+物业</t>
  </si>
  <si>
    <t>应酬</t>
  </si>
  <si>
    <t>A9</t>
  </si>
  <si>
    <t>花旗</t>
  </si>
  <si>
    <t>至享卡/世界之极</t>
  </si>
  <si>
    <t>亚万</t>
  </si>
  <si>
    <t xml:space="preserve"> </t>
  </si>
  <si>
    <t>接送机*3 3w分【24钻游 4钻接送机 8U游  8U接送机】</t>
  </si>
  <si>
    <t>无限吃饭龙腾 住4免1 【挂号*N】</t>
  </si>
  <si>
    <t>卡组织【12*50+32*40=1800回血】</t>
  </si>
  <si>
    <t>xka</t>
  </si>
  <si>
    <t>农行</t>
  </si>
  <si>
    <t>装修分期月供 60期 2022.7开始（已提还）</t>
  </si>
  <si>
    <t>A3</t>
  </si>
  <si>
    <t>南航</t>
  </si>
  <si>
    <t>拉卡拉拉黑</t>
  </si>
  <si>
    <t>B4</t>
  </si>
  <si>
    <t>7月底</t>
  </si>
  <si>
    <t>1w/月</t>
  </si>
  <si>
    <t>我</t>
  </si>
  <si>
    <t>iPhone14pro</t>
  </si>
  <si>
    <t>公用</t>
  </si>
  <si>
    <t>红米14C</t>
  </si>
  <si>
    <t>SIM</t>
  </si>
  <si>
    <t>主系统</t>
  </si>
  <si>
    <t>主微信</t>
  </si>
  <si>
    <t>rainy181n</t>
  </si>
  <si>
    <t>副微信</t>
  </si>
  <si>
    <t>rainygreencat</t>
  </si>
  <si>
    <t>支付宝</t>
  </si>
  <si>
    <t>分身系统</t>
  </si>
  <si>
    <t>微信</t>
  </si>
  <si>
    <t>xkablueocean</t>
  </si>
  <si>
    <t>N/A</t>
  </si>
  <si>
    <t>手机号</t>
  </si>
  <si>
    <t>SIM卡</t>
  </si>
  <si>
    <t>网易邮箱</t>
  </si>
  <si>
    <t>深圳电信</t>
  </si>
  <si>
    <t>我的主号【我】</t>
  </si>
  <si>
    <t>主号</t>
  </si>
  <si>
    <t>我的iPhone14</t>
  </si>
  <si>
    <t>广州移动</t>
  </si>
  <si>
    <t>护照注册微信</t>
  </si>
  <si>
    <t>支付宝小号</t>
  </si>
  <si>
    <t>我的iPhoneXR</t>
  </si>
  <si>
    <t>我的小号1【我】</t>
  </si>
  <si>
    <t>丈的手机</t>
  </si>
  <si>
    <t>广州电信宽带</t>
  </si>
  <si>
    <t>我的小号3【我】</t>
  </si>
  <si>
    <t>我的K60</t>
  </si>
  <si>
    <t>我的小号4【妈妈】</t>
  </si>
  <si>
    <t>支付宝小号【给妈妈了】</t>
  </si>
  <si>
    <t>妈妈的k40s</t>
  </si>
  <si>
    <t>广州联通</t>
  </si>
  <si>
    <t>xka的主号【xka】</t>
  </si>
  <si>
    <t>xka的xiaomi11</t>
  </si>
  <si>
    <t>xka的小号1【我】xka131</t>
  </si>
  <si>
    <t>短信转发器</t>
  </si>
  <si>
    <t>xka的小号2【xka】xka181</t>
  </si>
  <si>
    <t>？好像拔下来换卡了</t>
  </si>
  <si>
    <t>美国gv-lch</t>
  </si>
  <si>
    <t>xka的小号3【xka】</t>
  </si>
  <si>
    <t>gv-xka</t>
  </si>
  <si>
    <t>xka的小号4【xka】amywan</t>
  </si>
  <si>
    <t>美国gv-wzy</t>
  </si>
  <si>
    <t>香港clubsim</t>
  </si>
  <si>
    <t>静静的微信【静静】</t>
  </si>
  <si>
    <t>香港csl</t>
  </si>
  <si>
    <t>我的HK微信【我】</t>
  </si>
  <si>
    <t>HK支付宝</t>
  </si>
  <si>
    <t>丈的小号【我】</t>
  </si>
  <si>
    <t>丈的支付宝小号</t>
  </si>
  <si>
    <t>实名情况</t>
  </si>
  <si>
    <t>过期日期</t>
  </si>
  <si>
    <t>项目1</t>
  </si>
  <si>
    <t>项目1账号</t>
  </si>
  <si>
    <t>项目1收件人</t>
  </si>
  <si>
    <t>项目2 sosim</t>
  </si>
  <si>
    <t>项目3</t>
  </si>
  <si>
    <t>项目4</t>
  </si>
  <si>
    <t>香港3HK--A</t>
  </si>
  <si>
    <t>我的小号2【我】</t>
  </si>
  <si>
    <t>新转发器</t>
  </si>
  <si>
    <t>我的香港小号</t>
  </si>
  <si>
    <t>已实名wzy</t>
  </si>
  <si>
    <t>1月初过期</t>
  </si>
  <si>
    <t>steamdeckoled</t>
  </si>
  <si>
    <t>XINYUN ZHU</t>
  </si>
  <si>
    <t>已到货（晓彤家）</t>
  </si>
  <si>
    <t>paypal_hk(ebay)</t>
  </si>
  <si>
    <t>amazon_hk</t>
  </si>
  <si>
    <t>alipayhk无法注册</t>
  </si>
  <si>
    <t>香港3HK--B</t>
  </si>
  <si>
    <t>xka的香港小号</t>
  </si>
  <si>
    <t>已实名xka</t>
  </si>
  <si>
    <t>debug@ios.dog</t>
  </si>
  <si>
    <t>XIAOTONG WU</t>
  </si>
  <si>
    <t>已到货（玲姐家）</t>
  </si>
  <si>
    <t>香港3HK--C</t>
  </si>
  <si>
    <t>K60</t>
  </si>
  <si>
    <t>实名wzy</t>
  </si>
  <si>
    <t>RUITONG WAN</t>
  </si>
  <si>
    <t>香港3HK--D</t>
  </si>
  <si>
    <t>iPhoneXR</t>
  </si>
  <si>
    <t>steamdeckoled--1t</t>
  </si>
  <si>
    <t>CHUNHUA LUO</t>
  </si>
  <si>
    <t>已到货</t>
  </si>
  <si>
    <t>香港3HK--E</t>
  </si>
  <si>
    <t>GUOWEN WAN</t>
  </si>
  <si>
    <t>MySim</t>
  </si>
  <si>
    <t>luoch</t>
  </si>
  <si>
    <t>CHENGZHI WANG</t>
  </si>
  <si>
    <t>SF1378631680714</t>
  </si>
  <si>
    <t>香港3HK--C换号</t>
  </si>
  <si>
    <t>2022wrt</t>
  </si>
  <si>
    <t>ZHAN LI</t>
  </si>
  <si>
    <t>SF1644057726701</t>
  </si>
  <si>
    <t>SF1682382648598</t>
  </si>
  <si>
    <t>香港3HK--D換號</t>
  </si>
  <si>
    <t>SF1613534921861</t>
  </si>
  <si>
    <t>香港3HK--E換號</t>
  </si>
  <si>
    <t>1991lzc</t>
  </si>
  <si>
    <t>萬致远</t>
  </si>
  <si>
    <t>SF1612534991866</t>
  </si>
  <si>
    <t>wan zhiyuan</t>
  </si>
  <si>
    <t>上水</t>
  </si>
  <si>
    <t>SF1664169332826</t>
  </si>
  <si>
    <t>香港3HK--D换号</t>
  </si>
  <si>
    <t>SIM1</t>
  </si>
  <si>
    <t>万 Rainy</t>
  </si>
  <si>
    <t>科学园</t>
  </si>
  <si>
    <t>SF1664127332227</t>
  </si>
  <si>
    <t>香港3HK--E换号</t>
  </si>
  <si>
    <t>SIM2</t>
  </si>
  <si>
    <t>玲姐家</t>
  </si>
  <si>
    <t>SF1697170028615</t>
  </si>
  <si>
    <t>何 Mengxian</t>
  </si>
  <si>
    <t>He 梦娴</t>
  </si>
  <si>
    <t>F</t>
  </si>
  <si>
    <t>总本金</t>
  </si>
  <si>
    <t>开始时间</t>
  </si>
  <si>
    <t>结束时间</t>
  </si>
  <si>
    <t>月供</t>
  </si>
  <si>
    <t>总期数</t>
  </si>
  <si>
    <t>剩余期数</t>
  </si>
  <si>
    <t>已还本金</t>
  </si>
  <si>
    <t>剩余总待还本金</t>
  </si>
  <si>
    <t>距离到期时间</t>
  </si>
  <si>
    <t>5个月零20天</t>
  </si>
  <si>
    <t>28个月零13天</t>
  </si>
  <si>
    <t>30个月零13天</t>
  </si>
  <si>
    <t>42个月零13天</t>
  </si>
  <si>
    <t>合计</t>
  </si>
  <si>
    <t>我的闪电贷</t>
  </si>
  <si>
    <t>4个月零20天</t>
  </si>
  <si>
    <r>
      <rPr>
        <rFont val=""/>
        <b val="false"/>
        <i val="false"/>
        <strike val="false"/>
        <color rgb="FF000000"/>
        <sz val="10"/>
        <u val="none"/>
      </rPr>
      <t>公户杂项费用</t>
    </r>
  </si>
  <si>
    <r>
      <rPr>
        <rFont val=""/>
        <b val="false"/>
        <i val="false"/>
        <strike val="false"/>
        <color rgb="FF000000"/>
        <sz val="10"/>
        <u val="none"/>
      </rPr>
      <t>公户地址和财税3600+个体户公户300</t>
    </r>
  </si>
  <si>
    <r>
      <rPr>
        <rFont val="微软雅黑"/>
        <b val="false"/>
        <i val="false"/>
        <strike val="false"/>
        <color rgb="FFFFFFFF"/>
        <sz val="12"/>
        <u val="none"/>
      </rPr>
      <t>卡种</t>
    </r>
  </si>
  <si>
    <r>
      <rPr>
        <rFont val="微软雅黑"/>
        <b val="false"/>
        <i val="false"/>
        <strike val="true"/>
        <color rgb="FF000000"/>
        <sz val="12"/>
        <u val="none"/>
      </rPr>
      <t>龙腾*5</t>
    </r>
    <r>
      <rPr>
        <rFont val="微软雅黑"/>
        <b val="false"/>
        <i val="false"/>
        <strike val="false"/>
        <color rgb="FF000000"/>
        <sz val="12"/>
        <u val="none"/>
      </rPr>
      <t xml:space="preserve">  洁牙*2  就医*8</t>
    </r>
  </si>
  <si>
    <r>
      <rPr>
        <rFont val="Arial"/>
        <b val="false"/>
        <i val="false"/>
        <strike val="false"/>
        <color rgb="FF000000"/>
        <sz val="12"/>
        <u val="none"/>
      </rPr>
      <t>A10</t>
    </r>
  </si>
  <si>
    <r>
      <rPr>
        <rFont val="微软雅黑"/>
        <b val="false"/>
        <i val="false"/>
        <strike val="false"/>
        <color rgb="FF000000"/>
        <sz val="12"/>
        <u val="none"/>
      </rPr>
      <t>中国</t>
    </r>
  </si>
  <si>
    <r>
      <rPr>
        <rFont val="微软雅黑"/>
        <b val="false"/>
        <i val="false"/>
        <strike val="false"/>
        <color rgb="FF000000"/>
        <sz val="12"/>
        <u val="none"/>
      </rPr>
      <t>南航</t>
    </r>
  </si>
  <si>
    <r>
      <rPr>
        <rFont val="微软雅黑"/>
        <b val="false"/>
        <i val="false"/>
        <strike val="false"/>
        <color rgb="FF000000"/>
        <sz val="12"/>
        <u val="none"/>
      </rPr>
      <t>A12</t>
    </r>
  </si>
  <si>
    <r>
      <rPr>
        <rFont val="微软雅黑"/>
        <b val="false"/>
        <i val="false"/>
        <strike val="false"/>
        <color rgb="FF000000"/>
        <sz val="12"/>
        <u val="none"/>
      </rPr>
      <t>中信</t>
    </r>
  </si>
  <si>
    <r>
      <rPr>
        <rFont val="微软雅黑"/>
        <b val="false"/>
        <i val="false"/>
        <strike val="false"/>
        <color rgb="FF000000"/>
        <sz val="12"/>
        <u val="none"/>
      </rPr>
      <t xml:space="preserve">1w/月 万豪餐饮8折住宿9折 10保级房晚 </t>
    </r>
    <r>
      <rPr>
        <rFont val="微软雅黑"/>
        <b val="false"/>
        <i val="false"/>
        <strike val="true"/>
        <color rgb="FF000000"/>
        <sz val="12"/>
        <u val="none"/>
      </rPr>
      <t>金卡</t>
    </r>
  </si>
  <si>
    <r>
      <rPr>
        <rFont val="微软雅黑"/>
        <b val="false"/>
        <i val="false"/>
        <strike val="false"/>
        <color rgb="FF000000"/>
        <sz val="12"/>
        <u val="none"/>
      </rPr>
      <t>广农</t>
    </r>
  </si>
  <si>
    <r>
      <rPr>
        <rFont val="微软雅黑"/>
        <b val="false"/>
        <i val="false"/>
        <strike val="false"/>
        <color rgb="FF000000"/>
        <sz val="12"/>
        <u val="none"/>
      </rPr>
      <t>精粹白+南航金</t>
    </r>
  </si>
  <si>
    <r>
      <rPr>
        <rFont val="微软雅黑"/>
        <b val="false"/>
        <i val="false"/>
        <strike val="false"/>
        <color rgb="FF000000"/>
        <sz val="12"/>
        <u val="none"/>
      </rPr>
      <t>花呗</t>
    </r>
  </si>
  <si>
    <r>
      <rPr>
        <rFont val="微软雅黑"/>
        <b val="false"/>
        <i val="false"/>
        <strike val="false"/>
        <color rgb="FF000000"/>
        <sz val="12"/>
        <u val="none"/>
      </rPr>
      <t>南航豪白</t>
    </r>
  </si>
  <si>
    <r>
      <rPr>
        <rFont val="微软雅黑"/>
        <b val="false"/>
        <i val="false"/>
        <strike val="false"/>
        <color rgb="FF000000"/>
        <sz val="12"/>
        <u val="none"/>
      </rPr>
      <t>浦发</t>
    </r>
  </si>
  <si>
    <r>
      <rPr>
        <rFont val="微软雅黑"/>
        <b val="false"/>
        <i val="false"/>
        <strike val="false"/>
        <color rgb="FF000000"/>
        <sz val="12"/>
        <u val="none"/>
      </rPr>
      <t>B20</t>
    </r>
  </si>
  <si>
    <r>
      <rPr>
        <rFont val="微软雅黑"/>
        <b val="false"/>
        <i val="false"/>
        <strike val="false"/>
        <color rgb="FF000000"/>
        <sz val="12"/>
        <u val="none"/>
      </rPr>
      <t>农行</t>
    </r>
  </si>
  <si>
    <r>
      <rPr>
        <rFont val="微软雅黑"/>
        <b val="false"/>
        <i val="false"/>
        <strike val="false"/>
        <color rgb="FF000000"/>
        <sz val="12"/>
        <u val="none"/>
      </rPr>
      <t>B21</t>
    </r>
  </si>
  <si>
    <r>
      <rPr>
        <rFont val="微软雅黑"/>
        <b val="false"/>
        <i val="false"/>
        <strike val="false"/>
        <color rgb="FF000000"/>
        <sz val="12"/>
        <u val="none"/>
      </rPr>
      <t>平安</t>
    </r>
  </si>
  <si>
    <r>
      <rPr>
        <rFont val="微软雅黑"/>
        <b val="false"/>
        <i val="false"/>
        <strike val="false"/>
        <color rgb="FF000000"/>
        <sz val="12"/>
        <u val="none"/>
      </rPr>
      <t>广州</t>
    </r>
  </si>
  <si>
    <r>
      <rPr>
        <rFont val="微软雅黑"/>
        <b val="false"/>
        <i val="false"/>
        <strike val="false"/>
        <color rgb="FFFFFFFF"/>
        <sz val="12"/>
        <u val="none"/>
      </rPr>
      <t>年费</t>
    </r>
  </si>
  <si>
    <r>
      <rPr>
        <b val="false"/>
        <i val="false"/>
        <strike val="false"/>
        <color rgb="FF000000"/>
        <sz val="12"/>
        <u val="none"/>
      </rPr>
      <t xml:space="preserve">HSBC 卓越 </t>
    </r>
    <r>
      <rPr>
        <b val="true"/>
        <i val="false"/>
        <strike val="false"/>
        <color rgb="FFC00000"/>
        <sz val="12"/>
        <u val="none"/>
      </rPr>
      <t>[XKA]</t>
    </r>
  </si>
  <si>
    <r>
      <rPr>
        <b val="false"/>
        <i val="false"/>
        <strike val="false"/>
        <color rgb="FF000000"/>
        <sz val="12"/>
        <u val="none"/>
      </rPr>
      <t xml:space="preserve">AMEX 香港 </t>
    </r>
    <r>
      <rPr>
        <b val="true"/>
        <i val="false"/>
        <strike val="false"/>
        <color rgb="FFC00000"/>
        <sz val="12"/>
        <u val="none"/>
      </rPr>
      <t>[XKA]</t>
    </r>
  </si>
  <si>
    <r>
      <rPr>
        <rFont val="微软雅黑"/>
        <b val="false"/>
        <i val="false"/>
        <strike val="false"/>
        <color rgb="FF000000"/>
        <sz val="12"/>
        <u val="none"/>
      </rPr>
      <t>9</t>
    </r>
  </si>
  <si>
    <r>
      <rPr>
        <rFont val="微软雅黑"/>
        <b val="false"/>
        <i val="false"/>
        <strike val="false"/>
        <color rgb="FF000000"/>
        <sz val="12"/>
        <u val="none"/>
      </rPr>
      <t>1. 积分可兑</t>
    </r>
    <r>
      <rPr>
        <rFont val="微软雅黑"/>
        <b val="true"/>
        <i val="false"/>
        <strike val="false"/>
        <color rgb="FF000000"/>
        <sz val="12"/>
        <u/>
      </rPr>
      <t>1%回赠</t>
    </r>
    <r>
      <rPr>
        <rFont val="微软雅黑"/>
        <b val="false"/>
        <i val="false"/>
        <strike val="false"/>
        <color rgb="FF000000"/>
        <sz val="12"/>
        <u val="none"/>
      </rPr>
      <t>或兑</t>
    </r>
    <r>
      <rPr>
        <rFont val="微软雅黑"/>
        <b val="true"/>
        <i val="false"/>
        <strike val="false"/>
        <color rgb="FF000000"/>
        <sz val="12"/>
        <u/>
      </rPr>
      <t>温德姆、雅高以及不常见的外航</t>
    </r>
    <r>
      <rPr>
        <rFont val="微软雅黑"/>
        <b val="false"/>
        <i val="false"/>
        <strike val="false"/>
        <color rgb="FF000000"/>
        <sz val="12"/>
        <u val="none"/>
      </rPr>
      <t>积分</t>
    </r>
  </si>
  <si>
    <r>
      <rPr>
        <rFont val="等线"/>
        <b val="false"/>
        <i val="false"/>
        <strike val="true"/>
        <color rgb="FF000000"/>
        <sz val="12"/>
        <u val="none"/>
      </rPr>
      <t>民生</t>
    </r>
  </si>
  <si>
    <r>
      <rPr>
        <rFont val="微软雅黑"/>
        <b val="false"/>
        <i val="false"/>
        <strike val="true"/>
        <color rgb="FF000000"/>
        <sz val="12"/>
        <u val="none"/>
      </rPr>
      <t>南航豪白</t>
    </r>
  </si>
  <si>
    <r>
      <rPr>
        <rFont val="微软雅黑"/>
        <b val="false"/>
        <i val="false"/>
        <strike val="true"/>
        <color rgb="FF000000"/>
        <sz val="12"/>
        <u val="none"/>
      </rPr>
      <t>中信</t>
    </r>
  </si>
  <si>
    <r>
      <rPr>
        <color rgb="FF175CEB"/>
        <u/>
      </rPr>
      <t>1599168964@qq.com</t>
    </r>
  </si>
  <si>
    <r>
      <rPr>
        <rFont val="微软雅黑"/>
        <b val="false"/>
        <i val="false"/>
        <strike val="false"/>
        <color rgb="FF175CEB"/>
        <sz val="10"/>
        <u/>
      </rPr>
      <t xml:space="preserve"> ww8w88@gmail.com</t>
    </r>
  </si>
  <si>
    <r>
      <rPr>
        <rFont val="微软雅黑"/>
        <b val="false"/>
        <i val="false"/>
        <strike val="false"/>
        <color rgb="FF175CEB"/>
        <sz val="10"/>
        <u/>
      </rPr>
      <t>rainytunes@outlook.com</t>
    </r>
  </si>
  <si>
    <r>
      <rPr>
        <color rgb="FF175CEB"/>
        <u/>
      </rPr>
      <t>wiset7721@gmail.com</t>
    </r>
  </si>
  <si>
    <r>
      <rPr>
        <color rgb="FF175CEB"/>
        <u/>
      </rPr>
      <t>1966zxy@gmail.com</t>
    </r>
  </si>
  <si>
    <r>
      <rPr>
        <color rgb="FF175CEB"/>
        <u/>
      </rPr>
      <t>rainytunes@hotmail.com</t>
    </r>
  </si>
  <si>
    <r>
      <rPr>
        <rFont val="微软雅黑"/>
        <b val="false"/>
        <i val="false"/>
        <strike val="false"/>
        <color rgb="FF175CEB"/>
        <sz val="10"/>
        <u/>
      </rPr>
      <t>1995wzyhk@gmail.com</t>
    </r>
  </si>
  <si>
    <r>
      <rPr>
        <color rgb="FF175CEB"/>
        <u/>
      </rPr>
      <t>rainytunes@outlook.com</t>
    </r>
  </si>
  <si>
    <r>
      <rPr>
        <rFont val="微软雅黑"/>
        <b val="false"/>
        <i val="false"/>
        <strike val="false"/>
        <color rgb="FF175CEB"/>
        <sz val="10"/>
        <u/>
      </rPr>
      <t>226160235@student.chuhai.edu.hk</t>
    </r>
  </si>
  <si>
    <r>
      <rPr>
        <rFont val="motiva-sans"/>
        <b val="false"/>
        <i val="false"/>
        <strike val="false"/>
        <color rgb="FFB8BCBF"/>
        <sz val="10"/>
      </rPr>
      <t>411241842@qq.com</t>
    </r>
  </si>
  <si>
    <r>
      <rPr>
        <color rgb="FF175CEB"/>
        <u/>
      </rPr>
      <t>18565645727@163.com</t>
    </r>
  </si>
  <si>
    <r>
      <rPr>
        <color rgb="FF175CEB"/>
        <u/>
      </rPr>
      <t>rainytunes@163.com</t>
    </r>
  </si>
  <si>
    <r>
      <rPr>
        <color rgb="FF175CEB"/>
        <u/>
      </rPr>
      <t>rainyru@163.com</t>
    </r>
  </si>
  <si>
    <r>
      <rPr>
        <rFont val="微软雅黑"/>
        <b val="false"/>
        <i val="false"/>
        <strike val="false"/>
        <color rgb="FF175CEB"/>
        <sz val="10"/>
        <u/>
      </rPr>
      <t>trrainy@163.com</t>
    </r>
  </si>
  <si>
    <r>
      <rPr>
        <color rgb="FF175CEB"/>
        <u/>
      </rPr>
      <t>rainytrash@163.com</t>
    </r>
  </si>
  <si>
    <r>
      <rPr>
        <b val="false"/>
        <i val="false"/>
        <strike val="true"/>
        <color rgb="FF000000"/>
        <sz val="12"/>
        <u val="none"/>
      </rPr>
      <t>降息前16473，降息后15916，</t>
    </r>
    <r>
      <rPr>
        <b val="false"/>
        <i val="false"/>
        <strike val="false"/>
        <color rgb="FF000000"/>
        <sz val="12"/>
        <u val="none"/>
      </rPr>
      <t>25年7月 15116</t>
    </r>
  </si>
  <si>
    <r>
      <rPr>
        <b val="false"/>
        <i val="false"/>
        <strike val="true"/>
        <color rgb="FF000000"/>
        <sz val="12"/>
        <u val="none"/>
      </rPr>
      <t>24年9月4779，11月4623，</t>
    </r>
    <r>
      <rPr>
        <b val="false"/>
        <i val="false"/>
        <strike val="false"/>
        <color rgb="FF000000"/>
        <sz val="12"/>
        <u val="none"/>
      </rPr>
      <t>25年8月 4354，每个月少8块</t>
    </r>
  </si>
</sst>
</file>

<file path=xl/styles.xml><?xml version="1.0" encoding="utf-8"?>
<styleSheet xmlns="http://schemas.openxmlformats.org/spreadsheetml/2006/main">
  <numFmts count="8">
    <numFmt numFmtId="300" formatCode="#,##0.00_ "/>
    <numFmt numFmtId="301" formatCode="hh:mm"/>
    <numFmt numFmtId="302" formatCode="0_ "/>
    <numFmt numFmtId="303" formatCode="\$#,##0_);[Red]\(\$#,##0\)"/>
    <numFmt numFmtId="304" formatCode="#,##0_ "/>
    <numFmt numFmtId="305" formatCode="#,##0.000_ "/>
    <numFmt numFmtId="306" formatCode="yyyy&quot;年&quot;m&quot;月&quot;;@"/>
    <numFmt numFmtId="307" formatCode="m&quot;月&quot;d&quot;日&quot;;@"/>
  </numFmts>
  <fonts count="12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false"/>
      <i val="false"/>
      <strike val="false"/>
      <color rgb="FFFFFFFF"/>
      <sz val="10"/>
    </font>
    <font>
      <color rgb="FFFFFFFF"/>
    </font>
    <font>
      <color rgb="FF000000"/>
      <sz val="10"/>
    </font>
    <font>
      <b val="false"/>
      <i val="false"/>
      <strike val="false"/>
      <color rgb="FF000000"/>
      <sz val="10"/>
    </font>
    <font>
      <color rgb="FF000000"/>
    </font>
    <font>
      <color rgb="FFFFFFFF"/>
    </font>
    <font>
      <color rgb="FFFFFFFF"/>
    </font>
    <font>
      <b val="true"/>
      <color rgb="FF000000"/>
    </font>
    <font>
      <b val="true"/>
    </font>
    <font>
      <color rgb="FF7F7F7F"/>
    </font>
    <font>
      <b val="false"/>
      <color rgb="FF7F7F7F"/>
    </font>
    <font>
      <i val="false"/>
      <strike val="false"/>
      <color rgb="FFFFFFFF"/>
      <sz val="12"/>
    </font>
    <font>
      <b val="false"/>
      <i val="false"/>
      <strike val="false"/>
      <color rgb="FFFFFFFF"/>
      <sz val="12"/>
    </font>
    <font>
      <name val="等线"/>
      <b val="false"/>
      <color rgb="FFFFFFFF"/>
      <sz val="12"/>
    </font>
    <font>
      <name val="等线"/>
      <b val="true"/>
      <color rgb="FFFFFFFF"/>
      <sz val="12"/>
    </font>
    <font>
      <b val="true"/>
      <i val="false"/>
      <strike val="false"/>
      <color rgb="FFFFFFFF"/>
      <sz val="12"/>
    </font>
    <font>
      <sz val="12"/>
    </font>
    <font>
      <i val="false"/>
      <strike val="false"/>
      <color rgb="FFFFFFFF"/>
      <sz val="8"/>
    </font>
    <font>
      <b val="false"/>
      <i val="false"/>
      <strike val="false"/>
      <color rgb="FFFFFFFF"/>
      <sz val="8"/>
    </font>
    <font>
      <name val="等线"/>
      <b val="false"/>
      <color rgb="FFFFFFFF"/>
      <sz val="8"/>
    </font>
    <font>
      <name val="等线"/>
      <b val="true"/>
      <color rgb="FFFFFFFF"/>
      <sz val="8"/>
    </font>
    <font>
      <b val="true"/>
      <i val="false"/>
      <strike val="false"/>
      <color rgb="FFFFFFFF"/>
      <sz val="8"/>
    </font>
    <font>
      <sz val="8"/>
    </font>
    <font>
      <name val="Arial"/>
      <i val="false"/>
      <strike val="false"/>
      <color rgb="FF000000"/>
      <sz val="12"/>
    </font>
    <font>
      <name val="Arial"/>
      <color rgb="FF000000"/>
      <sz val="12"/>
    </font>
    <font>
      <name val="Arial"/>
      <b val="false"/>
      <i val="false"/>
      <strike val="false"/>
      <color rgb="FF000000"/>
      <sz val="12"/>
    </font>
    <font>
      <name val="等线"/>
      <b val="true"/>
      <sz val="12"/>
    </font>
    <font>
      <b val="false"/>
      <i val="false"/>
      <strike val="false"/>
      <color rgb="FF000000"/>
      <sz val="12"/>
    </font>
    <font>
      <name val="Arial"/>
      <b val="true"/>
      <i val="false"/>
      <strike val="false"/>
      <color rgb="FFC4C4C4"/>
      <sz val="12"/>
    </font>
    <font>
      <name val="Arial"/>
      <i val="false"/>
      <strike val="false"/>
      <color rgb="FFC4C4C4"/>
      <sz val="12"/>
    </font>
    <font>
      <color rgb="FF000000"/>
      <sz val="12"/>
    </font>
    <font>
      <name val="等线"/>
      <color rgb="FF000000"/>
      <sz val="12"/>
    </font>
    <font>
      <name val="等线"/>
      <b val="false"/>
      <color rgb="FF000000"/>
      <sz val="12"/>
    </font>
    <font>
      <name val="等线"/>
      <b val="true"/>
      <color rgb="FF000000"/>
      <sz val="12"/>
    </font>
    <font>
      <b val="true"/>
      <i val="false"/>
      <strike val="false"/>
      <color rgb="FFD8D8D8"/>
      <sz val="12"/>
    </font>
    <font>
      <b val="false"/>
      <i val="false"/>
      <strike val="false"/>
      <color rgb="FFD8D8D8"/>
      <sz val="12"/>
    </font>
    <font>
      <name val="Arial"/>
      <color rgb="FF000000"/>
      <sz val="12"/>
    </font>
    <font>
      <name val="等线"/>
      <b val="true"/>
      <color rgb="FF000000"/>
      <sz val="12"/>
    </font>
    <font>
      <name val="等线"/>
      <b val="true"/>
      <color rgb="FFD9D9D9"/>
      <sz val="12"/>
    </font>
    <font>
      <name val="等线"/>
      <color rgb="FFD9D9D9"/>
      <sz val="12"/>
    </font>
    <font>
      <name val="Arial"/>
      <b val="true"/>
      <i val="false"/>
      <strike val="false"/>
      <color rgb="FF9A38D7"/>
      <sz val="12"/>
    </font>
    <font>
      <name val="等线"/>
      <sz val="12"/>
    </font>
    <font>
      <b val="false"/>
      <color rgb="FF000000"/>
      <sz val="12"/>
    </font>
    <font>
      <i val="false"/>
      <strike val="false"/>
      <color rgb="FF000000"/>
      <sz val="12"/>
    </font>
    <font>
      <name val="等线"/>
      <b val="true"/>
      <color rgb="FF319B62"/>
      <sz val="12"/>
    </font>
    <font>
      <strike val="true"/>
      <sz val="12"/>
    </font>
    <font>
      <name val="等线"/>
      <color rgb="FF000000"/>
      <sz val="12"/>
    </font>
    <font>
      <color rgb="FF000000"/>
      <sz val="12"/>
    </font>
    <font>
      <name val="等线"/>
      <b val="true"/>
      <color rgb="FF000000"/>
      <sz val="12"/>
    </font>
    <font>
      <name val="Arial"/>
      <b val="true"/>
      <color rgb="FFC4C4C4"/>
      <sz val="12"/>
    </font>
    <font>
      <name val="Arial"/>
      <color rgb="FFC4C4C4"/>
      <sz val="12"/>
    </font>
    <font>
      <name val="等线"/>
      <sz val="12"/>
    </font>
    <font>
      <strike val="true"/>
      <sz val="12"/>
    </font>
    <font>
      <sz val="12"/>
    </font>
    <font>
      <b val="false"/>
      <i val="false"/>
      <color rgb="FF000000"/>
      <sz val="12"/>
    </font>
    <font>
      <name val="等线"/>
      <b val="true"/>
      <i val="false"/>
      <strike val="false"/>
      <color rgb="FF000000"/>
      <sz val="12"/>
    </font>
    <font>
      <name val="等线"/>
      <i val="false"/>
      <strike val="false"/>
      <color rgb="FF000000"/>
      <sz val="12"/>
    </font>
    <font>
      <b val="true"/>
      <i val="false"/>
      <strike val="false"/>
      <color rgb="FF000000"/>
      <sz val="12"/>
    </font>
    <font>
      <name val="等线"/>
      <b val="true"/>
      <i val="false"/>
      <strike val="false"/>
      <color rgb="FFD9D9D9"/>
      <sz val="12"/>
    </font>
    <font>
      <name val="等线"/>
      <i val="false"/>
      <strike val="false"/>
      <color rgb="FFD9D9D9"/>
      <sz val="12"/>
    </font>
    <font>
      <b val="true"/>
      <i val="false"/>
      <strike val="false"/>
      <color rgb="FF9A38D7"/>
      <sz val="12"/>
    </font>
    <font>
      <b val="true"/>
      <color rgb="FFD9D9D9"/>
      <sz val="12"/>
    </font>
    <font>
      <color rgb="FFD9D9D9"/>
      <sz val="12"/>
    </font>
    <font>
      <color rgb="FF000000"/>
      <sz val="12"/>
    </font>
    <font>
      <name val="等线"/>
      <b val="true"/>
      <color rgb="FFFF0000"/>
      <sz val="12"/>
    </font>
    <font>
      <name val="等线"/>
      <b val="true"/>
      <color rgb="FFD8D8D8"/>
      <sz val="12"/>
    </font>
    <font>
      <name val="等线"/>
      <color rgb="FFD8D8D8"/>
      <sz val="12"/>
    </font>
    <font>
      <b val="true"/>
      <color rgb="FF000000"/>
      <sz val="12"/>
    </font>
    <font>
      <b val="true"/>
      <color rgb="FF9A38D7"/>
      <sz val="12"/>
    </font>
    <font>
      <b val="true"/>
      <i val="false"/>
      <strike val="false"/>
      <sz val="12"/>
    </font>
    <font>
      <b val="false"/>
      <i val="false"/>
      <strike val="false"/>
      <sz val="12"/>
    </font>
    <font>
      <b val="true"/>
      <i val="false"/>
      <strike val="false"/>
      <color rgb="FFBFBFBF"/>
      <sz val="12"/>
    </font>
    <font>
      <b val="false"/>
      <i val="false"/>
      <strike val="false"/>
      <color rgb="FFBFBFBF"/>
      <sz val="12"/>
    </font>
    <font>
      <b val="false"/>
      <i val="false"/>
      <strike val="true"/>
      <color rgb="FF000000"/>
      <sz val="12"/>
    </font>
    <font>
      <b val="false"/>
      <color rgb="FF000000"/>
      <sz val="12"/>
    </font>
    <font>
      <b val="true"/>
      <sz val="12"/>
    </font>
    <font>
      <b val="true"/>
      <sz val="12"/>
    </font>
    <font>
      <b val="false"/>
      <sz val="12"/>
    </font>
    <font>
      <b val="true"/>
    </font>
    <font>
      <b val="false"/>
      <color rgb="FF9A38D7"/>
      <sz val="12"/>
    </font>
    <font>
      <name val="Helvetica Neue"/>
      <b val="true"/>
      <color rgb="FF000000"/>
      <sz val="12"/>
    </font>
    <font>
      <name val="等线"/>
      <color rgb="FFFFFFFF"/>
      <sz val="12"/>
    </font>
    <font>
      <name val="等线"/>
      <color rgb="FFFFFFFF"/>
      <sz val="12"/>
    </font>
    <font>
      <color rgb="FFFFFFFF"/>
      <sz val="12"/>
    </font>
    <font>
      <name val="Arial"/>
      <sz val="12"/>
    </font>
    <font>
      <color rgb="FF000000"/>
      <sz val="10"/>
    </font>
    <font/>
    <font>
      <name val="等线"/>
      <strike val="true"/>
      <color rgb="FF000000"/>
      <sz val="12"/>
    </font>
    <font>
      <name val="等线"/>
      <b val="false"/>
      <i val="false"/>
      <strike val="true"/>
      <color rgb="FF000000"/>
      <sz val="12"/>
    </font>
    <font>
      <name val="等线"/>
      <b val="true"/>
      <strike val="true"/>
      <color rgb="FF000000"/>
      <sz val="12"/>
    </font>
    <font>
      <b val="true"/>
      <i val="false"/>
      <strike val="true"/>
      <color rgb="FF9A38D7"/>
      <sz val="12"/>
    </font>
    <font>
      <name val="Arial"/>
      <b val="false"/>
      <i val="false"/>
      <strike val="true"/>
      <color rgb="FF000000"/>
      <sz val="12"/>
    </font>
    <font>
      <name val="等线"/>
      <b val="true"/>
      <i val="false"/>
      <strike val="true"/>
      <color rgb="FF000000"/>
      <sz val="12"/>
    </font>
    <font>
      <name val="等线"/>
      <i val="false"/>
      <strike val="true"/>
      <color rgb="FF000000"/>
      <sz val="12"/>
    </font>
    <font>
      <strike val="true"/>
      <color rgb="FF000000"/>
      <sz val="12"/>
    </font>
    <font>
      <strike val="true"/>
      <color rgb="FF000000"/>
      <sz val="12"/>
    </font>
    <font>
      <strike val="true"/>
    </font>
    <font>
      <strike val="true"/>
      <sz val="12"/>
    </font>
    <font>
      <b val="true"/>
      <strike val="true"/>
      <sz val="12"/>
    </font>
    <font>
      <b val="true"/>
      <strike val="true"/>
      <color rgb="FF9A38D7"/>
      <sz val="12"/>
    </font>
    <font>
      <i val="false"/>
      <strike val="true"/>
      <color rgb="FF000000"/>
      <sz val="12"/>
    </font>
    <font>
      <strike val="true"/>
      <color rgb="FFFFC000"/>
      <sz val="12"/>
    </font>
    <font>
      <b val="false"/>
      <i val="false"/>
      <strike val="true"/>
      <color rgb="FF9A38D7"/>
      <sz val="12"/>
    </font>
    <font>
      <strike val="true"/>
      <color rgb="FF000000"/>
      <sz val="12"/>
    </font>
    <font>
      <b val="true"/>
      <strike val="true"/>
      <color rgb="FF9A38D7"/>
      <sz val="12"/>
    </font>
    <font>
      <strike val="true"/>
      <color rgb="FF9A38D7"/>
      <sz val="12"/>
    </font>
    <font>
      <name val="Arial"/>
      <strike val="true"/>
      <color rgb="FF000000"/>
      <sz val="12"/>
    </font>
    <font/>
    <font>
      <b val="true"/>
      <color rgb="FFFFFFFF"/>
    </font>
    <font>
      <name val="Arial"/>
      <b val="true"/>
      <color rgb="FF000000"/>
      <sz val="12"/>
    </font>
    <font>
      <name val="等线"/>
      <b val="true"/>
      <color rgb="FFD8D8D8"/>
      <sz val="12"/>
    </font>
    <font>
      <name val="等线"/>
      <color rgb="FFD8D8D8"/>
      <sz val="12"/>
    </font>
    <font>
      <color rgb="FFE74025"/>
      <sz val="12"/>
    </font>
    <font>
      <b val="true"/>
      <sz val="12"/>
    </font>
    <font>
      <b val="true"/>
      <color rgb="FF000000"/>
      <sz val="12"/>
    </font>
    <font>
      <name val="等线"/>
      <b val="true"/>
      <strike val="true"/>
      <color rgb="FF000000"/>
      <sz val="12"/>
    </font>
    <font>
      <name val="Arial"/>
      <b val="true"/>
      <strike val="true"/>
      <color rgb="FF000000"/>
      <sz val="12"/>
    </font>
    <font>
      <name val="Arial"/>
      <strike val="true"/>
      <color rgb="FF000000"/>
      <sz val="12"/>
    </font>
    <font>
      <name val="等线"/>
      <b val="true"/>
      <strike val="true"/>
      <color rgb="FFD8D8D8"/>
      <sz val="12"/>
    </font>
    <font>
      <name val="等线"/>
      <strike val="true"/>
      <color rgb="FFD8D8D8"/>
      <sz val="12"/>
    </font>
    <font>
      <strike val="true"/>
      <color rgb="FFE74025"/>
      <sz val="12"/>
    </font>
    <font>
      <sz val="10"/>
    </font>
  </fonts>
  <fills count="60">
    <fill>
      <patternFill patternType="none"/>
    </fill>
    <fill>
      <patternFill patternType="gray125"/>
    </fill>
    <fill>
      <patternFill patternType="solid">
        <fgColor rgb="FF4CC2EE"/>
        <bgColor auto="true"/>
      </patternFill>
    </fill>
    <fill>
      <patternFill patternType="solid">
        <fgColor rgb="FFFFE9E8"/>
      </patternFill>
    </fill>
    <fill>
      <patternFill patternType="solid">
        <fgColor rgb="FF4CC2EE"/>
        <bgColor auto="true"/>
      </patternFill>
    </fill>
    <fill>
      <patternFill patternType="solid">
        <fgColor rgb="FFE5F6FF"/>
        <bgColor auto="true"/>
      </patternFill>
    </fill>
    <fill>
      <patternFill patternType="solid">
        <fgColor rgb="FF1450B8"/>
      </patternFill>
    </fill>
    <fill>
      <patternFill patternType="solid">
        <fgColor rgb="FF1450B8"/>
      </patternFill>
    </fill>
    <fill>
      <patternFill patternType="solid">
        <fgColor rgb="FFFDEBFF"/>
      </patternFill>
    </fill>
    <fill>
      <patternFill patternType="solid">
        <fgColor rgb="FFFFE9E8"/>
      </patternFill>
    </fill>
    <fill>
      <patternFill patternType="solid">
        <fgColor rgb="FFEAFAF1"/>
      </patternFill>
    </fill>
    <fill/>
    <fill/>
    <fill>
      <patternFill patternType="solid">
        <fgColor rgb="FFFDEBFF"/>
      </patternFill>
    </fill>
    <fill>
      <patternFill patternType="solid">
        <fgColor rgb="FFFFF9E3"/>
      </patternFill>
    </fill>
    <fill>
      <patternFill patternType="solid">
        <fgColor rgb="FFFFF9E3"/>
      </patternFill>
    </fill>
    <fill>
      <patternFill patternType="solid">
        <fgColor rgb="FFFFF9E3"/>
      </patternFill>
    </fill>
    <fill>
      <patternFill patternType="solid">
        <fgColor rgb="FFFFF9E3"/>
      </patternFill>
    </fill>
    <fill>
      <patternFill patternType="solid">
        <fgColor rgb="FFD8D8D8"/>
      </patternFill>
    </fill>
    <fill>
      <patternFill patternType="solid">
        <fgColor rgb="FFD8D8D8"/>
      </patternFill>
    </fill>
    <fill>
      <patternFill patternType="solid">
        <fgColor rgb="FFC7ECFF"/>
      </patternFill>
    </fill>
    <fill>
      <patternFill patternType="solid">
        <fgColor rgb="FFC7EC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C306E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E5F6FF"/>
        <bgColor auto="true"/>
      </patternFill>
    </fill>
    <fill>
      <patternFill patternType="solid">
        <fgColor rgb="FFE5F6FF"/>
      </patternFill>
    </fill>
    <fill>
      <patternFill patternType="solid">
        <fgColor rgb="FFE5F6FF"/>
      </patternFill>
    </fill>
    <fill>
      <patternFill patternType="solid">
        <fgColor rgb="FFE5F6FF"/>
      </patternFill>
    </fill>
    <fill>
      <patternFill patternType="solid">
        <fgColor rgb="FF939393"/>
      </patternFill>
    </fill>
    <fill>
      <patternFill patternType="solid">
        <fgColor rgb="FFFFE9E8"/>
        <bgColor auto="true"/>
      </patternFill>
    </fill>
    <fill>
      <patternFill patternType="solid">
        <fgColor rgb="FFFFE9E8"/>
      </patternFill>
    </fill>
    <fill>
      <patternFill patternType="solid">
        <fgColor rgb="FF939393"/>
        <bgColor auto="true"/>
      </patternFill>
    </fill>
    <fill>
      <patternFill patternType="solid">
        <fgColor rgb="FFDE3C36"/>
      </patternFill>
    </fill>
    <fill>
      <patternFill patternType="solid">
        <fgColor rgb="FFDE3C36"/>
        <bgColor auto="true"/>
      </patternFill>
    </fill>
    <fill>
      <patternFill patternType="solid">
        <fgColor rgb="FFFFC9C7"/>
      </patternFill>
    </fill>
    <fill>
      <patternFill patternType="solid">
        <fgColor rgb="FFFFC9C7"/>
        <bgColor auto="true"/>
      </patternFill>
    </fill>
    <fill>
      <patternFill patternType="solid">
        <fgColor rgb="FF1274A5"/>
        <bgColor auto="true"/>
      </patternFill>
    </fill>
    <fill>
      <patternFill patternType="solid">
        <fgColor rgb="FFF2F2F2"/>
        <bgColor auto="true"/>
      </patternFill>
    </fill>
    <fill>
      <patternFill patternType="solid">
        <fgColor rgb="FFC7ECFF"/>
        <bgColor auto="true"/>
      </patternFill>
    </fill>
    <fill>
      <patternFill patternType="solid">
        <fgColor rgb="FFFFF3EB"/>
        <bgColor auto="true"/>
      </patternFill>
    </fill>
    <fill>
      <patternFill/>
    </fill>
    <fill>
      <patternFill patternType="solid">
        <fgColor rgb="FFFFFFFF"/>
        <bgColor auto="true"/>
      </patternFill>
    </fill>
    <fill>
      <patternFill patternType="solid">
        <fgColor rgb="FFC7DCFF"/>
        <bgColor auto="true"/>
      </patternFill>
    </fill>
    <fill>
      <patternFill patternType="solid">
        <fgColor rgb="FFFDEBFF"/>
        <bgColor auto="true"/>
      </patternFill>
    </fill>
    <fill>
      <patternFill patternType="solid">
        <fgColor rgb="FFFF0000"/>
        <bgColor auto="true"/>
      </patternFill>
    </fill>
    <fill>
      <patternFill patternType="solid">
        <fgColor rgb="FFEAFAF1"/>
        <bgColor auto="true"/>
      </patternFill>
    </fill>
    <fill>
      <patternFill patternType="solid">
        <fgColor rgb="FFFFF9E3"/>
        <bgColor auto="true"/>
      </patternFill>
    </fill>
    <fill>
      <patternFill patternType="solid">
        <fgColor rgb="FFDE3C36"/>
      </patternFill>
    </fill>
    <fill>
      <patternFill patternType="solid">
        <fgColor rgb="FFDE3C36"/>
        <bgColor auto="true"/>
      </patternFill>
    </fill>
    <fill>
      <patternFill patternType="solid">
        <fgColor rgb="FFD8D8D8"/>
        <bgColor auto="true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7F7F7F"/>
      </patternFill>
    </fill>
    <fill>
      <patternFill patternType="solid">
        <fgColor rgb="FF939393"/>
        <bgColor auto="true"/>
      </patternFill>
    </fill>
    <fill>
      <patternFill patternType="solid">
        <fgColor rgb="FFFFC9C7"/>
        <bgColor auto="true"/>
      </patternFill>
    </fill>
    <fill>
      <patternFill patternType="solid">
        <fgColor rgb="FFD8D8D8"/>
        <bgColor auto="true"/>
      </patternFill>
    </fill>
    <fill>
      <patternFill patternType="solid">
        <fgColor rgb="FF7F7F7F"/>
        <bgColor auto="true"/>
      </patternFill>
    </fill>
    <fill>
      <patternFill/>
    </fill>
  </fills>
  <borders count="19">
    <border>
      <left/>
      <right/>
      <top/>
      <bottom/>
      <diagonal/>
    </border>
    <border>
      <left/>
      <right/>
      <top/>
    </border>
    <border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top style="thin">
        <color rgb="FFE7E6E6"/>
      </top>
    </border>
    <border>
      <left style="thin">
        <color rgb="FFE7E6E6"/>
      </left>
      <top style="thin">
        <color rgb="FFE7E6E6"/>
      </top>
    </border>
    <border>
      <left style="thin">
        <color rgb="FFE7E6E6"/>
      </left>
      <top style="thin">
        <color rgb="FFE7E6E6"/>
      </top>
      <bottom style="thin">
        <color rgb="FFE7E6E6"/>
      </bottom>
    </border>
    <border>
      <left style="thin">
        <color rgb="FFE7E6E6"/>
      </left>
      <bottom style="thin">
        <color rgb="FFE7E6E6"/>
      </bottom>
    </border>
    <border/>
    <border>
      <left style="thin">
        <color rgb="FFE7E6E6"/>
      </left>
    </border>
    <border>
      <left style="thin">
        <color rgb="FFE7E6E6"/>
      </left>
    </border>
    <border>
      <left style="thin">
        <color rgb="FFE7E6E6"/>
      </left>
      <top style="thin">
        <color rgb="FFE7E6E6"/>
      </top>
      <bottom style="thin">
        <color rgb="FFE7E6E6"/>
      </bottom>
    </border>
    <border>
      <top style="thin">
        <color rgb="FFE7E6E6"/>
      </top>
    </border>
    <border/>
    <border>
      <left/>
      <right/>
      <bottom/>
    </border>
    <border>
      <left style="thin">
        <color rgb="FFE7E6E6"/>
      </left>
      <right style="thin">
        <color rgb="FFE7E6E6"/>
      </right>
      <top style="thin">
        <color rgb="FFE7E6E6"/>
      </top>
    </border>
    <border>
      <left/>
      <right/>
      <top/>
    </border>
    <border/>
  </borders>
  <cellStyleXfs>
    <xf numFmtId="0" fontId="0" fillId="0" borderId="0" xfId="0">
      <alignment vertical="center"/>
    </xf>
  </cellStyleXfs>
  <cellXfs count="63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0" xfId="0">
      <alignment vertical="center"/>
    </xf>
    <xf numFmtId="1" fontId="3" fillId="2" borderId="0" xfId="0">
      <alignment vertical="center"/>
    </xf>
    <xf fontId="4" fillId="2" borderId="0" xfId="0">
      <alignment vertical="center"/>
    </xf>
    <xf numFmtId="0" fontId="5" fillId="3" borderId="0" xfId="0">
      <alignment vertical="center"/>
    </xf>
    <xf fontId="0" fillId="3" borderId="0" xfId="0">
      <alignment vertical="center"/>
    </xf>
    <xf numFmtId="0" fontId="0" fillId="3" borderId="0" xfId="0">
      <alignment vertical="center"/>
    </xf>
    <xf numFmtId="1" fontId="5" fillId="3" borderId="0" xfId="0">
      <alignment vertical="center"/>
    </xf>
    <xf numFmtId="1" fontId="0" fillId="3" borderId="0" xfId="0">
      <alignment vertical="center"/>
    </xf>
    <xf numFmtId="0" fontId="6" fillId="3" borderId="0" xfId="0">
      <alignment vertical="center"/>
    </xf>
    <xf numFmtId="0" fontId="0" fillId="0" borderId="0" xfId="0">
      <alignment vertical="center"/>
    </xf>
    <xf numFmtId="0" fontId="6" fillId="0" borderId="0" xfId="0">
      <alignment vertical="center"/>
    </xf>
    <xf numFmtId="1" fontId="0" fillId="0" borderId="0" xfId="0">
      <alignment vertical="center"/>
    </xf>
    <xf fontId="0" fillId="0" borderId="0" xfId="0">
      <alignment/>
    </xf>
    <xf numFmtId="0" fontId="3" fillId="4" borderId="0" xfId="0">
      <alignment vertical="center"/>
    </xf>
    <xf numFmtId="1" fontId="3" fillId="4" borderId="0" xfId="0">
      <alignment vertical="center"/>
    </xf>
    <xf fontId="4" fillId="4" borderId="0" xfId="0">
      <alignment vertical="center"/>
    </xf>
    <xf numFmtId="0" fontId="6" fillId="5" borderId="0" xfId="0">
      <alignment vertical="center"/>
    </xf>
    <xf fontId="0" fillId="5" borderId="0" xfId="0">
      <alignment vertical="center"/>
    </xf>
    <xf numFmtId="1" fontId="0" fillId="5" borderId="0" xfId="0">
      <alignment vertical="center"/>
    </xf>
    <xf numFmtId="0" fontId="0" fillId="5" borderId="0" xfId="0">
      <alignment vertical="center"/>
    </xf>
    <xf numFmtId="0" fontId="5" fillId="5" borderId="0" xfId="0">
      <alignment vertical="center"/>
    </xf>
    <xf numFmtId="1" fontId="5" fillId="5" borderId="0" xfId="0">
      <alignment vertical="center"/>
    </xf>
    <xf fontId="7" fillId="5" borderId="0" xfId="0">
      <alignment vertical="center"/>
    </xf>
    <xf numFmtId="0" fontId="7" fillId="5" borderId="0" xfId="0">
      <alignment vertical="center"/>
    </xf>
    <xf fontId="8" fillId="6" borderId="0" xfId="0">
      <alignment horizontal="center" vertical="center"/>
    </xf>
    <xf numFmtId="1" fontId="8" fillId="6" borderId="0" xfId="0">
      <alignment horizontal="center" vertical="center"/>
    </xf>
    <xf fontId="9" fillId="6" borderId="0" xfId="0">
      <alignment horizontal="center" vertical="center"/>
    </xf>
    <xf numFmtId="1" fontId="9" fillId="6" borderId="0" xfId="0">
      <alignment horizontal="center" vertical="center"/>
    </xf>
    <xf fontId="8" fillId="7" borderId="0" xfId="0">
      <alignment horizontal="center" vertical="center"/>
    </xf>
    <xf fontId="0" fillId="8" borderId="0" xfId="0">
      <alignment vertical="center"/>
    </xf>
    <xf numFmtId="1" fontId="10" fillId="8" borderId="0" xfId="0">
      <alignment vertical="center"/>
    </xf>
    <xf fontId="0" fillId="9" borderId="0" xfId="0">
      <alignment horizontal="right" vertical="center"/>
    </xf>
    <xf numFmtId="1" fontId="11" fillId="10" borderId="0" xfId="0">
      <alignment vertical="center"/>
    </xf>
    <xf fontId="0" fillId="0" borderId="0" xfId="0">
      <alignment vertical="center"/>
    </xf>
    <xf fontId="0" fillId="0" borderId="0" xfId="0">
      <alignment horizontal="right" vertical="center"/>
    </xf>
    <xf fontId="0" fillId="8" borderId="0" xfId="0">
      <alignment vertical="center"/>
    </xf>
    <xf fontId="0" fillId="11" borderId="0" xfId="0">
      <alignment vertical="center"/>
    </xf>
    <xf fontId="0" fillId="12" borderId="0" xfId="0">
      <alignment vertical="center"/>
    </xf>
    <xf fontId="0" fillId="13" borderId="0" xfId="0">
      <alignment vertical="center"/>
    </xf>
    <xf numFmtId="1" fontId="10" fillId="13" borderId="0" xfId="0">
      <alignment vertical="center"/>
    </xf>
    <xf fontId="0" fillId="14" borderId="0" xfId="0">
      <alignment vertical="center"/>
    </xf>
    <xf fontId="0" fillId="15" borderId="0" xfId="0">
      <alignment vertical="center"/>
    </xf>
    <xf numFmtId="1" fontId="10" fillId="15" borderId="0" xfId="0">
      <alignment vertical="center"/>
    </xf>
    <xf fontId="0" fillId="16" borderId="0" xfId="0">
      <alignment vertical="center"/>
    </xf>
    <xf numFmtId="1" fontId="10" fillId="17" borderId="0" xfId="0">
      <alignment vertical="center"/>
    </xf>
    <xf fontId="0" fillId="10" borderId="0" xfId="0">
      <alignment vertical="center"/>
    </xf>
    <xf numFmtId="1" fontId="10" fillId="10" borderId="1" xfId="0">
      <alignment vertical="center"/>
    </xf>
    <xf fontId="0" fillId="18" borderId="0" xfId="0">
      <alignment vertical="center"/>
    </xf>
    <xf fontId="0" fillId="19" borderId="0" xfId="0">
      <alignment vertical="center"/>
    </xf>
    <xf numFmtId="1" fontId="12" fillId="19" borderId="1" xfId="0">
      <alignment vertical="center"/>
    </xf>
    <xf numFmtId="14" fontId="0" fillId="9" borderId="1" xfId="0">
      <alignment horizontal="right" vertical="center"/>
    </xf>
    <xf numFmtId="0" fontId="0" fillId="12" borderId="0" xfId="0">
      <alignment horizontal="right" vertical="center"/>
    </xf>
    <xf numFmtId="1" fontId="13" fillId="10" borderId="0" xfId="0">
      <alignment vertical="center"/>
    </xf>
    <xf numFmtId="1" fontId="12" fillId="19" borderId="0" xfId="0">
      <alignment vertical="center"/>
    </xf>
    <xf numFmtId="14" fontId="0" fillId="12" borderId="0" xfId="0">
      <alignment horizontal="right" vertical="center"/>
    </xf>
    <xf numFmtId="1" fontId="13" fillId="19" borderId="0" xfId="0">
      <alignment vertical="center"/>
    </xf>
    <xf numFmtId="14" fontId="0" fillId="0" borderId="0" xfId="0">
      <alignment horizontal="right" vertical="center"/>
    </xf>
    <xf numFmtId="0" fontId="0" fillId="0" borderId="0" xfId="0">
      <alignment horizontal="right" vertical="center"/>
    </xf>
    <xf numFmtId="1" fontId="10" fillId="19" borderId="0" xfId="0">
      <alignment vertical="center"/>
    </xf>
    <xf fontId="0" fillId="20" borderId="0" xfId="0">
      <alignment vertical="center"/>
    </xf>
    <xf fontId="0" fillId="21" borderId="0" xfId="0">
      <alignment vertical="center"/>
    </xf>
    <xf numFmtId="1" fontId="10" fillId="21" borderId="0" xfId="0">
      <alignment vertical="center"/>
    </xf>
    <xf fontId="0" fillId="22" borderId="0" xfId="0">
      <alignment horizontal="right" vertical="center"/>
    </xf>
    <xf fontId="0" fillId="23" borderId="0" xfId="0">
      <alignment vertical="center"/>
    </xf>
    <xf numFmtId="1" fontId="11" fillId="23" borderId="0" xfId="0">
      <alignment vertical="center"/>
    </xf>
    <xf numFmtId="1" fontId="11" fillId="0" borderId="0" xfId="0">
      <alignment vertical="center"/>
    </xf>
    <xf numFmtId="0" fontId="14" fillId="24" borderId="0" xfId="0">
      <alignment horizontal="center" vertical="center"/>
    </xf>
    <xf numFmtId="0" fontId="15" fillId="24" borderId="0" xfId="0">
      <alignment horizontal="center" vertical="center"/>
    </xf>
    <xf fontId="16" fillId="24" borderId="0" xfId="0">
      <alignment horizontal="center" vertical="center"/>
    </xf>
    <xf fontId="17" fillId="24" borderId="0" xfId="0">
      <alignment horizontal="center" vertical="center"/>
    </xf>
    <xf numFmtId="0" fontId="18" fillId="24" borderId="0" xfId="0">
      <alignment horizontal="center" vertical="center"/>
    </xf>
    <xf numFmtId="0" fontId="15" fillId="24" borderId="2" xfId="0">
      <alignment horizontal="left" vertical="center"/>
    </xf>
    <xf numFmtId="0" fontId="15" fillId="24" borderId="0" xfId="0">
      <alignment horizontal="left" vertical="center"/>
    </xf>
    <xf fontId="19" fillId="24" borderId="0" xfId="0">
      <alignment horizontal="center" vertical="center"/>
    </xf>
    <xf numFmtId="0" fontId="20" fillId="24" borderId="0" xfId="0">
      <alignment horizontal="center" vertical="center"/>
    </xf>
    <xf numFmtId="0" fontId="21" fillId="24" borderId="0" xfId="0">
      <alignment horizontal="center" vertical="center"/>
    </xf>
    <xf fontId="22" fillId="24" borderId="0" xfId="0">
      <alignment horizontal="center" vertical="center"/>
    </xf>
    <xf fontId="23" fillId="24" borderId="0" xfId="0">
      <alignment horizontal="center" vertical="center"/>
    </xf>
    <xf numFmtId="0" fontId="24" fillId="24" borderId="0" xfId="0">
      <alignment horizontal="center" vertical="center"/>
    </xf>
    <xf numFmtId="0" fontId="21" fillId="24" borderId="0" xfId="0">
      <alignment horizontal="left" vertical="center"/>
    </xf>
    <xf fontId="25" fillId="24" borderId="0" xfId="0">
      <alignment horizontal="center" vertical="center"/>
    </xf>
    <xf numFmtId="0" fontId="26" fillId="12" borderId="0" xfId="0">
      <alignment horizontal="center" vertical="center"/>
    </xf>
    <xf numFmtId="0" fontId="27" fillId="12" borderId="0" xfId="0">
      <alignment horizontal="center" vertical="center"/>
    </xf>
    <xf numFmtId="0" fontId="28" fillId="12" borderId="3" xfId="0">
      <alignment horizontal="center" vertical="center"/>
    </xf>
    <xf numFmtId="0" fontId="29" fillId="12" borderId="0" xfId="0">
      <alignment horizontal="center" vertical="center"/>
    </xf>
    <xf numFmtId="0" fontId="30" fillId="12" borderId="4" xfId="0">
      <alignment horizontal="center" vertical="center"/>
    </xf>
    <xf numFmtId="0" fontId="31" fillId="12" borderId="4" xfId="0">
      <alignment horizontal="center" vertical="center"/>
    </xf>
    <xf numFmtId="0" fontId="31" fillId="12" borderId="5" xfId="0">
      <alignment horizontal="center" vertical="center"/>
    </xf>
    <xf numFmtId="0" fontId="32" fillId="12" borderId="6" xfId="0">
      <alignment horizontal="center" vertical="center"/>
    </xf>
    <xf numFmtId="0" fontId="30" fillId="12" borderId="5" xfId="0">
      <alignment horizontal="left" vertical="center"/>
    </xf>
    <xf numFmtId="0" fontId="30" fillId="12" borderId="0" xfId="0">
      <alignment horizontal="left" vertical="center"/>
    </xf>
    <xf fontId="19" fillId="12" borderId="0" xfId="0">
      <alignment horizontal="center" vertical="center"/>
    </xf>
    <xf numFmtId="0" fontId="33" fillId="12" borderId="0" xfId="0">
      <alignment horizontal="center" vertical="center"/>
    </xf>
    <xf numFmtId="0" fontId="34" fillId="12" borderId="0" xfId="0">
      <alignment horizontal="center" vertical="center"/>
    </xf>
    <xf numFmtId="0" fontId="30" fillId="12" borderId="0" xfId="0">
      <alignment horizontal="center" vertical="center"/>
    </xf>
    <xf numFmtId="0" fontId="35" fillId="12" borderId="0" xfId="0">
      <alignment horizontal="center" vertical="center"/>
    </xf>
    <xf numFmtId="0" fontId="36" fillId="12" borderId="0" xfId="0">
      <alignment horizontal="center" vertical="center"/>
    </xf>
    <xf numFmtId="0" fontId="30" fillId="12" borderId="0" xfId="0">
      <alignment horizontal="center" vertical="center" wrapText="true"/>
    </xf>
    <xf numFmtId="0" fontId="37" fillId="12" borderId="0" xfId="0">
      <alignment horizontal="center" vertical="center"/>
    </xf>
    <xf numFmtId="0" fontId="38" fillId="12" borderId="0" xfId="0">
      <alignment horizontal="center" vertical="center"/>
    </xf>
    <xf numFmtId="0" fontId="30" fillId="12" borderId="7" xfId="0">
      <alignment horizontal="left" vertical="center"/>
    </xf>
    <xf fontId="19" fillId="12" borderId="0" xfId="0">
      <alignment horizontal="left" vertical="center"/>
    </xf>
    <xf numFmtId="0" fontId="39" fillId="12" borderId="0" xfId="0">
      <alignment horizontal="center" vertical="center"/>
    </xf>
    <xf numFmtId="0" fontId="40" fillId="12" borderId="0" xfId="0">
      <alignment horizontal="center" vertical="center"/>
    </xf>
    <xf numFmtId="0" fontId="33" fillId="12" borderId="0" xfId="0">
      <alignment horizontal="center" vertical="center" wrapText="true"/>
    </xf>
    <xf numFmtId="0" fontId="41" fillId="12" borderId="0" xfId="0">
      <alignment horizontal="center" vertical="center"/>
    </xf>
    <xf numFmtId="0" fontId="42" fillId="12" borderId="0" xfId="0">
      <alignment horizontal="center" vertical="center"/>
    </xf>
    <xf numFmtId="0" fontId="33" fillId="12" borderId="7" xfId="0">
      <alignment horizontal="left" vertical="center"/>
    </xf>
    <xf numFmtId="0" fontId="33" fillId="12" borderId="0" xfId="0">
      <alignment horizontal="left" vertical="center"/>
    </xf>
    <xf numFmtId="0" fontId="19" fillId="12" borderId="0" xfId="0">
      <alignment horizontal="center" vertical="center"/>
    </xf>
    <xf numFmtId="0" fontId="43" fillId="12" borderId="0" xfId="0">
      <alignment horizontal="center" vertical="center"/>
    </xf>
    <xf numFmtId="0" fontId="28" fillId="12" borderId="4" xfId="0">
      <alignment horizontal="center" vertical="center"/>
    </xf>
    <xf numFmtId="0" fontId="40" fillId="12" borderId="4" xfId="0">
      <alignment horizontal="center" vertical="center"/>
    </xf>
    <xf numFmtId="0" fontId="30" fillId="12" borderId="8" xfId="0">
      <alignment horizontal="left" vertical="center"/>
    </xf>
    <xf numFmtId="0" fontId="44" fillId="12" borderId="0" xfId="0">
      <alignment horizontal="center" vertical="center"/>
    </xf>
    <xf fontId="44" fillId="12" borderId="3" xfId="0">
      <alignment horizontal="center" vertical="center"/>
    </xf>
    <xf numFmtId="0" fontId="34" fillId="12" borderId="4" xfId="0">
      <alignment horizontal="center" vertical="center"/>
    </xf>
    <xf numFmtId="0" fontId="39" fillId="12" borderId="3" xfId="0">
      <alignment horizontal="center" vertical="center"/>
    </xf>
    <xf numFmtId="49" fontId="39" fillId="12" borderId="3" xfId="0">
      <alignment horizontal="center" vertical="center"/>
    </xf>
    <xf numFmtId="49" fontId="44" fillId="12" borderId="3" xfId="0">
      <alignment horizontal="center" vertical="center"/>
    </xf>
    <xf numFmtId="0" fontId="44" fillId="12" borderId="3" xfId="0">
      <alignment horizontal="center" vertical="center"/>
    </xf>
    <xf numFmtId="300" fontId="33" fillId="12" borderId="0" xfId="0">
      <alignment horizontal="center" vertical="center"/>
    </xf>
    <xf numFmtId="0" fontId="28" fillId="12" borderId="0" xfId="0">
      <alignment horizontal="center" vertical="center"/>
    </xf>
    <xf numFmtId="0" fontId="45" fillId="12" borderId="0" xfId="0">
      <alignment horizontal="center" vertical="center"/>
    </xf>
    <xf numFmtId="0" fontId="46" fillId="12" borderId="0" xfId="0">
      <alignment horizontal="center" vertical="center" wrapText="true"/>
    </xf>
    <xf numFmtId="0" fontId="47" fillId="12" borderId="0" xfId="0">
      <alignment horizontal="center" vertical="center"/>
    </xf>
    <xf numFmtId="0" fontId="30" fillId="12" borderId="0" xfId="0">
      <alignment horizontal="left" vertical="center" wrapText="true"/>
    </xf>
    <xf numFmtId="0" fontId="31" fillId="12" borderId="3" xfId="0">
      <alignment horizontal="center" vertical="center"/>
    </xf>
    <xf numFmtId="0" fontId="31" fillId="12" borderId="0" xfId="0">
      <alignment horizontal="center" vertical="center"/>
    </xf>
    <xf numFmtId="0" fontId="32" fillId="12" borderId="0" xfId="0">
      <alignment horizontal="center" vertical="center"/>
    </xf>
    <xf numFmtId="49" fontId="33" fillId="12" borderId="5" xfId="0">
      <alignment horizontal="left" vertical="center"/>
    </xf>
    <xf numFmtId="49" fontId="33" fillId="12" borderId="0" xfId="0">
      <alignment horizontal="left" vertical="center"/>
    </xf>
    <xf fontId="44" fillId="12" borderId="4" xfId="0">
      <alignment horizontal="left" vertical="center"/>
    </xf>
    <xf fontId="44" fillId="12" borderId="4" xfId="0">
      <alignment horizontal="center" vertical="center"/>
    </xf>
    <xf numFmtId="301" fontId="44" fillId="12" borderId="4" xfId="0">
      <alignment horizontal="center" vertical="center" wrapText="true"/>
    </xf>
    <xf numFmtId="301" fontId="44" fillId="12" borderId="4" xfId="0">
      <alignment horizontal="center" vertical="center"/>
    </xf>
    <xf fontId="48" fillId="12" borderId="0" xfId="0">
      <alignment horizontal="center" vertical="center"/>
    </xf>
    <xf numFmtId="0" fontId="49" fillId="12" borderId="0" xfId="0">
      <alignment horizontal="center" vertical="center"/>
    </xf>
    <xf numFmtId="0" fontId="50" fillId="12" borderId="0" xfId="0">
      <alignment horizontal="center" vertical="center"/>
    </xf>
    <xf numFmtId="0" fontId="51" fillId="12" borderId="0" xfId="0">
      <alignment horizontal="center" vertical="center"/>
    </xf>
    <xf numFmtId="0" fontId="50" fillId="12" borderId="4" xfId="0">
      <alignment horizontal="center" vertical="center"/>
    </xf>
    <xf numFmtId="0" fontId="52" fillId="12" borderId="3" xfId="0">
      <alignment horizontal="center" vertical="center"/>
    </xf>
    <xf numFmtId="0" fontId="52" fillId="12" borderId="0" xfId="0">
      <alignment horizontal="center" vertical="center"/>
    </xf>
    <xf numFmtId="0" fontId="53" fillId="12" borderId="0" xfId="0">
      <alignment horizontal="center" vertical="center"/>
    </xf>
    <xf fontId="0" fillId="12" borderId="9" xfId="0">
      <alignment vertical="center"/>
    </xf>
    <xf numFmtId="49" fontId="50" fillId="12" borderId="0" xfId="0">
      <alignment horizontal="left" vertical="center"/>
    </xf>
    <xf fontId="54" fillId="12" borderId="0" xfId="0">
      <alignment horizontal="left" vertical="center"/>
    </xf>
    <xf fontId="54" fillId="12" borderId="0" xfId="0">
      <alignment horizontal="center" vertical="center"/>
    </xf>
    <xf numFmtId="301" fontId="54" fillId="12" borderId="0" xfId="0">
      <alignment horizontal="center" vertical="center" wrapText="true"/>
    </xf>
    <xf numFmtId="301" fontId="54" fillId="12" borderId="0" xfId="0">
      <alignment horizontal="center" vertical="center"/>
    </xf>
    <xf fontId="55" fillId="12" borderId="0" xfId="0">
      <alignment horizontal="center" vertical="center"/>
    </xf>
    <xf fontId="56" fillId="12" borderId="0" xfId="0">
      <alignment horizontal="center" vertical="center"/>
    </xf>
    <xf numFmtId="0" fontId="57" fillId="12" borderId="3" xfId="0">
      <alignment horizontal="center" vertical="center"/>
    </xf>
    <xf numFmtId="0" fontId="36" fillId="12" borderId="3" xfId="0">
      <alignment horizontal="center" vertical="center"/>
    </xf>
    <xf numFmtId="0" fontId="58" fillId="12" borderId="3" xfId="0">
      <alignment horizontal="center" vertical="center"/>
    </xf>
    <xf numFmtId="0" fontId="58" fillId="12" borderId="10" xfId="0">
      <alignment horizontal="center" vertical="center"/>
    </xf>
    <xf numFmtId="0" fontId="59" fillId="12" borderId="11" xfId="0">
      <alignment horizontal="center" vertical="center"/>
    </xf>
    <xf numFmtId="49" fontId="30" fillId="12" borderId="8" xfId="0">
      <alignment horizontal="left" vertical="center" wrapText="true"/>
    </xf>
    <xf numFmtId="49" fontId="30" fillId="12" borderId="10" xfId="0">
      <alignment horizontal="left" vertical="center" wrapText="true"/>
    </xf>
    <xf numFmtId="0" fontId="46" fillId="12" borderId="4" xfId="0">
      <alignment horizontal="center" vertical="center"/>
    </xf>
    <xf numFmtId="0" fontId="60" fillId="12" borderId="4" xfId="0">
      <alignment horizontal="center" vertical="center"/>
    </xf>
    <xf numFmtId="0" fontId="60" fillId="12" borderId="0" xfId="0">
      <alignment horizontal="center" vertical="center"/>
    </xf>
    <xf numFmtId="0" fontId="46" fillId="12" borderId="0" xfId="0">
      <alignment horizontal="center" vertical="center"/>
    </xf>
    <xf numFmtId="0" fontId="30" fillId="12" borderId="4" xfId="0">
      <alignment horizontal="left" vertical="center"/>
    </xf>
    <xf numFmtId="0" fontId="61" fillId="12" borderId="4" xfId="0">
      <alignment horizontal="center" vertical="center"/>
    </xf>
    <xf numFmtId="0" fontId="61" fillId="12" borderId="7" xfId="0">
      <alignment horizontal="center" vertical="center"/>
    </xf>
    <xf numFmtId="0" fontId="62" fillId="12" borderId="12" xfId="0">
      <alignment horizontal="center" vertical="center"/>
    </xf>
    <xf numFmtId="0" fontId="63" fillId="12" borderId="0" xfId="0">
      <alignment horizontal="center" vertical="center" wrapText="true"/>
    </xf>
    <xf numFmtId="0" fontId="64" fillId="12" borderId="0" xfId="0">
      <alignment horizontal="center" vertical="center"/>
    </xf>
    <xf numFmtId="0" fontId="65" fillId="12" borderId="0" xfId="0">
      <alignment horizontal="center" vertical="center"/>
    </xf>
    <xf fontId="19" fillId="11" borderId="0" xfId="0">
      <alignment horizontal="center" vertical="center"/>
    </xf>
    <xf numFmtId="0" fontId="33" fillId="11" borderId="0" xfId="0">
      <alignment horizontal="center" vertical="center"/>
    </xf>
    <xf numFmtId="0" fontId="66" fillId="11" borderId="0" xfId="0">
      <alignment horizontal="center" vertical="center"/>
    </xf>
    <xf numFmtId="0" fontId="67" fillId="11" borderId="0" xfId="0">
      <alignment horizontal="center" vertical="center"/>
    </xf>
    <xf numFmtId="0" fontId="68" fillId="11" borderId="0" xfId="0">
      <alignment horizontal="center" vertical="center"/>
    </xf>
    <xf numFmtId="0" fontId="69" fillId="11" borderId="0" xfId="0">
      <alignment horizontal="center" vertical="center"/>
    </xf>
    <xf numFmtId="49" fontId="33" fillId="11" borderId="5" xfId="0">
      <alignment horizontal="left" vertical="center"/>
    </xf>
    <xf numFmtId="49" fontId="33" fillId="11" borderId="7" xfId="0">
      <alignment horizontal="left" vertical="center"/>
    </xf>
    <xf numFmtId="49" fontId="33" fillId="11" borderId="0" xfId="0">
      <alignment horizontal="center" vertical="center"/>
    </xf>
    <xf numFmtId="9" fontId="33" fillId="11" borderId="0" xfId="0">
      <alignment horizontal="left" vertical="center"/>
    </xf>
    <xf numFmtId="0" fontId="19" fillId="11" borderId="0" xfId="0">
      <alignment horizontal="center" vertical="center"/>
    </xf>
    <xf fontId="56" fillId="11" borderId="0" xfId="0">
      <alignment horizontal="center" vertical="center"/>
    </xf>
    <xf fontId="40" fillId="12" borderId="4" xfId="0">
      <alignment horizontal="center" vertical="center"/>
    </xf>
    <xf numFmtId="0" fontId="70" fillId="12" borderId="0" xfId="0">
      <alignment horizontal="center" vertical="center"/>
    </xf>
    <xf numFmtId="0" fontId="33" fillId="12" borderId="13" xfId="0">
      <alignment horizontal="left" vertical="center"/>
    </xf>
    <xf fontId="33" fillId="12" borderId="0" xfId="0">
      <alignment horizontal="left" vertical="center"/>
    </xf>
    <xf fontId="33" fillId="12" borderId="0" xfId="0">
      <alignment horizontal="center" vertical="center"/>
    </xf>
    <xf numFmtId="0" fontId="54" fillId="12" borderId="0" xfId="0">
      <alignment horizontal="center" vertical="center"/>
    </xf>
    <xf numFmtId="0" fontId="30" fillId="12" borderId="0" xfId="0">
      <alignment vertical="center"/>
    </xf>
    <xf numFmtId="0" fontId="30" fillId="11" borderId="0" xfId="0">
      <alignment horizontal="center" vertical="center"/>
    </xf>
    <xf numFmtId="0" fontId="71" fillId="11" borderId="0" xfId="0">
      <alignment horizontal="center" vertical="center"/>
    </xf>
    <xf numFmtId="0" fontId="45" fillId="11" borderId="0" xfId="0">
      <alignment horizontal="center" vertical="center"/>
    </xf>
    <xf fontId="72" fillId="11" borderId="0" xfId="0">
      <alignment horizontal="center" vertical="center"/>
    </xf>
    <xf fontId="73" fillId="11" borderId="0" xfId="0">
      <alignment horizontal="center" vertical="center"/>
    </xf>
    <xf numFmtId="49" fontId="33" fillId="11" borderId="0" xfId="0">
      <alignment horizontal="left" vertical="center"/>
    </xf>
    <xf numFmtId="49" fontId="30" fillId="11" borderId="0" xfId="0">
      <alignment horizontal="center" vertical="center"/>
    </xf>
    <xf numFmtId="9" fontId="45" fillId="11" borderId="0" xfId="0">
      <alignment horizontal="left" vertical="center"/>
    </xf>
    <xf fontId="50" fillId="11" borderId="0" xfId="0">
      <alignment horizontal="center" vertical="center"/>
    </xf>
    <xf fontId="33" fillId="11" borderId="0" xfId="0">
      <alignment horizontal="center" vertical="center"/>
    </xf>
    <xf numFmtId="0" fontId="34" fillId="12" borderId="13" xfId="0">
      <alignment horizontal="left" vertical="center"/>
    </xf>
    <xf numFmtId="0" fontId="34" fillId="12" borderId="0" xfId="0">
      <alignment horizontal="left" vertical="center"/>
    </xf>
    <xf numFmtId="0" fontId="19" fillId="12" borderId="0" xfId="0">
      <alignment horizontal="left" vertical="center"/>
    </xf>
    <xf numFmtId="0" fontId="74" fillId="12" borderId="0" xfId="0">
      <alignment horizontal="center" vertical="center"/>
    </xf>
    <xf numFmtId="0" fontId="75" fillId="12" borderId="0" xfId="0">
      <alignment horizontal="center" vertical="center"/>
    </xf>
    <xf numFmtId="0" fontId="30" fillId="12" borderId="2" xfId="0">
      <alignment horizontal="left" vertical="center"/>
    </xf>
    <xf numFmtId="0" fontId="76" fillId="12" borderId="0" xfId="0">
      <alignment horizontal="left" vertical="center"/>
    </xf>
    <xf numFmtId="0" fontId="77" fillId="12" borderId="0" xfId="0">
      <alignment horizontal="center" vertical="center"/>
    </xf>
    <xf numFmtId="0" fontId="78" fillId="12" borderId="0" xfId="0">
      <alignment horizontal="center" vertical="center"/>
    </xf>
    <xf numFmtId="0" fontId="79" fillId="12" borderId="0" xfId="0">
      <alignment horizontal="center" vertical="center"/>
    </xf>
    <xf fontId="29" fillId="12" borderId="0" xfId="0">
      <alignment horizontal="center" vertical="center"/>
    </xf>
    <xf fontId="29" fillId="12" borderId="4" xfId="0">
      <alignment horizontal="center" vertical="center"/>
    </xf>
    <xf fontId="44" fillId="12" borderId="0" xfId="0">
      <alignment horizontal="center" vertical="center"/>
    </xf>
    <xf numFmtId="49" fontId="33" fillId="12" borderId="7" xfId="0">
      <alignment horizontal="left" vertical="center"/>
    </xf>
    <xf fontId="19" fillId="0" borderId="0" xfId="0">
      <alignment horizontal="center" vertical="center"/>
    </xf>
    <xf numFmtId="0" fontId="33" fillId="0" borderId="0" xfId="0">
      <alignment horizontal="center" vertical="center"/>
    </xf>
    <xf numFmtId="0" fontId="30" fillId="0" borderId="0" xfId="0">
      <alignment vertical="center"/>
    </xf>
    <xf fontId="79" fillId="0" borderId="0" xfId="0">
      <alignment vertical="center"/>
    </xf>
    <xf fontId="19" fillId="0" borderId="0" xfId="0">
      <alignment vertical="center"/>
    </xf>
    <xf numFmtId="0" fontId="79" fillId="0" borderId="0" xfId="0">
      <alignment horizontal="center" vertical="center"/>
    </xf>
    <xf numFmtId="0" fontId="19" fillId="0" borderId="0" xfId="0">
      <alignment horizontal="center" vertical="center"/>
    </xf>
    <xf numFmtId="302" fontId="30" fillId="0" borderId="0" xfId="0">
      <alignment horizontal="left" vertical="center"/>
    </xf>
    <xf numFmtId="0" fontId="30" fillId="25" borderId="0" xfId="0">
      <alignment horizontal="left" vertical="center"/>
    </xf>
    <xf fontId="19" fillId="25" borderId="0" xfId="0">
      <alignment horizontal="center" vertical="center"/>
    </xf>
    <xf fontId="80" fillId="0" borderId="0" xfId="0">
      <alignment horizontal="center" vertical="center"/>
    </xf>
    <xf fontId="81" fillId="0" borderId="0" xfId="0">
      <alignment vertical="center"/>
    </xf>
    <xf fontId="79" fillId="0" borderId="0" xfId="0">
      <alignment horizontal="center" vertical="center"/>
    </xf>
    <xf fontId="19" fillId="0" borderId="0" xfId="0">
      <alignment horizontal="left" vertical="center"/>
    </xf>
    <xf fontId="19" fillId="25" borderId="0" xfId="0">
      <alignment horizontal="left" vertical="center"/>
    </xf>
    <xf numFmtId="0" fontId="82" fillId="0" borderId="0" xfId="0">
      <alignment horizontal="center" vertical="center"/>
    </xf>
    <xf numFmtId="0" fontId="71" fillId="25" borderId="0" xfId="0">
      <alignment horizontal="center" vertical="center"/>
    </xf>
    <xf numFmtId="0" fontId="30" fillId="25" borderId="0" xfId="0">
      <alignment horizontal="center" vertical="center"/>
    </xf>
    <xf numFmtId="0" fontId="33" fillId="25" borderId="0" xfId="0">
      <alignment horizontal="left" vertical="center"/>
    </xf>
    <xf numFmtId="0" fontId="19" fillId="25" borderId="0" xfId="0">
      <alignment horizontal="left" vertical="center"/>
    </xf>
    <xf fontId="79" fillId="25" borderId="0" xfId="0">
      <alignment horizontal="center" vertical="center"/>
    </xf>
    <xf numFmtId="0" fontId="44" fillId="25" borderId="3" xfId="0">
      <alignment horizontal="left" vertical="center"/>
    </xf>
    <xf numFmtId="0" fontId="44" fillId="25" borderId="0" xfId="0">
      <alignment horizontal="left" vertical="center"/>
    </xf>
    <xf numFmtId="0" fontId="30" fillId="0" borderId="0" xfId="0">
      <alignment horizontal="center" vertical="center"/>
    </xf>
    <xf numFmtId="0" fontId="70" fillId="0" borderId="0" xfId="0">
      <alignment horizontal="center" vertical="center"/>
    </xf>
    <xf fontId="83" fillId="0" borderId="0" xfId="0">
      <alignment horizontal="center" vertical="center"/>
    </xf>
    <xf numFmtId="0" fontId="19" fillId="0" borderId="0" xfId="0">
      <alignment horizontal="left" vertical="center"/>
    </xf>
    <xf fontId="11" fillId="0" borderId="0" xfId="0">
      <alignment horizontal="center" vertical="center"/>
    </xf>
    <xf fontId="0" fillId="0" borderId="0" xfId="0">
      <alignment horizontal="center" vertical="center"/>
    </xf>
    <xf numFmtId="49" fontId="30" fillId="25" borderId="3" xfId="0">
      <alignment horizontal="center" vertical="center"/>
    </xf>
    <xf numFmtId="49" fontId="30" fillId="25" borderId="0" xfId="0">
      <alignment horizontal="center" vertical="center"/>
    </xf>
    <xf numFmtId="0" fontId="34" fillId="25" borderId="0" xfId="0">
      <alignment horizontal="center" vertical="center"/>
    </xf>
    <xf numFmtId="0" fontId="39" fillId="0" borderId="0" xfId="0">
      <alignment horizontal="left" vertical="center"/>
    </xf>
    <xf numFmtId="0" fontId="28" fillId="0" borderId="0" xfId="0">
      <alignment horizontal="center" vertical="center"/>
    </xf>
    <xf numFmtId="0" fontId="60" fillId="0" borderId="0" xfId="0">
      <alignment horizontal="center" vertical="center"/>
    </xf>
    <xf fontId="84" fillId="24" borderId="0" xfId="0">
      <alignment horizontal="center" vertical="center"/>
    </xf>
    <xf fontId="85" fillId="24" borderId="0" xfId="0">
      <alignment horizontal="center" vertical="center"/>
    </xf>
    <xf numFmtId="49" fontId="15" fillId="24" borderId="0" xfId="0">
      <alignment horizontal="center" vertical="center"/>
    </xf>
    <xf numFmtId="0" fontId="86" fillId="24" borderId="0" xfId="0">
      <alignment horizontal="center" vertical="center"/>
    </xf>
    <xf numFmtId="0" fontId="15" fillId="24" borderId="2" xfId="0">
      <alignment horizontal="center" vertical="center"/>
    </xf>
    <xf fontId="86" fillId="24" borderId="0" xfId="0">
      <alignment horizontal="left" vertical="center"/>
    </xf>
    <xf fontId="86" fillId="24" borderId="0" xfId="0">
      <alignment horizontal="center" vertical="center"/>
    </xf>
    <xf numFmtId="0" fontId="87" fillId="25" borderId="0" xfId="0">
      <alignment horizontal="center" vertical="center"/>
    </xf>
    <xf numFmtId="0" fontId="27" fillId="25" borderId="0" xfId="0">
      <alignment horizontal="center" vertical="center"/>
    </xf>
    <xf numFmtId="303" fontId="50" fillId="25" borderId="0" xfId="0">
      <alignment horizontal="center" vertical="center"/>
    </xf>
    <xf numFmtId="49" fontId="27" fillId="25" borderId="0" xfId="0">
      <alignment horizontal="center" vertical="center"/>
    </xf>
    <xf numFmtId="0" fontId="50" fillId="25" borderId="14" xfId="0">
      <alignment horizontal="left" vertical="center" wrapText="true"/>
    </xf>
    <xf fontId="50" fillId="25" borderId="0" xfId="0">
      <alignment horizontal="left" vertical="center"/>
    </xf>
    <xf fontId="50" fillId="25" borderId="0" xfId="0">
      <alignment horizontal="center" vertical="center"/>
    </xf>
    <xf fontId="5" fillId="25" borderId="0" xfId="0">
      <alignment horizontal="center" vertical="center"/>
    </xf>
    <xf numFmtId="0" fontId="5" fillId="25" borderId="0" xfId="0">
      <alignment horizontal="center" vertical="center"/>
    </xf>
    <xf numFmtId="0" fontId="27" fillId="26" borderId="0" xfId="0">
      <alignment horizontal="center" vertical="center"/>
    </xf>
    <xf numFmtId="0" fontId="50" fillId="26" borderId="3" xfId="0">
      <alignment horizontal="center" vertical="center"/>
    </xf>
    <xf numFmtId="303" fontId="50" fillId="26" borderId="0" xfId="0">
      <alignment horizontal="center" vertical="center"/>
    </xf>
    <xf numFmtId="49" fontId="50" fillId="26" borderId="3" xfId="0">
      <alignment horizontal="center" vertical="center"/>
    </xf>
    <xf numFmtId="303" fontId="50" fillId="26" borderId="3" xfId="0">
      <alignment horizontal="center" vertical="center"/>
    </xf>
    <xf numFmtId="0" fontId="50" fillId="26" borderId="5" xfId="0">
      <alignment horizontal="left" vertical="center" wrapText="true"/>
    </xf>
    <xf numFmtId="0" fontId="50" fillId="26" borderId="0" xfId="0">
      <alignment horizontal="left" vertical="center" wrapText="true"/>
    </xf>
    <xf numFmtId="0" fontId="50" fillId="26" borderId="0" xfId="0">
      <alignment horizontal="center" vertical="center"/>
    </xf>
    <xf numFmtId="0" fontId="5" fillId="26" borderId="0" xfId="0">
      <alignment horizontal="center" vertical="center"/>
    </xf>
    <xf fontId="5" fillId="26" borderId="0" xfId="0">
      <alignment horizontal="center" vertical="center"/>
    </xf>
    <xf numFmtId="300" fontId="5" fillId="26" borderId="0" xfId="0">
      <alignment horizontal="center" vertical="center"/>
    </xf>
    <xf numFmtId="0" fontId="50" fillId="26" borderId="15" xfId="0">
      <alignment horizontal="left" vertical="center" wrapText="true"/>
    </xf>
    <xf numFmtId="0" fontId="33" fillId="26" borderId="0" xfId="0">
      <alignment horizontal="center" vertical="center"/>
    </xf>
    <xf numFmtId="0" fontId="88" fillId="26" borderId="0" xfId="0">
      <alignment horizontal="center" vertical="center"/>
    </xf>
    <xf fontId="88" fillId="26" borderId="0" xfId="0">
      <alignment horizontal="center" vertical="center"/>
    </xf>
    <xf numFmtId="300" fontId="88" fillId="26" borderId="0" xfId="0">
      <alignment horizontal="center" vertical="center"/>
    </xf>
    <xf numFmtId="0" fontId="50" fillId="26" borderId="0" xfId="0">
      <alignment horizontal="left" vertical="center"/>
    </xf>
    <xf numFmtId="0" fontId="50" fillId="27" borderId="0" xfId="0">
      <alignment horizontal="center" vertical="center"/>
    </xf>
    <xf numFmtId="0" fontId="50" fillId="27" borderId="3" xfId="0">
      <alignment horizontal="center" vertical="center"/>
    </xf>
    <xf numFmtId="303" fontId="50" fillId="27" borderId="3" xfId="0">
      <alignment horizontal="center" vertical="center"/>
    </xf>
    <xf numFmtId="49" fontId="50" fillId="27" borderId="3" xfId="0">
      <alignment horizontal="center" vertical="center"/>
    </xf>
    <xf numFmtId="0" fontId="50" fillId="27" borderId="5" xfId="0">
      <alignment horizontal="left" vertical="center" wrapText="true"/>
    </xf>
    <xf numFmtId="0" fontId="50" fillId="27" borderId="0" xfId="0">
      <alignment horizontal="left" vertical="center"/>
    </xf>
    <xf numFmtId="0" fontId="5" fillId="27" borderId="0" xfId="0">
      <alignment horizontal="center" vertical="center"/>
    </xf>
    <xf fontId="5" fillId="27" borderId="0" xfId="0">
      <alignment horizontal="center" vertical="center"/>
    </xf>
    <xf numFmtId="300" fontId="5" fillId="27" borderId="0" xfId="0">
      <alignment horizontal="center" vertical="center"/>
    </xf>
    <xf fontId="56" fillId="27" borderId="0" xfId="0">
      <alignment horizontal="center" vertical="center"/>
    </xf>
    <xf numFmtId="0" fontId="30" fillId="27" borderId="0" xfId="0">
      <alignment horizontal="center" vertical="center"/>
    </xf>
    <xf fontId="56" fillId="27" borderId="0" xfId="0">
      <alignment vertical="center"/>
    </xf>
    <xf fontId="56" fillId="27" borderId="0" xfId="0">
      <alignment horizontal="left" vertical="center"/>
    </xf>
    <xf numFmtId="0" fontId="50" fillId="28" borderId="0" xfId="0">
      <alignment horizontal="center" vertical="center"/>
    </xf>
    <xf numFmtId="0" fontId="50" fillId="28" borderId="3" xfId="0">
      <alignment horizontal="center" vertical="center"/>
    </xf>
    <xf numFmtId="303" fontId="50" fillId="28" borderId="3" xfId="0">
      <alignment horizontal="center" vertical="center"/>
    </xf>
    <xf numFmtId="49" fontId="50" fillId="28" borderId="3" xfId="0">
      <alignment horizontal="center" vertical="center"/>
    </xf>
    <xf numFmtId="0" fontId="50" fillId="28" borderId="5" xfId="0">
      <alignment horizontal="left" vertical="center" wrapText="true"/>
    </xf>
    <xf numFmtId="0" fontId="50" fillId="28" borderId="0" xfId="0">
      <alignment horizontal="left" vertical="center"/>
    </xf>
    <xf numFmtId="0" fontId="5" fillId="28" borderId="0" xfId="0">
      <alignment horizontal="center" vertical="center"/>
    </xf>
    <xf fontId="5" fillId="28" borderId="0" xfId="0">
      <alignment horizontal="center" vertical="center"/>
    </xf>
    <xf numFmtId="300" fontId="5" fillId="28" borderId="0" xfId="0">
      <alignment horizontal="center" vertical="center"/>
    </xf>
    <xf numFmtId="303" fontId="50" fillId="28" borderId="16" xfId="0">
      <alignment horizontal="center" vertical="center"/>
    </xf>
    <xf numFmtId="49" fontId="50" fillId="28" borderId="16" xfId="0">
      <alignment horizontal="center" vertical="center"/>
    </xf>
    <xf numFmtId="0" fontId="50" fillId="28" borderId="16" xfId="0">
      <alignment horizontal="center" vertical="center"/>
    </xf>
    <xf numFmtId="0" fontId="50" fillId="28" borderId="6" xfId="0">
      <alignment horizontal="left" vertical="center" wrapText="true"/>
    </xf>
    <xf numFmtId="0" fontId="50" fillId="29" borderId="0" xfId="0">
      <alignment horizontal="center" vertical="center"/>
    </xf>
    <xf fontId="56" fillId="29" borderId="0" xfId="0">
      <alignment horizontal="center" vertical="center"/>
    </xf>
    <xf fontId="56" fillId="29" borderId="0" xfId="0">
      <alignment vertical="center"/>
    </xf>
    <xf fontId="56" fillId="29" borderId="0" xfId="0">
      <alignment horizontal="left" vertical="center"/>
    </xf>
    <xf numFmtId="0" fontId="30" fillId="28" borderId="3" xfId="0">
      <alignment horizontal="center" vertical="center"/>
    </xf>
    <xf numFmtId="303" fontId="30" fillId="28" borderId="3" xfId="0">
      <alignment horizontal="center" vertical="center"/>
    </xf>
    <xf numFmtId="49" fontId="30" fillId="28" borderId="3" xfId="0">
      <alignment horizontal="center" vertical="center"/>
    </xf>
    <xf numFmtId="49" fontId="33" fillId="28" borderId="3" xfId="0">
      <alignment horizontal="center" vertical="center"/>
    </xf>
    <xf numFmtId="0" fontId="30" fillId="28" borderId="5" xfId="0">
      <alignment horizontal="left" vertical="center" wrapText="true"/>
    </xf>
    <xf numFmtId="0" fontId="33" fillId="28" borderId="0" xfId="0">
      <alignment horizontal="left" vertical="center"/>
    </xf>
    <xf numFmtId="0" fontId="33" fillId="28" borderId="0" xfId="0">
      <alignment horizontal="center" vertical="center"/>
    </xf>
    <xf numFmtId="0" fontId="88" fillId="28" borderId="0" xfId="0">
      <alignment horizontal="center" vertical="center"/>
    </xf>
    <xf fontId="88" fillId="28" borderId="0" xfId="0">
      <alignment horizontal="center" vertical="center"/>
    </xf>
    <xf numFmtId="300" fontId="88" fillId="28" borderId="0" xfId="0">
      <alignment horizontal="center" vertical="center"/>
    </xf>
    <xf fontId="56" fillId="0" borderId="0" xfId="0">
      <alignment horizontal="center" vertical="center"/>
    </xf>
    <xf fontId="56" fillId="0" borderId="0" xfId="0">
      <alignment vertical="center"/>
    </xf>
    <xf fontId="56" fillId="0" borderId="0" xfId="0">
      <alignment horizontal="left" vertical="center"/>
    </xf>
    <xf numFmtId="0" fontId="27" fillId="18" borderId="0" xfId="0">
      <alignment horizontal="center" vertical="center"/>
    </xf>
    <xf numFmtId="0" fontId="27" fillId="18" borderId="3" xfId="0">
      <alignment horizontal="center" vertical="center"/>
    </xf>
    <xf numFmtId="303" fontId="50" fillId="18" borderId="0" xfId="0">
      <alignment horizontal="center" vertical="center"/>
    </xf>
    <xf numFmtId="49" fontId="27" fillId="18" borderId="3" xfId="0">
      <alignment horizontal="center" vertical="center"/>
    </xf>
    <xf numFmtId="0" fontId="27" fillId="18" borderId="4" xfId="0">
      <alignment horizontal="center" vertical="center"/>
    </xf>
    <xf numFmtId="0" fontId="50" fillId="18" borderId="5" xfId="0">
      <alignment horizontal="left" vertical="center" wrapText="true"/>
    </xf>
    <xf fontId="50" fillId="18" borderId="0" xfId="0">
      <alignment horizontal="left" vertical="center"/>
    </xf>
    <xf fontId="50" fillId="18" borderId="0" xfId="0">
      <alignment horizontal="center" vertical="center"/>
    </xf>
    <xf fontId="5" fillId="18" borderId="0" xfId="0">
      <alignment horizontal="center" vertical="center"/>
    </xf>
    <xf numFmtId="0" fontId="5" fillId="18" borderId="0" xfId="0">
      <alignment horizontal="center" vertical="center"/>
    </xf>
    <xf numFmtId="0" fontId="50" fillId="18" borderId="3" xfId="0">
      <alignment horizontal="center" vertical="center"/>
    </xf>
    <xf numFmtId="0" fontId="50" fillId="18" borderId="0" xfId="0">
      <alignment horizontal="center" vertical="center"/>
    </xf>
    <xf numFmtId="49" fontId="50" fillId="18" borderId="3" xfId="0">
      <alignment horizontal="center" vertical="center"/>
    </xf>
    <xf numFmtId="303" fontId="50" fillId="18" borderId="3" xfId="0">
      <alignment horizontal="center" vertical="center"/>
    </xf>
    <xf numFmtId="0" fontId="50" fillId="18" borderId="17" xfId="0">
      <alignment horizontal="left" vertical="center" wrapText="true"/>
    </xf>
    <xf numFmtId="300" fontId="5" fillId="18" borderId="0" xfId="0">
      <alignment horizontal="center" vertical="center"/>
    </xf>
    <xf numFmtId="0" fontId="50" fillId="19" borderId="0" xfId="0">
      <alignment horizontal="center" vertical="center"/>
    </xf>
    <xf fontId="56" fillId="19" borderId="0" xfId="0">
      <alignment horizontal="center" vertical="center"/>
    </xf>
    <xf fontId="56" fillId="18" borderId="0" xfId="0">
      <alignment horizontal="center" vertical="center"/>
    </xf>
    <xf fontId="56" fillId="18" borderId="0" xfId="0">
      <alignment vertical="center"/>
    </xf>
    <xf fontId="56" fillId="19" borderId="0" xfId="0">
      <alignment horizontal="left" vertical="center"/>
    </xf>
    <xf numFmtId="0" fontId="50" fillId="18" borderId="0" xfId="0">
      <alignment horizontal="left" vertical="center"/>
    </xf>
    <xf numFmtId="0" fontId="27" fillId="30" borderId="0" xfId="0">
      <alignment horizontal="center" vertical="center"/>
    </xf>
    <xf numFmtId="0" fontId="50" fillId="30" borderId="3" xfId="0">
      <alignment horizontal="center" vertical="center"/>
    </xf>
    <xf numFmtId="0" fontId="27" fillId="30" borderId="1" xfId="0">
      <alignment horizontal="center" vertical="center"/>
    </xf>
    <xf numFmtId="303" fontId="50" fillId="30" borderId="3" xfId="0">
      <alignment horizontal="center" vertical="center"/>
    </xf>
    <xf numFmtId="49" fontId="50" fillId="30" borderId="3" xfId="0">
      <alignment horizontal="center" vertical="center"/>
    </xf>
    <xf numFmtId="0" fontId="50" fillId="30" borderId="5" xfId="0">
      <alignment horizontal="left" vertical="center" wrapText="true"/>
    </xf>
    <xf numFmtId="0" fontId="50" fillId="30" borderId="0" xfId="0">
      <alignment horizontal="left" vertical="center"/>
    </xf>
    <xf numFmtId="0" fontId="50" fillId="30" borderId="0" xfId="0">
      <alignment horizontal="center" vertical="center"/>
    </xf>
    <xf numFmtId="0" fontId="5" fillId="30" borderId="0" xfId="0">
      <alignment horizontal="center" vertical="center"/>
    </xf>
    <xf fontId="5" fillId="30" borderId="0" xfId="0">
      <alignment horizontal="center" vertical="center"/>
    </xf>
    <xf numFmtId="300" fontId="5" fillId="30" borderId="0" xfId="0">
      <alignment horizontal="center" vertical="center"/>
    </xf>
    <xf numFmtId="0" fontId="5" fillId="31" borderId="0" xfId="0">
      <alignment vertical="center"/>
    </xf>
    <xf fontId="0" fillId="31" borderId="0" xfId="0">
      <alignment vertical="center"/>
    </xf>
    <xf numFmtId="0" fontId="0" fillId="31" borderId="0" xfId="0">
      <alignment vertical="center"/>
    </xf>
    <xf fontId="89" fillId="3" borderId="0" xfId="0">
      <alignment vertical="center"/>
    </xf>
    <xf numFmtId="0" fontId="6" fillId="31" borderId="0" xfId="0">
      <alignment vertical="center"/>
    </xf>
    <xf numFmtId="1" fontId="5" fillId="31" borderId="0" xfId="0">
      <alignment vertical="center"/>
    </xf>
    <xf numFmtId="0" fontId="5" fillId="32" borderId="0" xfId="0">
      <alignment vertical="center"/>
    </xf>
    <xf fontId="0" fillId="32" borderId="0" xfId="0">
      <alignment vertical="center"/>
    </xf>
    <xf numFmtId="0" fontId="0" fillId="32" borderId="0" xfId="0">
      <alignment vertical="center"/>
    </xf>
    <xf numFmtId="1" fontId="5" fillId="32" borderId="0" xfId="0">
      <alignment vertical="center"/>
    </xf>
    <xf numFmtId="1" fontId="0" fillId="32" borderId="0" xfId="0">
      <alignment vertical="center"/>
    </xf>
    <xf numFmtId="0" fontId="90" fillId="33" borderId="0" xfId="0">
      <alignment horizontal="center" vertical="center"/>
    </xf>
    <xf numFmtId="0" fontId="76" fillId="33" borderId="0" xfId="0">
      <alignment horizontal="center" vertical="center"/>
    </xf>
    <xf numFmtId="0" fontId="91" fillId="33" borderId="3" xfId="0">
      <alignment horizontal="center" vertical="center"/>
    </xf>
    <xf numFmtId="0" fontId="92" fillId="33" borderId="0" xfId="0">
      <alignment horizontal="center" vertical="center"/>
    </xf>
    <xf numFmtId="0" fontId="76" fillId="33" borderId="4" xfId="0">
      <alignment horizontal="center" vertical="center"/>
    </xf>
    <xf numFmtId="0" fontId="93" fillId="33" borderId="3" xfId="0">
      <alignment horizontal="center" vertical="center"/>
    </xf>
    <xf numFmtId="0" fontId="76" fillId="33" borderId="3" xfId="0">
      <alignment horizontal="center" vertical="center"/>
    </xf>
    <xf numFmtId="10" fontId="76" fillId="33" borderId="3" xfId="0">
      <alignment horizontal="center" vertical="center"/>
    </xf>
    <xf numFmtId="304" fontId="94" fillId="33" borderId="3" xfId="0">
      <alignment horizontal="center" vertical="center"/>
    </xf>
    <xf numFmtId="49" fontId="76" fillId="33" borderId="3" xfId="0">
      <alignment horizontal="center" vertical="center"/>
    </xf>
    <xf numFmtId="305" fontId="94" fillId="33" borderId="3" xfId="0">
      <alignment horizontal="center" vertical="center"/>
    </xf>
    <xf numFmtId="10" fontId="94" fillId="33" borderId="3" xfId="0">
      <alignment horizontal="center" vertical="center"/>
    </xf>
    <xf numFmtId="0" fontId="95" fillId="33" borderId="3" xfId="0">
      <alignment horizontal="center" vertical="center"/>
    </xf>
    <xf numFmtId="0" fontId="95" fillId="33" borderId="5" xfId="0">
      <alignment horizontal="center" vertical="center"/>
    </xf>
    <xf numFmtId="0" fontId="96" fillId="33" borderId="5" xfId="0">
      <alignment horizontal="center" vertical="center"/>
    </xf>
    <xf numFmtId="0" fontId="76" fillId="33" borderId="5" xfId="0">
      <alignment horizontal="center" vertical="center"/>
    </xf>
    <xf numFmtId="10" fontId="76" fillId="33" borderId="5" xfId="0">
      <alignment horizontal="center" vertical="center"/>
    </xf>
    <xf numFmtId="0" fontId="97" fillId="33" borderId="5" xfId="0">
      <alignment horizontal="left" vertical="center"/>
    </xf>
    <xf numFmtId="0" fontId="76" fillId="33" borderId="5" xfId="0">
      <alignment horizontal="left" vertical="center"/>
    </xf>
    <xf numFmtId="0" fontId="76" fillId="33" borderId="0" xfId="0">
      <alignment horizontal="left" vertical="center"/>
    </xf>
    <xf numFmtId="9" fontId="76" fillId="33" borderId="3" xfId="0">
      <alignment horizontal="left" vertical="center"/>
    </xf>
    <xf numFmtId="0" fontId="48" fillId="33" borderId="0" xfId="0">
      <alignment horizontal="center" vertical="center"/>
    </xf>
    <xf fontId="48" fillId="33" borderId="0" xfId="0">
      <alignment horizontal="center" vertical="center"/>
    </xf>
    <xf numFmtId="0" fontId="98" fillId="33" borderId="0" xfId="0">
      <alignment horizontal="center" vertical="center"/>
    </xf>
    <xf numFmtId="300" fontId="98" fillId="33" borderId="0" xfId="0">
      <alignment horizontal="center" vertical="center"/>
    </xf>
    <xf fontId="99" fillId="33" borderId="0" xfId="0">
      <alignment vertical="center"/>
    </xf>
    <xf fontId="55" fillId="33" borderId="0" xfId="0">
      <alignment horizontal="center" vertical="center"/>
    </xf>
    <xf fontId="100" fillId="33" borderId="0" xfId="0">
      <alignment horizontal="center" vertical="center"/>
    </xf>
    <xf fontId="101" fillId="33" borderId="0" xfId="0">
      <alignment horizontal="center" vertical="center"/>
    </xf>
    <xf fontId="102" fillId="33" borderId="0" xfId="0">
      <alignment horizontal="center" vertical="center"/>
    </xf>
    <xf numFmtId="0" fontId="90" fillId="34" borderId="0" xfId="0">
      <alignment horizontal="center" vertical="center"/>
    </xf>
    <xf numFmtId="0" fontId="76" fillId="34" borderId="0" xfId="0">
      <alignment horizontal="center" vertical="center"/>
    </xf>
    <xf numFmtId="0" fontId="91" fillId="34" borderId="3" xfId="0">
      <alignment horizontal="center" vertical="center"/>
    </xf>
    <xf numFmtId="0" fontId="92" fillId="34" borderId="3" xfId="0">
      <alignment horizontal="center" vertical="center"/>
    </xf>
    <xf numFmtId="0" fontId="103" fillId="34" borderId="4" xfId="0">
      <alignment horizontal="center" vertical="center"/>
    </xf>
    <xf numFmtId="0" fontId="93" fillId="34" borderId="3" xfId="0">
      <alignment horizontal="center" vertical="center"/>
    </xf>
    <xf numFmtId="0" fontId="103" fillId="34" borderId="3" xfId="0">
      <alignment horizontal="center" vertical="center"/>
    </xf>
    <xf numFmtId="0" fontId="104" fillId="35" borderId="3" xfId="0">
      <alignment horizontal="center" vertical="center"/>
    </xf>
    <xf numFmtId="304" fontId="94" fillId="34" borderId="3" xfId="0">
      <alignment horizontal="center" vertical="center"/>
    </xf>
    <xf numFmtId="49" fontId="76" fillId="34" borderId="3" xfId="0">
      <alignment horizontal="center" vertical="center"/>
    </xf>
    <xf numFmtId="305" fontId="94" fillId="34" borderId="3" xfId="0">
      <alignment horizontal="center" vertical="center"/>
    </xf>
    <xf numFmtId="10" fontId="94" fillId="34" borderId="3" xfId="0">
      <alignment horizontal="center" vertical="center"/>
    </xf>
    <xf numFmtId="0" fontId="95" fillId="34" borderId="3" xfId="0">
      <alignment horizontal="center" vertical="center"/>
    </xf>
    <xf numFmtId="0" fontId="95" fillId="34" borderId="5" xfId="0">
      <alignment horizontal="center" vertical="center"/>
    </xf>
    <xf numFmtId="0" fontId="96" fillId="34" borderId="5" xfId="0">
      <alignment horizontal="center" vertical="center"/>
    </xf>
    <xf numFmtId="0" fontId="98" fillId="34" borderId="5" xfId="0">
      <alignment horizontal="center" vertical="center"/>
    </xf>
    <xf numFmtId="0" fontId="76" fillId="34" borderId="5" xfId="0">
      <alignment horizontal="center" vertical="center"/>
    </xf>
    <xf numFmtId="10" fontId="76" fillId="34" borderId="5" xfId="0">
      <alignment horizontal="center" vertical="center"/>
    </xf>
    <xf numFmtId="0" fontId="97" fillId="34" borderId="5" xfId="0">
      <alignment horizontal="left" vertical="center"/>
    </xf>
    <xf numFmtId="0" fontId="76" fillId="34" borderId="5" xfId="0">
      <alignment horizontal="left" vertical="center"/>
    </xf>
    <xf numFmtId="0" fontId="98" fillId="34" borderId="5" xfId="0">
      <alignment horizontal="left" vertical="center"/>
    </xf>
    <xf numFmtId="49" fontId="96" fillId="34" borderId="3" xfId="0">
      <alignment horizontal="center" vertical="center"/>
    </xf>
    <xf fontId="48" fillId="34" borderId="0" xfId="0">
      <alignment horizontal="left" vertical="center"/>
    </xf>
    <xf numFmtId="0" fontId="105" fillId="34" borderId="3" xfId="0">
      <alignment horizontal="center" vertical="center"/>
    </xf>
    <xf numFmtId="9" fontId="76" fillId="34" borderId="3" xfId="0">
      <alignment horizontal="left" vertical="center"/>
    </xf>
    <xf numFmtId="0" fontId="48" fillId="34" borderId="0" xfId="0">
      <alignment horizontal="center" vertical="center"/>
    </xf>
    <xf fontId="48" fillId="34" borderId="0" xfId="0">
      <alignment horizontal="center" vertical="center"/>
    </xf>
    <xf numFmtId="300" fontId="98" fillId="34" borderId="0" xfId="0">
      <alignment horizontal="center" vertical="center"/>
    </xf>
    <xf fontId="99" fillId="35" borderId="0" xfId="0">
      <alignment vertical="center"/>
    </xf>
    <xf numFmtId="0" fontId="98" fillId="36" borderId="0" xfId="0">
      <alignment horizontal="center" vertical="center"/>
    </xf>
    <xf numFmtId="0" fontId="106" fillId="36" borderId="3" xfId="0">
      <alignment horizontal="center" vertical="center"/>
    </xf>
    <xf numFmtId="0" fontId="92" fillId="36" borderId="3" xfId="0">
      <alignment horizontal="center" vertical="center"/>
    </xf>
    <xf numFmtId="0" fontId="98" fillId="36" borderId="4" xfId="0">
      <alignment horizontal="center" vertical="center"/>
    </xf>
    <xf numFmtId="0" fontId="107" fillId="36" borderId="3" xfId="0">
      <alignment horizontal="center" vertical="center"/>
    </xf>
    <xf numFmtId="0" fontId="98" fillId="36" borderId="3" xfId="0">
      <alignment horizontal="center" vertical="center"/>
    </xf>
    <xf numFmtId="10" fontId="108" fillId="36" borderId="3" xfId="0">
      <alignment horizontal="center" vertical="center"/>
    </xf>
    <xf numFmtId="304" fontId="109" fillId="36" borderId="3" xfId="0">
      <alignment horizontal="center" vertical="center"/>
    </xf>
    <xf numFmtId="49" fontId="106" fillId="36" borderId="3" xfId="0">
      <alignment horizontal="center" vertical="center"/>
    </xf>
    <xf numFmtId="305" fontId="109" fillId="36" borderId="3" xfId="0">
      <alignment horizontal="center" vertical="center"/>
    </xf>
    <xf numFmtId="10" fontId="109" fillId="36" borderId="3" xfId="0">
      <alignment horizontal="center" vertical="center"/>
    </xf>
    <xf numFmtId="0" fontId="92" fillId="36" borderId="4" xfId="0">
      <alignment horizontal="center" vertical="center"/>
    </xf>
    <xf numFmtId="0" fontId="92" fillId="36" borderId="5" xfId="0">
      <alignment horizontal="center" vertical="center"/>
    </xf>
    <xf numFmtId="0" fontId="90" fillId="36" borderId="5" xfId="0">
      <alignment horizontal="center" vertical="center"/>
    </xf>
    <xf numFmtId="49" fontId="98" fillId="36" borderId="5" xfId="0">
      <alignment horizontal="center" vertical="center"/>
    </xf>
    <xf numFmtId="0" fontId="98" fillId="36" borderId="5" xfId="0">
      <alignment horizontal="center" vertical="center"/>
    </xf>
    <xf numFmtId="10" fontId="98" fillId="36" borderId="5" xfId="0">
      <alignment horizontal="center" vertical="center"/>
    </xf>
    <xf numFmtId="49" fontId="97" fillId="36" borderId="5" xfId="0">
      <alignment horizontal="left" vertical="center"/>
    </xf>
    <xf numFmtId="49" fontId="98" fillId="36" borderId="7" xfId="0">
      <alignment horizontal="left" vertical="center"/>
    </xf>
    <xf numFmtId="49" fontId="98" fillId="36" borderId="5" xfId="0">
      <alignment horizontal="left" vertical="center"/>
    </xf>
    <xf numFmtId="49" fontId="98" fillId="36" borderId="3" xfId="0">
      <alignment horizontal="center" vertical="center"/>
    </xf>
    <xf numFmtId="0" fontId="98" fillId="36" borderId="0" xfId="0">
      <alignment horizontal="left" vertical="center"/>
    </xf>
    <xf numFmtId="9" fontId="98" fillId="36" borderId="3" xfId="0">
      <alignment horizontal="left" vertical="center"/>
    </xf>
    <xf numFmtId="0" fontId="48" fillId="36" borderId="0" xfId="0">
      <alignment horizontal="center" vertical="center"/>
    </xf>
    <xf fontId="48" fillId="36" borderId="0" xfId="0">
      <alignment horizontal="center" vertical="center"/>
    </xf>
    <xf fontId="99" fillId="37" borderId="0" xfId="0">
      <alignment vertical="center"/>
    </xf>
    <xf fontId="8" fillId="38" borderId="0" xfId="0">
      <alignment horizontal="left" vertical="center"/>
    </xf>
    <xf fontId="0" fillId="39" borderId="0" xfId="0">
      <alignment horizontal="left" vertical="center"/>
    </xf>
    <xf fontId="0" fillId="39" borderId="0" xfId="0">
      <alignment horizontal="right" vertical="center"/>
    </xf>
    <xf fontId="0" fillId="40" borderId="0" xfId="0">
      <alignment vertical="center"/>
    </xf>
    <xf fontId="0" fillId="25" borderId="0" xfId="0">
      <alignment vertical="center"/>
    </xf>
    <xf fontId="0" fillId="0" borderId="0" xfId="0">
      <alignment horizontal="left" vertical="center"/>
    </xf>
    <xf fontId="0" fillId="25" borderId="0" xfId="0">
      <alignment horizontal="right" vertical="center"/>
    </xf>
    <xf fontId="99" fillId="39" borderId="0" xfId="0">
      <alignment horizontal="left" vertical="center"/>
    </xf>
    <xf fontId="99" fillId="39" borderId="0" xfId="0">
      <alignment horizontal="right" vertical="center"/>
    </xf>
    <xf fontId="99" fillId="40" borderId="0" xfId="0">
      <alignment vertical="center"/>
    </xf>
    <xf fontId="99" fillId="0" borderId="0" xfId="0">
      <alignment vertical="center"/>
    </xf>
    <xf fontId="99" fillId="25" borderId="0" xfId="0">
      <alignment vertical="center"/>
    </xf>
    <xf fontId="99" fillId="41" borderId="0" xfId="0">
      <alignment horizontal="left" vertical="center"/>
    </xf>
    <xf fontId="99" fillId="41" borderId="0" xfId="0">
      <alignment horizontal="right" vertical="center"/>
    </xf>
    <xf fontId="0" fillId="41" borderId="0" xfId="0">
      <alignment horizontal="left" vertical="center"/>
    </xf>
    <xf fontId="0" fillId="41" borderId="0" xfId="0">
      <alignment horizontal="right" vertical="center"/>
    </xf>
    <xf fontId="0" fillId="42" borderId="0" xfId="0">
      <alignment vertical="center"/>
    </xf>
    <xf fontId="0" fillId="43" borderId="0" xfId="0">
      <alignment vertical="center"/>
    </xf>
    <xf fontId="0" fillId="26" borderId="0" xfId="0">
      <alignment horizontal="left" vertical="center"/>
    </xf>
    <xf fontId="0" fillId="26" borderId="0" xfId="0">
      <alignment horizontal="right" vertical="center"/>
    </xf>
    <xf fontId="0" fillId="44" borderId="0" xfId="0">
      <alignment vertical="center"/>
    </xf>
    <xf fontId="0" fillId="45" borderId="0" xfId="0">
      <alignment vertical="center"/>
    </xf>
    <xf fontId="99" fillId="44" borderId="0" xfId="0">
      <alignment vertical="center"/>
    </xf>
    <xf fontId="99" fillId="46" borderId="0" xfId="0">
      <alignment vertical="center"/>
    </xf>
    <xf fontId="99" fillId="46" borderId="0" xfId="0">
      <alignment horizontal="left" vertical="center"/>
    </xf>
    <xf fontId="99" fillId="46" borderId="0" xfId="0">
      <alignment horizontal="right" vertical="center"/>
    </xf>
    <xf fontId="0" fillId="47" borderId="0" xfId="0">
      <alignment horizontal="left" vertical="center"/>
    </xf>
    <xf fontId="0" fillId="47" borderId="0" xfId="0">
      <alignment horizontal="right" vertical="center"/>
    </xf>
    <xf numFmtId="0" fontId="0" fillId="0" borderId="0" xfId="0">
      <alignment horizontal="left" vertical="center"/>
    </xf>
    <xf numFmtId="0" fontId="89" fillId="12" borderId="18" xfId="0">
      <alignment horizontal="left" vertical="center"/>
      <protection/>
    </xf>
    <xf fontId="0" fillId="47" borderId="0" xfId="0">
      <alignment horizontal="left" vertical="center"/>
      <protection/>
    </xf>
    <xf numFmtId="0" fontId="89" fillId="12" borderId="18" xfId="0">
      <alignment/>
      <protection/>
    </xf>
    <xf numFmtId="0" fontId="0" fillId="25" borderId="0" xfId="0">
      <alignment vertical="center"/>
    </xf>
    <xf numFmtId="0" fontId="89" fillId="48" borderId="18" xfId="0">
      <alignment horizontal="left" vertical="center"/>
      <protection/>
    </xf>
    <xf fontId="0" fillId="48" borderId="0" xfId="0">
      <alignment horizontal="right" vertical="center"/>
    </xf>
    <xf numFmtId="0" fontId="89" fillId="25" borderId="18" xfId="0">
      <alignment/>
      <protection/>
    </xf>
    <xf fontId="0" fillId="48" borderId="0" xfId="0">
      <alignment horizontal="left" vertical="center"/>
    </xf>
    <xf fontId="0" fillId="48" borderId="0" xfId="0">
      <alignment horizontal="right" vertical="center"/>
      <protection/>
    </xf>
    <xf fontId="0" fillId="49" borderId="0" xfId="0">
      <alignment horizontal="left" vertical="center"/>
    </xf>
    <xf fontId="0" fillId="49" borderId="0" xfId="0">
      <alignment horizontal="right" vertical="center"/>
    </xf>
    <xf numFmtId="306" fontId="0" fillId="0" borderId="0" xfId="0">
      <alignment vertical="center"/>
    </xf>
    <xf fontId="0" fillId="16" borderId="0" xfId="0">
      <alignment horizontal="left" vertical="center"/>
    </xf>
    <xf fontId="0" fillId="16" borderId="0" xfId="0">
      <alignment horizontal="right" vertical="center"/>
    </xf>
    <xf fontId="99" fillId="0" borderId="0" xfId="0">
      <alignment horizontal="left" vertical="center"/>
    </xf>
    <xf fontId="99" fillId="0" borderId="0" xfId="0">
      <alignment horizontal="right" vertical="center"/>
    </xf>
    <xf fontId="0" fillId="0" borderId="0" xfId="0">
      <alignment vertical="center"/>
      <protection/>
    </xf>
    <xf numFmtId="307" fontId="0" fillId="0" borderId="0" xfId="0">
      <alignment vertical="center"/>
    </xf>
    <xf numFmtId="0" fontId="99" fillId="0" borderId="0" xfId="0">
      <alignment horizontal="right" vertical="center"/>
    </xf>
    <xf fontId="99" fillId="0" borderId="0" xfId="0">
      <alignment horizontal="right" vertical="center"/>
      <protection/>
    </xf>
    <xf fontId="0" fillId="50" borderId="0" xfId="0">
      <alignment horizontal="left" vertical="center"/>
      <protection/>
    </xf>
    <xf fontId="0" fillId="50" borderId="0" xfId="0">
      <alignment horizontal="right" vertical="center"/>
    </xf>
    <xf fontId="99" fillId="0" borderId="0" xfId="0">
      <alignment horizontal="left" vertical="center"/>
      <protection/>
    </xf>
    <xf fontId="110" fillId="49" borderId="0" xfId="0">
      <alignment horizontal="left" vertical="center"/>
    </xf>
    <xf fontId="0" fillId="34" borderId="0" xfId="0">
      <alignment horizontal="left" vertical="center"/>
    </xf>
    <xf fontId="0" fillId="34" borderId="0" xfId="0">
      <alignment horizontal="right" vertical="center"/>
    </xf>
    <xf fontId="111" fillId="7" borderId="0" xfId="0">
      <alignment horizontal="center" vertical="center"/>
    </xf>
    <xf numFmtId="0" fontId="51" fillId="19" borderId="0" xfId="0">
      <alignment horizontal="center" vertical="center"/>
    </xf>
    <xf numFmtId="0" fontId="56" fillId="19" borderId="0" xfId="0">
      <alignment horizontal="center" vertical="center"/>
    </xf>
    <xf numFmtId="10" fontId="50" fillId="19" borderId="0" xfId="0">
      <alignment horizontal="center" vertical="center"/>
    </xf>
    <xf numFmtId="304" fontId="112" fillId="19" borderId="3" xfId="0">
      <alignment horizontal="center" vertical="center"/>
    </xf>
    <xf numFmtId="305" fontId="27" fillId="19" borderId="0" xfId="0">
      <alignment horizontal="center" vertical="center"/>
    </xf>
    <xf numFmtId="49" fontId="50" fillId="19" borderId="0" xfId="0">
      <alignment horizontal="center" vertical="center"/>
    </xf>
    <xf numFmtId="1" fontId="27" fillId="19" borderId="3" xfId="0">
      <alignment horizontal="center" vertical="center"/>
    </xf>
    <xf numFmtId="10" fontId="27" fillId="18" borderId="3" xfId="0">
      <alignment horizontal="center" vertical="center"/>
    </xf>
    <xf numFmtId="10" fontId="27" fillId="19" borderId="3" xfId="0">
      <alignment horizontal="center" vertical="center"/>
    </xf>
    <xf numFmtId="304" fontId="27" fillId="19" borderId="3" xfId="0">
      <alignment horizontal="center" vertical="center"/>
    </xf>
    <xf numFmtId="0" fontId="113" fillId="19" borderId="0" xfId="0">
      <alignment horizontal="center" vertical="center"/>
    </xf>
    <xf numFmtId="0" fontId="114" fillId="19" borderId="0" xfId="0">
      <alignment horizontal="center" vertical="center"/>
    </xf>
    <xf numFmtId="0" fontId="115" fillId="19" borderId="0" xfId="0">
      <alignment horizontal="center" vertical="center"/>
    </xf>
    <xf numFmtId="9" fontId="50" fillId="19" borderId="0" xfId="0">
      <alignment horizontal="center" vertical="center"/>
    </xf>
    <xf fontId="56" fillId="51" borderId="0" xfId="0">
      <alignment horizontal="center" vertical="center"/>
    </xf>
    <xf fontId="116" fillId="19" borderId="0" xfId="0">
      <alignment horizontal="center" vertical="center"/>
    </xf>
    <xf numFmtId="304" fontId="27" fillId="18" borderId="3" xfId="0">
      <alignment horizontal="center" vertical="center"/>
    </xf>
    <xf numFmtId="0" fontId="50" fillId="52" borderId="0" xfId="0">
      <alignment horizontal="center" vertical="center"/>
    </xf>
    <xf numFmtId="0" fontId="51" fillId="52" borderId="0" xfId="0">
      <alignment horizontal="center" vertical="center"/>
    </xf>
    <xf numFmtId="306" fontId="50" fillId="53" borderId="0" xfId="0">
      <alignment horizontal="center" vertical="center"/>
    </xf>
    <xf numFmtId="306" fontId="50" fillId="52" borderId="0" xfId="0">
      <alignment horizontal="center" vertical="center"/>
    </xf>
    <xf numFmtId="304" fontId="112" fillId="52" borderId="3" xfId="0">
      <alignment horizontal="center" vertical="center"/>
    </xf>
    <xf numFmtId="304" fontId="27" fillId="52" borderId="0" xfId="0">
      <alignment horizontal="center" vertical="center"/>
    </xf>
    <xf numFmtId="304" fontId="50" fillId="52" borderId="0" xfId="0">
      <alignment horizontal="center" vertical="center"/>
    </xf>
    <xf numFmtId="1" fontId="27" fillId="52" borderId="3" xfId="0">
      <alignment horizontal="center" vertical="center"/>
    </xf>
    <xf numFmtId="1" fontId="27" fillId="52" borderId="0" xfId="0">
      <alignment horizontal="center" vertical="center"/>
    </xf>
    <xf numFmtId="304" fontId="27" fillId="53" borderId="0" xfId="0">
      <alignment horizontal="center" vertical="center"/>
    </xf>
    <xf numFmtId="10" fontId="27" fillId="52" borderId="3" xfId="0">
      <alignment horizontal="center" vertical="center"/>
    </xf>
    <xf numFmtId="304" fontId="27" fillId="52" borderId="3" xfId="0">
      <alignment horizontal="center" vertical="center"/>
    </xf>
    <xf numFmtId="49" fontId="50" fillId="52" borderId="0" xfId="0">
      <alignment horizontal="center" vertical="center"/>
    </xf>
    <xf numFmtId="0" fontId="113" fillId="52" borderId="0" xfId="0">
      <alignment horizontal="center" vertical="center"/>
    </xf>
    <xf numFmtId="0" fontId="114" fillId="52" borderId="0" xfId="0">
      <alignment horizontal="center" vertical="center"/>
    </xf>
    <xf numFmtId="0" fontId="50" fillId="52" borderId="5" xfId="0">
      <alignment horizontal="center" vertical="center"/>
    </xf>
    <xf numFmtId="10" fontId="50" fillId="52" borderId="5" xfId="0">
      <alignment horizontal="center" vertical="center"/>
    </xf>
    <xf numFmtId="49" fontId="50" fillId="52" borderId="5" xfId="0">
      <alignment horizontal="center" vertical="center"/>
    </xf>
    <xf numFmtId="49" fontId="50" fillId="52" borderId="7" xfId="0">
      <alignment horizontal="center" vertical="center"/>
    </xf>
    <xf numFmtId="0" fontId="115" fillId="52" borderId="0" xfId="0">
      <alignment horizontal="center" vertical="center"/>
    </xf>
    <xf numFmtId="9" fontId="50" fillId="52" borderId="0" xfId="0">
      <alignment horizontal="center" vertical="center"/>
    </xf>
    <xf numFmtId="0" fontId="56" fillId="52" borderId="0" xfId="0">
      <alignment horizontal="center" vertical="center"/>
    </xf>
    <xf fontId="56" fillId="52" borderId="0" xfId="0">
      <alignment horizontal="center" vertical="center"/>
    </xf>
    <xf fontId="54" fillId="52" borderId="3" xfId="0">
      <alignment horizontal="center" vertical="center"/>
    </xf>
    <xf numFmtId="0" fontId="116" fillId="52" borderId="0" xfId="0">
      <alignment horizontal="center" vertical="center"/>
    </xf>
    <xf numFmtId="306" fontId="54" fillId="52" borderId="3" xfId="0">
      <alignment horizontal="center" vertical="center"/>
    </xf>
    <xf numFmtId="304" fontId="117" fillId="52" borderId="3" xfId="0">
      <alignment horizontal="center" vertical="center"/>
    </xf>
    <xf numFmtId="304" fontId="49" fillId="52" borderId="3" xfId="0">
      <alignment horizontal="center" vertical="center"/>
    </xf>
    <xf numFmtId="49" fontId="50" fillId="52" borderId="3" xfId="0">
      <alignment horizontal="center" vertical="center"/>
    </xf>
    <xf numFmtId="4" fontId="51" fillId="52" borderId="3" xfId="0">
      <alignment horizontal="center" vertical="center"/>
    </xf>
    <xf numFmtId="4" fontId="49" fillId="52" borderId="0" xfId="0">
      <alignment horizontal="center" vertical="center"/>
    </xf>
    <xf numFmtId="304" fontId="112" fillId="52" borderId="0" xfId="0">
      <alignment horizontal="center" vertical="center"/>
    </xf>
    <xf numFmtId="10" fontId="27" fillId="52" borderId="0" xfId="0">
      <alignment horizontal="center" vertical="center"/>
    </xf>
    <xf numFmtId="10" fontId="50" fillId="52" borderId="0" xfId="0">
      <alignment horizontal="center" vertical="center"/>
    </xf>
    <xf fontId="54" fillId="19" borderId="0" xfId="0">
      <alignment horizontal="center" vertical="center"/>
    </xf>
    <xf numFmtId="0" fontId="116" fillId="19" borderId="0" xfId="0">
      <alignment horizontal="center" vertical="center"/>
    </xf>
    <xf numFmtId="306" fontId="54" fillId="19" borderId="0" xfId="0">
      <alignment horizontal="center" vertical="center"/>
    </xf>
    <xf numFmtId="304" fontId="117" fillId="19" borderId="0" xfId="0">
      <alignment horizontal="center" vertical="center"/>
    </xf>
    <xf numFmtId="304" fontId="50" fillId="19" borderId="0" xfId="0">
      <alignment horizontal="center" vertical="center"/>
    </xf>
    <xf numFmtId="1" fontId="27" fillId="18" borderId="3" xfId="0">
      <alignment horizontal="center" vertical="center"/>
    </xf>
    <xf numFmtId="1" fontId="27" fillId="19" borderId="0" xfId="0">
      <alignment horizontal="center" vertical="center"/>
    </xf>
    <xf numFmtId="304" fontId="27" fillId="18" borderId="0" xfId="0">
      <alignment horizontal="center" vertical="center"/>
    </xf>
    <xf numFmtId="304" fontId="49" fillId="19" borderId="0" xfId="0">
      <alignment horizontal="center" vertical="center"/>
    </xf>
    <xf numFmtId="4" fontId="51" fillId="19" borderId="0" xfId="0">
      <alignment horizontal="center" vertical="center"/>
    </xf>
    <xf numFmtId="4" fontId="49" fillId="19" borderId="0" xfId="0">
      <alignment horizontal="center" vertical="center"/>
    </xf>
    <xf fontId="54" fillId="11" borderId="0" xfId="0">
      <alignment horizontal="center" vertical="center"/>
    </xf>
    <xf numFmtId="0" fontId="116" fillId="11" borderId="0" xfId="0">
      <alignment horizontal="center" vertical="center"/>
    </xf>
    <xf numFmtId="0" fontId="50" fillId="11" borderId="0" xfId="0">
      <alignment horizontal="center" vertical="center"/>
    </xf>
    <xf numFmtId="300" fontId="54" fillId="11" borderId="0" xfId="0">
      <alignment horizontal="center" vertical="center"/>
    </xf>
    <xf numFmtId="304" fontId="117" fillId="11" borderId="0" xfId="0">
      <alignment horizontal="center" vertical="center"/>
    </xf>
    <xf numFmtId="1" fontId="27" fillId="12" borderId="3" xfId="0">
      <alignment horizontal="center" vertical="center"/>
    </xf>
    <xf numFmtId="1" fontId="49" fillId="0" borderId="0" xfId="0">
      <alignment horizontal="center" vertical="center"/>
    </xf>
    <xf numFmtId="10" fontId="49" fillId="12" borderId="0" xfId="0">
      <alignment horizontal="center" vertical="center"/>
    </xf>
    <xf numFmtId="304" fontId="49" fillId="11" borderId="0" xfId="0">
      <alignment horizontal="center" vertical="center"/>
    </xf>
    <xf numFmtId="49" fontId="50" fillId="11" borderId="0" xfId="0">
      <alignment horizontal="center" vertical="center"/>
    </xf>
    <xf numFmtId="4" fontId="51" fillId="11" borderId="0" xfId="0">
      <alignment horizontal="center" vertical="center"/>
    </xf>
    <xf numFmtId="4" fontId="49" fillId="11" borderId="0" xfId="0">
      <alignment horizontal="center" vertical="center"/>
    </xf>
    <xf numFmtId="0" fontId="80" fillId="0" borderId="0" xfId="0">
      <alignment horizontal="center" vertical="center"/>
    </xf>
    <xf numFmtId="0" fontId="30" fillId="43" borderId="0" xfId="0">
      <alignment horizontal="center" vertical="center"/>
    </xf>
    <xf numFmtId="300" fontId="44" fillId="43" borderId="0" xfId="0">
      <alignment horizontal="center" vertical="center"/>
    </xf>
    <xf numFmtId="300" fontId="33" fillId="43" borderId="0" xfId="0">
      <alignment horizontal="center" vertical="center"/>
    </xf>
    <xf numFmtId="10" fontId="45" fillId="0" borderId="0" xfId="0">
      <alignment horizontal="center" vertical="center"/>
    </xf>
    <xf numFmtId="10" fontId="50" fillId="0" borderId="0" xfId="0">
      <alignment horizontal="center" vertical="center"/>
    </xf>
    <xf numFmtId="304" fontId="45" fillId="0" borderId="0" xfId="0">
      <alignment horizontal="center" vertical="center"/>
    </xf>
    <xf numFmtId="49" fontId="30" fillId="43" borderId="0" xfId="0">
      <alignment horizontal="center" vertical="center"/>
    </xf>
    <xf numFmtId="300" fontId="40" fillId="43" borderId="0" xfId="0">
      <alignment horizontal="center" vertical="center"/>
    </xf>
    <xf numFmtId="300" fontId="49" fillId="43" borderId="0" xfId="0">
      <alignment horizontal="center" vertical="center"/>
    </xf>
    <xf numFmtId="0" fontId="97" fillId="54" borderId="0" xfId="0">
      <alignment horizontal="center" vertical="center"/>
    </xf>
    <xf numFmtId="0" fontId="118" fillId="54" borderId="0" xfId="0">
      <alignment horizontal="center" vertical="center"/>
    </xf>
    <xf numFmtId="306" fontId="97" fillId="54" borderId="0" xfId="0">
      <alignment horizontal="center" vertical="center"/>
    </xf>
    <xf numFmtId="306" fontId="98" fillId="54" borderId="0" xfId="0">
      <alignment horizontal="center" vertical="center"/>
    </xf>
    <xf numFmtId="304" fontId="119" fillId="54" borderId="3" xfId="0">
      <alignment horizontal="center" vertical="center"/>
    </xf>
    <xf numFmtId="304" fontId="120" fillId="54" borderId="0" xfId="0">
      <alignment horizontal="center" vertical="center"/>
    </xf>
    <xf numFmtId="304" fontId="97" fillId="54" borderId="0" xfId="0">
      <alignment horizontal="center" vertical="center"/>
    </xf>
    <xf numFmtId="1" fontId="120" fillId="54" borderId="3" xfId="0">
      <alignment horizontal="center" vertical="center"/>
    </xf>
    <xf numFmtId="1" fontId="120" fillId="54" borderId="0" xfId="0">
      <alignment horizontal="center" vertical="center"/>
    </xf>
    <xf numFmtId="10" fontId="120" fillId="54" borderId="3" xfId="0">
      <alignment horizontal="center" vertical="center"/>
    </xf>
    <xf numFmtId="304" fontId="120" fillId="54" borderId="3" xfId="0">
      <alignment horizontal="center" vertical="center"/>
    </xf>
    <xf numFmtId="49" fontId="97" fillId="54" borderId="0" xfId="0">
      <alignment horizontal="center" vertical="center"/>
    </xf>
    <xf numFmtId="0" fontId="121" fillId="54" borderId="0" xfId="0">
      <alignment horizontal="center" vertical="center"/>
    </xf>
    <xf numFmtId="0" fontId="122" fillId="54" borderId="0" xfId="0">
      <alignment horizontal="center" vertical="center"/>
    </xf>
    <xf numFmtId="0" fontId="97" fillId="54" borderId="5" xfId="0">
      <alignment horizontal="center" vertical="center"/>
    </xf>
    <xf numFmtId="10" fontId="97" fillId="54" borderId="5" xfId="0">
      <alignment horizontal="center" vertical="center"/>
    </xf>
    <xf numFmtId="49" fontId="97" fillId="54" borderId="5" xfId="0">
      <alignment horizontal="center" vertical="center"/>
    </xf>
    <xf numFmtId="49" fontId="97" fillId="54" borderId="7" xfId="0">
      <alignment horizontal="center" vertical="center"/>
    </xf>
    <xf numFmtId="0" fontId="123" fillId="54" borderId="0" xfId="0">
      <alignment horizontal="center" vertical="center"/>
    </xf>
    <xf numFmtId="9" fontId="97" fillId="54" borderId="0" xfId="0">
      <alignment horizontal="center" vertical="center"/>
    </xf>
    <xf numFmtId="0" fontId="55" fillId="54" borderId="0" xfId="0">
      <alignment horizontal="center" vertical="center"/>
    </xf>
    <xf fontId="55" fillId="54" borderId="0" xfId="0">
      <alignment horizontal="center" vertical="center"/>
    </xf>
    <xf fontId="11" fillId="0" borderId="0" xfId="0">
      <alignment vertical="center"/>
    </xf>
    <xf fontId="99" fillId="55" borderId="0" xfId="0">
      <alignment vertical="center"/>
    </xf>
    <xf fontId="55" fillId="55" borderId="0" xfId="0">
      <alignment horizontal="center" vertical="center"/>
    </xf>
    <xf fontId="99" fillId="50" borderId="0" xfId="0">
      <alignment vertical="center"/>
    </xf>
    <xf fontId="99" fillId="56" borderId="0" xfId="0">
      <alignment vertical="center"/>
    </xf>
    <xf fontId="56" fillId="57" borderId="0" xfId="0">
      <alignment horizontal="center" vertical="center"/>
    </xf>
    <xf fontId="56" fillId="39" borderId="0" xfId="0">
      <alignment horizontal="center" vertical="center"/>
    </xf>
    <xf fontId="56" fillId="53" borderId="0" xfId="0">
      <alignment horizontal="center" vertical="center"/>
    </xf>
    <xf fontId="55" fillId="58" borderId="0" xfId="0">
      <alignment horizontal="center" vertical="center"/>
    </xf>
    <xf fontId="0" fillId="28" borderId="0" xfId="0">
      <alignment vertical="center"/>
    </xf>
    <xf fontId="8" fillId="0" borderId="0" xfId="0">
      <alignment vertical="center"/>
    </xf>
    <xf fontId="124" fillId="25" borderId="0" xfId="0">
      <alignment vertical="center"/>
    </xf>
    <xf fontId="124" fillId="26" borderId="0" xfId="0">
      <alignment vertical="center"/>
    </xf>
    <xf fontId="124" fillId="28" borderId="0" xfId="0">
      <alignment vertical="center"/>
    </xf>
    <xf fontId="124" fillId="0" borderId="0" xfId="0">
      <alignment vertical="center"/>
    </xf>
    <xf fontId="124" fillId="57" borderId="0" xfId="0">
      <alignment vertical="center"/>
    </xf>
    <xf fontId="124" fillId="18" borderId="0" xfId="0">
      <alignment vertical="center"/>
    </xf>
    <xf fontId="124" fillId="55" borderId="0" xfId="0">
      <alignment vertical="center"/>
    </xf>
    <xf fontId="0" fillId="59" borderId="0" xfId="0">
      <alignment vertical="center"/>
    </xf>
    <xf fontId="89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3" Type="http://schemas.openxmlformats.org/officeDocument/2006/relationships/worksheet" Target="worksheets/sheet11.xml" /><Relationship Id="rId5" Type="http://schemas.openxmlformats.org/officeDocument/2006/relationships/worksheet" Target="worksheets/sheet3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" Type="http://schemas.openxmlformats.org/officeDocument/2006/relationships/theme" Target="theme/theme1.xml" /><Relationship Id="rId12" Type="http://schemas.openxmlformats.org/officeDocument/2006/relationships/worksheet" Target="worksheets/sheet10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0.xml.rels><?xml version="1.0" encoding="UTF-8" standalone="yes"?><Relationships xmlns="http://schemas.openxmlformats.org/package/2006/relationships"><Relationship Id="rId8" Type="http://schemas.openxmlformats.org/officeDocument/2006/relationships/hyperlink" Target="mailto:226160235@student.chuhai.edu.hk" TargetMode="External"/><Relationship Id="rId7" Type="http://schemas.openxmlformats.org/officeDocument/2006/relationships/hyperlink" Target="mailto:rainytunes@outlook.com" TargetMode="External"/><Relationship Id="rId6" Type="http://schemas.openxmlformats.org/officeDocument/2006/relationships/hyperlink" Target="mailto:1995wzyhk@gmail.com" TargetMode="External"/><Relationship Id="rId5" Type="http://schemas.openxmlformats.org/officeDocument/2006/relationships/hyperlink" Target="mailto:rainytunes@hotmail.com" TargetMode="External"/><Relationship Id="rId4" Type="http://schemas.openxmlformats.org/officeDocument/2006/relationships/hyperlink" Target="mailto:1966zxy@gmail.com" TargetMode="External"/><Relationship Id="rId3" Type="http://schemas.openxmlformats.org/officeDocument/2006/relationships/hyperlink" Target="mailto:wiset7721@gmail.com" TargetMode="External"/><Relationship Id="rId2" Type="http://schemas.openxmlformats.org/officeDocument/2006/relationships/hyperlink" Target="mailto:rainytunes@outloo.com" TargetMode="External"/><Relationship Id="rId1" Type="http://schemas.openxmlformats.org/officeDocument/2006/relationships/hyperlink" Target="mailto:ww8w88@gmail.com" TargetMode="External"/><Relationship Id="rId9" Type="http://schemas.openxmlformats.org/officeDocument/2006/relationships/hyperlink" Target="mailto:18565645727@163.com" TargetMode="External"/><Relationship Id="rId0" Type="http://schemas.openxmlformats.org/officeDocument/2006/relationships/hyperlink" Target="mailto:1599168964@qq.com" TargetMode="External"/><Relationship Id="rId13" Type="http://schemas.openxmlformats.org/officeDocument/2006/relationships/hyperlink" Target="mailto:rainytrash@163.com" TargetMode="External"/><Relationship Id="rId10" Type="http://schemas.openxmlformats.org/officeDocument/2006/relationships/hyperlink" Target="mailto:rainytunes@163.com" TargetMode="External"/><Relationship Id="rId11" Type="http://schemas.openxmlformats.org/officeDocument/2006/relationships/hyperlink" Target="mailto:rainyru@163.com" TargetMode="External"/><Relationship Id="rId12" Type="http://schemas.openxmlformats.org/officeDocument/2006/relationships/hyperlink" Target="mailto:trrainyt@163.com" TargetMode="External"/></Relationships>
</file>

<file path=xl/worksheets/sheet1.xml><?xml version="1.0" encoding="utf-8"?>
<worksheet xmlns="http://schemas.openxmlformats.org/spreadsheetml/2006/main">
  <sheetPr codeName="信用卡一览">
    <tabColor rgb="FFFFFFFF"/>
  </sheetPr>
  <dimension ref="AG186"/>
  <sheetViews>
    <sheetView showGridLines="true" rightToLeft="false" workbookViewId="0"/>
  </sheetViews>
  <cols>
    <col min="1" max="1" width="4.85156" hidden="true" customWidth="true"/>
    <col min="2" max="2" width="4.72266" customWidth="true"/>
    <col min="3" max="3" width="8.63281" customWidth="true"/>
    <col min="4" max="4" width="9.17188" style="619" customWidth="true"/>
    <col min="5" max="5" width="44.5234" customWidth="true"/>
    <col min="6" max="6" width="8.23438" style="619" customWidth="true"/>
    <col min="7" max="7" width="8.09375" style="619" customWidth="true"/>
    <col min="8" max="8" width="17.9414" customWidth="true"/>
    <col min="9" max="9" width="51.6836" customWidth="true"/>
    <col min="10" max="10" width="32.9219" customWidth="true"/>
    <col min="11" max="11" width="74.4922" customWidth="true"/>
    <col min="12" max="12" width="48.582" customWidth="true"/>
    <col min="13" max="33" width="6.74219" customWidth="true"/>
  </cols>
  <sheetData>
    <row r="1" spans="1:33" customHeight="false">
      <c r="A1" s="70" t="s"/>
      <c r="B1" s="71" t="s"/>
      <c r="C1" s="72" t="s">
        <v>75</v>
      </c>
      <c r="D1" s="73" t="s">
        <v>76</v>
      </c>
      <c r="E1" s="70" t="s">
        <v>364</v>
      </c>
      <c r="F1" s="74" t="s">
        <v>77</v>
      </c>
      <c r="G1" s="74" t="s">
        <v>78</v>
      </c>
      <c r="H1" s="71" t="s">
        <v>79</v>
      </c>
      <c r="I1" s="75" t="s">
        <v>80</v>
      </c>
      <c r="J1" s="76" t="s">
        <v>81</v>
      </c>
      <c r="K1" s="76" t="s">
        <v>82</v>
      </c>
      <c r="L1" s="77" t="s"/>
      <c r="M1" s="77" t="s"/>
      <c r="N1" s="77" t="s"/>
      <c r="O1" s="77" t="s"/>
      <c r="P1" s="77" t="s"/>
      <c r="Q1" s="77" t="s"/>
      <c r="R1" s="77" t="s"/>
      <c r="S1" s="77" t="s"/>
      <c r="T1" s="77" t="s"/>
      <c r="U1" s="77" t="s"/>
      <c r="V1" s="77" t="s"/>
      <c r="W1" s="77" t="s"/>
      <c r="X1" s="77" t="s"/>
      <c r="Y1" s="77" t="s"/>
      <c r="Z1" s="77" t="s"/>
      <c r="AA1" s="77" t="s"/>
      <c r="AB1" s="77" t="s"/>
      <c r="AC1" s="77" t="s"/>
      <c r="AD1" s="77" t="s"/>
      <c r="AE1" s="77" t="s"/>
      <c r="AF1" s="77" t="s"/>
      <c r="AG1" s="77" t="s"/>
    </row>
    <row r="2" spans="1:33">
      <c r="A2" s="78" t="s"/>
      <c r="B2" s="79" t="s"/>
      <c r="C2" s="80" t="s"/>
      <c r="D2" s="81" t="s"/>
      <c r="E2" s="78" t="s"/>
      <c r="F2" s="82" t="s"/>
      <c r="G2" s="82" t="s"/>
      <c r="H2" s="79" t="s"/>
      <c r="I2" s="83" t="s"/>
      <c r="J2" s="83" t="s"/>
      <c r="K2" s="83" t="s"/>
      <c r="L2" s="84" t="s"/>
      <c r="M2" s="84" t="s"/>
      <c r="N2" s="84" t="s"/>
      <c r="O2" s="84" t="s"/>
      <c r="P2" s="84" t="s"/>
      <c r="Q2" s="84" t="s"/>
      <c r="R2" s="84" t="s"/>
      <c r="S2" s="84" t="s"/>
      <c r="T2" s="84" t="s"/>
      <c r="U2" s="84" t="s"/>
      <c r="V2" s="84" t="s"/>
      <c r="W2" s="84" t="s"/>
      <c r="X2" s="84" t="s"/>
      <c r="Y2" s="84" t="s"/>
      <c r="Z2" s="84" t="s"/>
      <c r="AA2" s="84" t="s"/>
      <c r="AB2" s="84" t="s"/>
      <c r="AC2" s="84" t="s"/>
      <c r="AD2" s="84" t="s"/>
      <c r="AE2" s="84" t="s"/>
      <c r="AF2" s="84" t="s"/>
      <c r="AG2" s="84" t="s"/>
    </row>
    <row r="3" spans="1:33" s="41" customFormat="true" ht="24" customHeight="true">
      <c r="A3" s="85">
        <v>1</v>
      </c>
      <c r="B3" s="86" t="s">
        <v>83</v>
      </c>
      <c r="C3" s="87" t="s">
        <v>84</v>
      </c>
      <c r="D3" s="88">
        <v>100000</v>
      </c>
      <c r="E3" s="89" t="s">
        <v>85</v>
      </c>
      <c r="F3" s="90" t="s"/>
      <c r="G3" s="91" t="s"/>
      <c r="H3" s="92" t="s"/>
      <c r="I3" s="93" t="s">
        <v>86</v>
      </c>
      <c r="J3" s="93" t="s"/>
      <c r="K3" s="94" t="s">
        <v>87</v>
      </c>
      <c r="L3" s="95" t="s"/>
      <c r="M3" s="95" t="s"/>
      <c r="N3" s="95" t="s"/>
      <c r="O3" s="95" t="s"/>
      <c r="P3" s="95" t="s"/>
      <c r="Q3" s="95" t="s"/>
      <c r="R3" s="95" t="s"/>
      <c r="S3" s="95" t="s"/>
      <c r="T3" s="95" t="s"/>
      <c r="U3" s="95" t="s"/>
      <c r="V3" s="95" t="s"/>
      <c r="W3" s="95" t="s"/>
      <c r="X3" s="96" t="s"/>
      <c r="Y3" s="96" t="s"/>
      <c r="Z3" s="96" t="s"/>
      <c r="AA3" s="96" t="s"/>
      <c r="AB3" s="96" t="s"/>
      <c r="AC3" s="96" t="s"/>
      <c r="AD3" s="96" t="s"/>
      <c r="AE3" s="96" t="s"/>
      <c r="AF3" s="96" t="s"/>
      <c r="AG3" s="96" t="s"/>
    </row>
    <row r="4" spans="1:33" s="41" customFormat="true" ht="24" customHeight="true">
      <c r="A4" s="97">
        <v>3</v>
      </c>
      <c r="B4" s="98" t="s">
        <v>88</v>
      </c>
      <c r="C4" s="99" t="s">
        <v>89</v>
      </c>
      <c r="D4" s="100">
        <v>58700</v>
      </c>
      <c r="E4" s="101" t="s">
        <v>90</v>
      </c>
      <c r="F4" s="102" t="s"/>
      <c r="G4" s="102" t="s"/>
      <c r="H4" s="103" t="s">
        <v>91</v>
      </c>
      <c r="I4" s="104" t="s">
        <v>92</v>
      </c>
      <c r="J4" s="94" t="s">
        <v>365</v>
      </c>
      <c r="K4" s="105" t="s"/>
      <c r="L4" s="95" t="s"/>
      <c r="M4" s="95" t="s"/>
      <c r="N4" s="95" t="s"/>
      <c r="O4" s="95" t="s"/>
      <c r="P4" s="95" t="s"/>
      <c r="Q4" s="95" t="s"/>
      <c r="R4" s="95" t="s"/>
      <c r="S4" s="95" t="s"/>
      <c r="T4" s="95" t="s"/>
      <c r="U4" s="95" t="s"/>
      <c r="V4" s="95" t="s"/>
      <c r="W4" s="95" t="s"/>
      <c r="X4" s="95" t="s"/>
      <c r="Y4" s="95" t="s"/>
      <c r="Z4" s="95" t="s"/>
      <c r="AA4" s="95" t="s"/>
      <c r="AB4" s="95" t="s"/>
      <c r="AC4" s="95" t="s"/>
      <c r="AD4" s="95" t="s"/>
      <c r="AE4" s="95" t="s"/>
      <c r="AF4" s="95" t="s"/>
      <c r="AG4" s="95" t="s"/>
    </row>
    <row r="5" spans="1:33" s="41" customFormat="true" ht="24" customHeight="true">
      <c r="A5" s="106">
        <v>5</v>
      </c>
      <c r="B5" s="106" t="s">
        <v>366</v>
      </c>
      <c r="C5" s="96" t="s">
        <v>367</v>
      </c>
      <c r="D5" s="107">
        <v>75000</v>
      </c>
      <c r="E5" s="108" t="s">
        <v>368</v>
      </c>
      <c r="F5" s="109" t="s"/>
      <c r="G5" s="109" t="s"/>
      <c r="H5" s="110" t="s"/>
      <c r="I5" s="111" t="s"/>
      <c r="J5" s="112" t="s"/>
      <c r="K5" s="112" t="s"/>
      <c r="L5" s="113" t="s"/>
      <c r="M5" s="95" t="s"/>
      <c r="N5" s="95" t="s"/>
      <c r="O5" s="95" t="s"/>
      <c r="P5" s="95" t="s"/>
      <c r="Q5" s="95" t="s"/>
      <c r="R5" s="95" t="s"/>
      <c r="S5" s="95" t="s"/>
      <c r="T5" s="95" t="s"/>
      <c r="U5" s="95" t="s"/>
      <c r="V5" s="95" t="s"/>
      <c r="W5" s="95" t="s"/>
      <c r="X5" s="95" t="s"/>
      <c r="Y5" s="95" t="s"/>
      <c r="Z5" s="95" t="s"/>
      <c r="AA5" s="95" t="s"/>
      <c r="AB5" s="95" t="s"/>
      <c r="AC5" s="95" t="s"/>
      <c r="AD5" s="95" t="s"/>
      <c r="AE5" s="95" t="s"/>
      <c r="AF5" s="95" t="s"/>
      <c r="AG5" s="95" t="s"/>
    </row>
    <row r="6" spans="1:33" s="41" customFormat="true" ht="24" customHeight="true">
      <c r="A6" s="97">
        <v>6</v>
      </c>
      <c r="B6" s="96" t="s">
        <v>369</v>
      </c>
      <c r="C6" s="96" t="s">
        <v>370</v>
      </c>
      <c r="D6" s="114">
        <v>10000</v>
      </c>
      <c r="E6" s="115" t="s">
        <v>93</v>
      </c>
      <c r="F6" s="116">
        <v>980</v>
      </c>
      <c r="G6" s="107" t="s"/>
      <c r="H6" s="97" t="s"/>
      <c r="I6" s="117" t="s">
        <v>94</v>
      </c>
      <c r="J6" s="94" t="s">
        <v>95</v>
      </c>
      <c r="K6" s="94" t="s">
        <v>371</v>
      </c>
      <c r="L6" s="118" t="s"/>
      <c r="M6" s="119" t="s"/>
      <c r="N6" s="120" t="s"/>
      <c r="O6" s="121" t="s"/>
      <c r="P6" s="119" t="s"/>
      <c r="Q6" s="95" t="s"/>
      <c r="R6" s="122" t="s"/>
      <c r="S6" s="123" t="s"/>
      <c r="T6" s="95" t="s"/>
      <c r="U6" s="124" t="s"/>
      <c r="V6" s="119" t="s"/>
      <c r="W6" s="119" t="s"/>
      <c r="X6" s="96" t="s"/>
      <c r="Y6" s="96" t="s"/>
      <c r="Z6" s="125" t="s"/>
      <c r="AA6" s="125" t="s"/>
      <c r="AB6" s="125" t="s"/>
      <c r="AC6" s="125" t="s"/>
      <c r="AD6" s="125" t="s"/>
      <c r="AE6" s="125" t="s"/>
      <c r="AF6" s="125" t="s"/>
      <c r="AG6" s="125" t="s"/>
    </row>
    <row r="7" spans="1:33" s="41" customFormat="true" ht="24" customHeight="true">
      <c r="A7" s="106">
        <v>7</v>
      </c>
      <c r="B7" s="126" t="s">
        <v>96</v>
      </c>
      <c r="C7" s="127" t="s">
        <v>372</v>
      </c>
      <c r="D7" s="107">
        <v>30000</v>
      </c>
      <c r="E7" s="128" t="s">
        <v>97</v>
      </c>
      <c r="F7" s="109" t="s"/>
      <c r="G7" s="109" t="s"/>
      <c r="H7" s="110" t="s"/>
      <c r="I7" s="111" t="s"/>
      <c r="J7" s="112" t="s"/>
      <c r="K7" s="112" t="s"/>
      <c r="L7" s="95" t="s"/>
      <c r="M7" s="95" t="s"/>
      <c r="N7" s="95" t="s"/>
      <c r="O7" s="95" t="s"/>
      <c r="P7" s="95" t="s"/>
      <c r="Q7" s="95" t="s"/>
      <c r="R7" s="95" t="s"/>
      <c r="S7" s="95" t="s"/>
      <c r="T7" s="95" t="s"/>
      <c r="U7" s="95" t="s"/>
      <c r="V7" s="95" t="s"/>
      <c r="W7" s="95" t="s"/>
      <c r="X7" s="95" t="s"/>
      <c r="Y7" s="95" t="s"/>
      <c r="Z7" s="95" t="s"/>
      <c r="AA7" s="95" t="s"/>
      <c r="AB7" s="95" t="s"/>
      <c r="AC7" s="95" t="s"/>
      <c r="AD7" s="95" t="s"/>
      <c r="AE7" s="95" t="s"/>
      <c r="AF7" s="95" t="s"/>
      <c r="AG7" s="95" t="s"/>
    </row>
    <row r="8" spans="1:33" s="41" customFormat="true" ht="24" customHeight="true">
      <c r="A8" s="106">
        <v>8</v>
      </c>
      <c r="B8" s="126" t="s">
        <v>98</v>
      </c>
      <c r="C8" s="98" t="s">
        <v>99</v>
      </c>
      <c r="D8" s="129">
        <v>80000</v>
      </c>
      <c r="E8" s="101" t="s">
        <v>100</v>
      </c>
      <c r="F8" s="107" t="s"/>
      <c r="G8" s="107" t="s"/>
      <c r="H8" s="97" t="s"/>
      <c r="I8" s="104" t="s">
        <v>101</v>
      </c>
      <c r="J8" s="94" t="s">
        <v>102</v>
      </c>
      <c r="K8" s="130" t="s">
        <v>103</v>
      </c>
      <c r="L8" s="113" t="s"/>
      <c r="M8" s="95" t="s"/>
      <c r="N8" s="95" t="s"/>
      <c r="O8" s="95" t="s"/>
      <c r="P8" s="95" t="s"/>
      <c r="Q8" s="95" t="s"/>
      <c r="R8" s="95" t="s"/>
      <c r="S8" s="95" t="s"/>
      <c r="T8" s="95" t="s"/>
      <c r="U8" s="95" t="s"/>
      <c r="V8" s="95" t="s"/>
      <c r="W8" s="95" t="s"/>
      <c r="X8" s="95" t="s"/>
      <c r="Y8" s="95" t="s"/>
      <c r="Z8" s="95" t="s"/>
      <c r="AA8" s="95" t="s"/>
      <c r="AB8" s="95" t="s"/>
      <c r="AC8" s="95" t="s"/>
      <c r="AD8" s="95" t="s"/>
      <c r="AE8" s="95" t="s"/>
      <c r="AF8" s="95" t="s"/>
      <c r="AG8" s="95" t="s"/>
    </row>
    <row r="9" spans="1:33" s="41" customFormat="true" ht="24" customHeight="true">
      <c r="A9" s="97">
        <v>9</v>
      </c>
      <c r="B9" s="98" t="s">
        <v>104</v>
      </c>
      <c r="C9" s="98" t="s">
        <v>105</v>
      </c>
      <c r="D9" s="107">
        <v>84000</v>
      </c>
      <c r="E9" s="89" t="s">
        <v>106</v>
      </c>
      <c r="F9" s="131" t="s"/>
      <c r="G9" s="132" t="s"/>
      <c r="H9" s="133" t="s"/>
      <c r="I9" s="134" t="s"/>
      <c r="J9" s="135" t="s"/>
      <c r="K9" s="136" t="s"/>
      <c r="L9" s="137" t="s"/>
      <c r="M9" s="137" t="s"/>
      <c r="N9" s="137" t="s"/>
      <c r="O9" s="138" t="s"/>
      <c r="P9" s="139" t="s"/>
      <c r="Q9" s="137" t="s"/>
      <c r="R9" s="140" t="s"/>
      <c r="S9" s="140" t="s"/>
      <c r="T9" s="95" t="s"/>
      <c r="U9" s="95" t="s"/>
      <c r="V9" s="95" t="s"/>
      <c r="W9" s="95" t="s"/>
      <c r="X9" s="95" t="s"/>
      <c r="Y9" s="95" t="s"/>
      <c r="Z9" s="95" t="s"/>
      <c r="AA9" s="95" t="s"/>
      <c r="AB9" s="95" t="s"/>
      <c r="AC9" s="95" t="s"/>
      <c r="AD9" s="95" t="s"/>
      <c r="AE9" s="95" t="s"/>
      <c r="AF9" s="95" t="s"/>
      <c r="AG9" s="95" t="s"/>
    </row>
    <row r="10" spans="1:33" s="41" customFormat="true" ht="24" customHeight="true">
      <c r="A10" s="141" t="s"/>
      <c r="B10" s="142" t="s">
        <v>107</v>
      </c>
      <c r="C10" s="142" t="s">
        <v>108</v>
      </c>
      <c r="D10" s="143">
        <v>20000</v>
      </c>
      <c r="E10" s="144" t="s">
        <v>109</v>
      </c>
      <c r="F10" s="145" t="s"/>
      <c r="G10" s="146" t="s"/>
      <c r="H10" s="147" t="s"/>
      <c r="I10" s="148" t="s"/>
      <c r="J10" s="149" t="s"/>
      <c r="K10" s="150" t="s"/>
      <c r="L10" s="151" t="s"/>
      <c r="M10" s="151" t="s"/>
      <c r="N10" s="151" t="s"/>
      <c r="O10" s="152" t="s"/>
      <c r="P10" s="153" t="s"/>
      <c r="Q10" s="151" t="s"/>
      <c r="R10" s="154" t="s"/>
      <c r="S10" s="154" t="s"/>
      <c r="T10" s="155" t="s"/>
      <c r="U10" s="155" t="s"/>
      <c r="V10" s="155" t="s"/>
      <c r="W10" s="155" t="s"/>
      <c r="X10" s="155" t="s"/>
      <c r="Y10" s="155" t="s"/>
      <c r="Z10" s="155" t="s"/>
      <c r="AA10" s="155" t="s"/>
      <c r="AB10" s="155" t="s"/>
      <c r="AC10" s="155" t="s"/>
      <c r="AD10" s="155" t="s"/>
      <c r="AE10" s="155" t="s"/>
      <c r="AF10" s="155" t="s"/>
      <c r="AG10" s="155" t="s"/>
    </row>
    <row r="11" spans="1:33" s="41" customFormat="true" ht="24" customHeight="true">
      <c r="A11" s="85">
        <v>10</v>
      </c>
      <c r="B11" s="126" t="s">
        <v>110</v>
      </c>
      <c r="C11" s="156" t="s">
        <v>111</v>
      </c>
      <c r="D11" s="157">
        <v>50000</v>
      </c>
      <c r="E11" s="89" t="s">
        <v>112</v>
      </c>
      <c r="F11" s="158">
        <v>200</v>
      </c>
      <c r="G11" s="159" t="s"/>
      <c r="H11" s="160" t="s"/>
      <c r="I11" s="161" t="s"/>
      <c r="J11" s="162" t="s"/>
      <c r="K11" s="94" t="s">
        <v>113</v>
      </c>
      <c r="L11" s="95" t="s"/>
      <c r="M11" s="95" t="s"/>
      <c r="N11" s="95" t="s"/>
      <c r="O11" s="95" t="s"/>
      <c r="P11" s="95" t="s"/>
      <c r="Q11" s="95" t="s"/>
      <c r="R11" s="95" t="s"/>
      <c r="S11" s="95" t="s"/>
      <c r="T11" s="95" t="s"/>
      <c r="U11" s="95" t="s"/>
      <c r="V11" s="95" t="s"/>
      <c r="W11" s="95" t="s"/>
      <c r="X11" s="95" t="s"/>
      <c r="Y11" s="95" t="s"/>
      <c r="Z11" s="95" t="s"/>
      <c r="AA11" s="95" t="s"/>
      <c r="AB11" s="95" t="s"/>
      <c r="AC11" s="95" t="s"/>
      <c r="AD11" s="95" t="s"/>
      <c r="AE11" s="95" t="s"/>
      <c r="AF11" s="95" t="s"/>
      <c r="AG11" s="95" t="s"/>
    </row>
    <row r="12" spans="1:33" s="41" customFormat="true" ht="24" customHeight="true">
      <c r="A12" s="97">
        <v>11</v>
      </c>
      <c r="B12" s="98" t="s">
        <v>114</v>
      </c>
      <c r="C12" s="98" t="s">
        <v>115</v>
      </c>
      <c r="D12" s="88">
        <v>50000</v>
      </c>
      <c r="E12" s="163" t="s">
        <v>373</v>
      </c>
      <c r="F12" s="164" t="s"/>
      <c r="G12" s="165" t="s"/>
      <c r="H12" s="166" t="s"/>
      <c r="I12" s="167" t="s"/>
      <c r="J12" s="94" t="s">
        <v>116</v>
      </c>
      <c r="K12" s="94" t="s">
        <v>117</v>
      </c>
      <c r="L12" s="95" t="s"/>
      <c r="M12" s="95" t="s"/>
      <c r="N12" s="95" t="s"/>
      <c r="O12" s="95" t="s"/>
      <c r="P12" s="95" t="s"/>
      <c r="Q12" s="95" t="s"/>
      <c r="R12" s="95" t="s"/>
      <c r="S12" s="95" t="s"/>
      <c r="T12" s="95" t="s"/>
      <c r="U12" s="95" t="s"/>
      <c r="V12" s="95" t="s"/>
      <c r="W12" s="95" t="s"/>
      <c r="X12" s="95" t="s"/>
      <c r="Y12" s="95" t="s"/>
      <c r="Z12" s="95" t="s"/>
      <c r="AA12" s="95" t="s"/>
      <c r="AB12" s="95" t="s"/>
      <c r="AC12" s="95" t="s"/>
      <c r="AD12" s="95" t="s"/>
      <c r="AE12" s="95" t="s"/>
      <c r="AF12" s="95" t="s"/>
      <c r="AG12" s="95" t="s"/>
    </row>
    <row r="13" spans="1:33" s="41" customFormat="true" ht="24" customHeight="true">
      <c r="A13" s="97">
        <v>12</v>
      </c>
      <c r="B13" s="98" t="s">
        <v>118</v>
      </c>
      <c r="C13" s="89" t="s">
        <v>119</v>
      </c>
      <c r="D13" s="116">
        <v>80000</v>
      </c>
      <c r="E13" s="89" t="s">
        <v>120</v>
      </c>
      <c r="F13" s="168">
        <v>1800</v>
      </c>
      <c r="G13" s="169">
        <v>2025.3</v>
      </c>
      <c r="H13" s="170" t="s"/>
      <c r="I13" s="104" t="s">
        <v>121</v>
      </c>
      <c r="J13" s="104" t="s">
        <v>122</v>
      </c>
      <c r="K13" s="105" t="s"/>
      <c r="L13" s="95" t="s"/>
      <c r="M13" s="95" t="s"/>
      <c r="N13" s="95" t="s"/>
      <c r="O13" s="95" t="s"/>
      <c r="P13" s="95" t="s"/>
      <c r="Q13" s="95" t="s"/>
      <c r="R13" s="95" t="s"/>
      <c r="S13" s="95" t="s"/>
      <c r="T13" s="95" t="s"/>
      <c r="U13" s="95" t="s"/>
      <c r="V13" s="95" t="s"/>
      <c r="W13" s="95" t="s"/>
      <c r="X13" s="95" t="s"/>
      <c r="Y13" s="95" t="s"/>
      <c r="Z13" s="95" t="s"/>
      <c r="AA13" s="95" t="s"/>
      <c r="AB13" s="95" t="s"/>
      <c r="AC13" s="95" t="s"/>
      <c r="AD13" s="95" t="s"/>
      <c r="AE13" s="95" t="s"/>
      <c r="AF13" s="95" t="s"/>
      <c r="AG13" s="95" t="s"/>
    </row>
    <row r="14" spans="1:33" s="41" customFormat="true" ht="24" customHeight="true">
      <c r="A14" s="85">
        <v>13</v>
      </c>
      <c r="B14" s="126" t="s">
        <v>123</v>
      </c>
      <c r="C14" s="98" t="s">
        <v>124</v>
      </c>
      <c r="D14" s="171">
        <v>40000</v>
      </c>
      <c r="E14" s="101" t="s">
        <v>125</v>
      </c>
      <c r="F14" s="172" t="s"/>
      <c r="G14" s="172" t="s"/>
      <c r="H14" s="173" t="s">
        <v>126</v>
      </c>
      <c r="I14" s="104" t="s">
        <v>127</v>
      </c>
      <c r="J14" s="94" t="s">
        <v>128</v>
      </c>
      <c r="K14" s="105" t="s"/>
      <c r="L14" s="95" t="s"/>
      <c r="M14" s="95" t="s"/>
      <c r="N14" s="95" t="s"/>
      <c r="O14" s="95" t="s"/>
      <c r="P14" s="95" t="s"/>
      <c r="Q14" s="95" t="s"/>
      <c r="R14" s="95" t="s"/>
      <c r="S14" s="95" t="s"/>
      <c r="T14" s="95" t="s"/>
      <c r="U14" s="95" t="s"/>
      <c r="V14" s="95" t="s"/>
      <c r="W14" s="95" t="s"/>
      <c r="X14" s="95" t="s"/>
      <c r="Y14" s="95" t="s"/>
      <c r="Z14" s="95" t="s"/>
      <c r="AA14" s="95" t="s"/>
      <c r="AB14" s="95" t="s"/>
      <c r="AC14" s="95" t="s"/>
      <c r="AD14" s="95" t="s"/>
      <c r="AE14" s="95" t="s"/>
      <c r="AF14" s="95" t="s"/>
      <c r="AG14" s="95" t="s"/>
    </row>
    <row r="15" spans="1:34" s="41" customFormat="true" ht="24" customHeight="true">
      <c r="A15" s="174" t="s"/>
      <c r="B15" s="175" t="s">
        <v>129</v>
      </c>
      <c r="C15" s="176" t="s">
        <v>374</v>
      </c>
      <c r="D15" s="177">
        <v>77500</v>
      </c>
      <c r="E15" s="175" t="s">
        <v>130</v>
      </c>
      <c r="F15" s="178" t="s"/>
      <c r="G15" s="178" t="s"/>
      <c r="H15" s="179" t="s"/>
      <c r="I15" s="180" t="s"/>
      <c r="J15" s="181" t="s"/>
      <c r="K15" s="182" t="s"/>
      <c r="L15" s="183" t="s"/>
      <c r="M15" s="184" t="s"/>
      <c r="N15" s="174" t="s"/>
      <c r="O15" s="184" t="s"/>
      <c r="P15" s="174" t="s"/>
      <c r="Q15" s="174" t="s"/>
      <c r="R15" s="174" t="s"/>
      <c r="S15" s="174" t="s"/>
      <c r="T15" s="174" t="s"/>
      <c r="U15" s="174" t="s"/>
      <c r="V15" s="174" t="s"/>
      <c r="W15" s="174" t="s"/>
      <c r="X15" s="174" t="s"/>
      <c r="Y15" s="174" t="s"/>
      <c r="Z15" s="174" t="s"/>
      <c r="AA15" s="174" t="s"/>
      <c r="AB15" s="174" t="s"/>
      <c r="AC15" s="174" t="s"/>
      <c r="AD15" s="174" t="s"/>
      <c r="AE15" s="174" t="s"/>
      <c r="AF15" s="174" t="s"/>
      <c r="AG15" s="174" t="s"/>
      <c r="AH15" s="185" t="s"/>
    </row>
    <row r="16" spans="1:33" s="41" customFormat="true" ht="24" customHeight="true">
      <c r="A16" s="118">
        <v>3</v>
      </c>
      <c r="B16" s="98" t="s">
        <v>131</v>
      </c>
      <c r="C16" s="89" t="s">
        <v>99</v>
      </c>
      <c r="D16" s="186">
        <v>60000</v>
      </c>
      <c r="E16" s="89" t="s">
        <v>132</v>
      </c>
      <c r="F16" s="187" t="s"/>
      <c r="G16" s="187" t="s"/>
      <c r="H16" s="96" t="s"/>
      <c r="I16" s="188" t="s"/>
      <c r="J16" s="188" t="s"/>
      <c r="K16" s="189" t="s"/>
      <c r="L16" s="95" t="s"/>
      <c r="M16" s="190" t="s"/>
      <c r="N16" s="190" t="s"/>
      <c r="O16" s="190" t="s"/>
      <c r="P16" s="190" t="s"/>
      <c r="Q16" s="190" t="s"/>
      <c r="R16" s="190" t="s"/>
      <c r="S16" s="190" t="s"/>
      <c r="T16" s="95" t="s"/>
      <c r="U16" s="95" t="s"/>
      <c r="V16" s="95" t="s"/>
      <c r="W16" s="95" t="s"/>
      <c r="X16" s="95" t="s"/>
      <c r="Y16" s="95" t="s"/>
      <c r="Z16" s="95" t="s"/>
      <c r="AA16" s="95" t="s"/>
      <c r="AB16" s="95" t="s"/>
      <c r="AC16" s="95" t="s"/>
      <c r="AD16" s="95" t="s"/>
      <c r="AE16" s="95" t="s"/>
      <c r="AF16" s="95" t="s"/>
      <c r="AG16" s="95" t="s"/>
    </row>
    <row r="17" spans="1:33" s="41" customFormat="true" ht="24" customHeight="true">
      <c r="A17" s="97">
        <v>2</v>
      </c>
      <c r="B17" s="98" t="s">
        <v>133</v>
      </c>
      <c r="C17" s="127" t="s">
        <v>134</v>
      </c>
      <c r="D17" s="88">
        <v>100000</v>
      </c>
      <c r="E17" s="96" t="s">
        <v>375</v>
      </c>
      <c r="F17" s="107">
        <v>2880</v>
      </c>
      <c r="G17" s="107" t="s"/>
      <c r="H17" s="191" t="s"/>
      <c r="I17" s="192" t="s">
        <v>135</v>
      </c>
      <c r="J17" s="192" t="s"/>
      <c r="K17" s="189" t="s"/>
      <c r="L17" s="95" t="s"/>
      <c r="M17" s="190" t="s"/>
      <c r="N17" s="190" t="s"/>
      <c r="O17" s="190" t="s"/>
      <c r="P17" s="190" t="s"/>
      <c r="Q17" s="190" t="s"/>
      <c r="R17" s="190" t="s"/>
      <c r="S17" s="190" t="s"/>
      <c r="T17" s="95" t="s"/>
      <c r="U17" s="95" t="s"/>
      <c r="V17" s="95" t="s"/>
      <c r="W17" s="95" t="s"/>
      <c r="X17" s="95" t="s"/>
      <c r="Y17" s="95" t="s"/>
      <c r="Z17" s="95" t="s"/>
      <c r="AA17" s="95" t="s"/>
      <c r="AB17" s="95" t="s"/>
      <c r="AC17" s="95" t="s"/>
      <c r="AD17" s="95" t="s"/>
      <c r="AE17" s="95" t="s"/>
      <c r="AF17" s="95" t="s"/>
      <c r="AG17" s="95" t="s"/>
    </row>
    <row r="18" spans="1:34" s="41" customFormat="true" ht="23" customHeight="true">
      <c r="A18" s="174" t="s"/>
      <c r="B18" s="175" t="s">
        <v>136</v>
      </c>
      <c r="C18" s="193" t="s">
        <v>137</v>
      </c>
      <c r="D18" s="194">
        <v>40000</v>
      </c>
      <c r="E18" s="195" t="s">
        <v>138</v>
      </c>
      <c r="F18" s="196" t="s"/>
      <c r="G18" s="196" t="s"/>
      <c r="H18" s="197" t="s"/>
      <c r="I18" s="198" t="s"/>
      <c r="J18" s="198" t="s"/>
      <c r="K18" s="199" t="s"/>
      <c r="L18" s="200" t="s"/>
      <c r="M18" s="174" t="s"/>
      <c r="N18" s="201" t="s"/>
      <c r="O18" s="202" t="s"/>
      <c r="P18" s="202" t="s"/>
      <c r="Q18" s="202" t="s"/>
      <c r="R18" s="202" t="s"/>
      <c r="S18" s="202" t="s"/>
      <c r="T18" s="202" t="s"/>
      <c r="U18" s="174" t="s"/>
      <c r="V18" s="174" t="s"/>
      <c r="W18" s="174" t="s"/>
      <c r="X18" s="174" t="s"/>
      <c r="Y18" s="174" t="s"/>
      <c r="Z18" s="174" t="s"/>
      <c r="AA18" s="174" t="s"/>
      <c r="AB18" s="174" t="s"/>
      <c r="AC18" s="174" t="s"/>
      <c r="AD18" s="174" t="s"/>
      <c r="AE18" s="174" t="s"/>
      <c r="AF18" s="174" t="s"/>
      <c r="AG18" s="174" t="s"/>
      <c r="AH18" s="174" t="s"/>
    </row>
    <row r="19" spans="1:33" s="41" customFormat="true" ht="24" customHeight="true">
      <c r="A19" s="97">
        <v>5</v>
      </c>
      <c r="B19" s="98" t="s">
        <v>139</v>
      </c>
      <c r="C19" s="127" t="s">
        <v>376</v>
      </c>
      <c r="D19" s="107">
        <v>45000</v>
      </c>
      <c r="E19" s="98" t="s">
        <v>140</v>
      </c>
      <c r="F19" s="187" t="s"/>
      <c r="G19" s="187" t="s"/>
      <c r="H19" s="96" t="s"/>
      <c r="I19" s="203" t="s"/>
      <c r="J19" s="204" t="s"/>
      <c r="K19" s="205" t="s"/>
      <c r="L19" s="95" t="s"/>
      <c r="M19" s="95" t="s"/>
      <c r="N19" s="95" t="s"/>
      <c r="O19" s="95" t="s"/>
      <c r="P19" s="95" t="s"/>
      <c r="Q19" s="95" t="s"/>
      <c r="R19" s="95" t="s"/>
      <c r="S19" s="95" t="s"/>
      <c r="T19" s="95" t="s"/>
      <c r="U19" s="95" t="s"/>
      <c r="V19" s="95" t="s"/>
      <c r="W19" s="95" t="s"/>
      <c r="X19" s="95" t="s"/>
      <c r="Y19" s="95" t="s"/>
      <c r="Z19" s="95" t="s"/>
      <c r="AA19" s="95" t="s"/>
      <c r="AB19" s="95" t="s"/>
      <c r="AC19" s="95" t="s"/>
      <c r="AD19" s="95" t="s"/>
      <c r="AE19" s="95" t="s"/>
      <c r="AF19" s="95" t="s"/>
      <c r="AG19" s="95" t="s"/>
    </row>
    <row r="20" spans="1:33" s="41" customFormat="true" ht="24" customHeight="true">
      <c r="A20" s="118">
        <v>6</v>
      </c>
      <c r="B20" s="96" t="s">
        <v>377</v>
      </c>
      <c r="C20" s="127" t="s">
        <v>378</v>
      </c>
      <c r="D20" s="107">
        <v>20000</v>
      </c>
      <c r="E20" s="98" t="s">
        <v>141</v>
      </c>
      <c r="F20" s="187" t="s"/>
      <c r="G20" s="187" t="s"/>
      <c r="H20" s="96" t="s"/>
      <c r="I20" s="204" t="s"/>
      <c r="J20" s="204" t="s"/>
      <c r="K20" s="105" t="s"/>
      <c r="L20" s="95" t="s"/>
      <c r="M20" s="95" t="s"/>
      <c r="N20" s="95" t="s"/>
      <c r="O20" s="95" t="s"/>
      <c r="P20" s="95" t="s"/>
      <c r="Q20" s="95" t="s"/>
      <c r="R20" s="95" t="s"/>
      <c r="S20" s="95" t="s"/>
      <c r="T20" s="95" t="s"/>
      <c r="U20" s="95" t="s"/>
      <c r="V20" s="95" t="s"/>
      <c r="W20" s="95" t="s"/>
      <c r="X20" s="95" t="s"/>
      <c r="Y20" s="95" t="s"/>
      <c r="Z20" s="95" t="s"/>
      <c r="AA20" s="95" t="s"/>
      <c r="AB20" s="95" t="s"/>
      <c r="AC20" s="95" t="s"/>
      <c r="AD20" s="95" t="s"/>
      <c r="AE20" s="95" t="s"/>
      <c r="AF20" s="95" t="s"/>
      <c r="AG20" s="95" t="s"/>
    </row>
    <row r="21" spans="1:33" s="41" customFormat="true" ht="24" customHeight="true">
      <c r="A21" s="96">
        <v>7</v>
      </c>
      <c r="B21" s="96" t="s">
        <v>379</v>
      </c>
      <c r="C21" s="127" t="s">
        <v>380</v>
      </c>
      <c r="D21" s="107">
        <v>60000</v>
      </c>
      <c r="E21" s="98" t="s">
        <v>142</v>
      </c>
      <c r="F21" s="206" t="s"/>
      <c r="G21" s="206" t="s"/>
      <c r="H21" s="207" t="s">
        <v>143</v>
      </c>
      <c r="I21" s="94" t="s">
        <v>127</v>
      </c>
      <c r="J21" s="94" t="s">
        <v>128</v>
      </c>
      <c r="K21" s="105" t="s"/>
      <c r="L21" s="95" t="s"/>
      <c r="M21" s="95" t="s"/>
      <c r="N21" s="95" t="s"/>
      <c r="O21" s="95" t="s"/>
      <c r="P21" s="95" t="s"/>
      <c r="Q21" s="95" t="s"/>
      <c r="R21" s="95" t="s"/>
      <c r="S21" s="95" t="s"/>
      <c r="T21" s="95" t="s"/>
      <c r="U21" s="95" t="s"/>
      <c r="V21" s="95" t="s"/>
      <c r="W21" s="95" t="s"/>
      <c r="X21" s="95" t="s"/>
      <c r="Y21" s="95" t="s"/>
      <c r="Z21" s="95" t="s"/>
      <c r="AA21" s="95" t="s"/>
      <c r="AB21" s="95" t="s"/>
      <c r="AC21" s="95" t="s"/>
      <c r="AD21" s="95" t="s"/>
      <c r="AE21" s="95" t="s"/>
      <c r="AF21" s="95" t="s"/>
      <c r="AG21" s="95" t="s"/>
    </row>
    <row r="22" spans="1:33" s="41" customFormat="true" ht="24" customHeight="true">
      <c r="A22" s="97">
        <v>8</v>
      </c>
      <c r="B22" s="98" t="s">
        <v>144</v>
      </c>
      <c r="C22" s="98" t="s">
        <v>8</v>
      </c>
      <c r="D22" s="107">
        <v>36000</v>
      </c>
      <c r="E22" s="98" t="s">
        <v>145</v>
      </c>
      <c r="F22" s="187" t="s"/>
      <c r="G22" s="187" t="s"/>
      <c r="H22" s="96" t="s"/>
      <c r="I22" s="208" t="s"/>
      <c r="J22" s="209" t="s">
        <v>146</v>
      </c>
      <c r="K22" s="105" t="s"/>
      <c r="L22" s="95" t="s"/>
      <c r="M22" s="95" t="s"/>
      <c r="N22" s="95" t="s"/>
      <c r="O22" s="95" t="s"/>
      <c r="P22" s="95" t="s"/>
      <c r="Q22" s="95" t="s"/>
      <c r="R22" s="95" t="s"/>
      <c r="S22" s="95" t="s"/>
      <c r="T22" s="95" t="s"/>
      <c r="U22" s="95" t="s"/>
      <c r="V22" s="95" t="s"/>
      <c r="W22" s="95" t="s"/>
      <c r="X22" s="95" t="s"/>
      <c r="Y22" s="95" t="s"/>
      <c r="Z22" s="95" t="s"/>
      <c r="AA22" s="95" t="s"/>
      <c r="AB22" s="95" t="s"/>
      <c r="AC22" s="95" t="s"/>
      <c r="AD22" s="95" t="s"/>
      <c r="AE22" s="95" t="s"/>
      <c r="AF22" s="95" t="s"/>
      <c r="AG22" s="95" t="s"/>
    </row>
    <row r="23" spans="1:33" s="41" customFormat="true">
      <c r="A23" s="118">
        <v>9</v>
      </c>
      <c r="B23" s="98" t="s">
        <v>147</v>
      </c>
      <c r="C23" s="210" t="s">
        <v>381</v>
      </c>
      <c r="D23" s="211">
        <v>52000</v>
      </c>
      <c r="E23" s="96" t="s">
        <v>112</v>
      </c>
      <c r="F23" s="212">
        <v>200</v>
      </c>
      <c r="G23" s="212" t="s"/>
      <c r="H23" s="113" t="s"/>
      <c r="I23" s="204" t="s"/>
      <c r="J23" s="204" t="s"/>
      <c r="K23" s="94" t="s"/>
      <c r="L23" s="113" t="s"/>
      <c r="M23" s="113" t="s"/>
      <c r="N23" s="190" t="s"/>
      <c r="O23" s="190" t="s"/>
      <c r="P23" s="190" t="s"/>
      <c r="Q23" s="190" t="s"/>
      <c r="R23" s="190" t="s"/>
      <c r="S23" s="190" t="s"/>
      <c r="T23" s="95" t="s"/>
      <c r="U23" s="95" t="s"/>
      <c r="V23" s="95" t="s"/>
      <c r="W23" s="95" t="s"/>
      <c r="X23" s="95" t="s"/>
      <c r="Y23" s="95" t="s"/>
      <c r="Z23" s="95" t="s"/>
      <c r="AA23" s="95" t="s"/>
      <c r="AB23" s="95" t="s"/>
      <c r="AC23" s="95" t="s"/>
      <c r="AD23" s="95" t="s"/>
      <c r="AE23" s="95" t="s"/>
      <c r="AF23" s="95" t="s"/>
      <c r="AG23" s="95" t="s"/>
    </row>
    <row r="24" spans="1:33" s="41" customFormat="true" ht="24" customHeight="true">
      <c r="A24" s="96">
        <v>10</v>
      </c>
      <c r="B24" s="98" t="s">
        <v>148</v>
      </c>
      <c r="C24" s="98" t="s">
        <v>105</v>
      </c>
      <c r="D24" s="213">
        <v>50000</v>
      </c>
      <c r="E24" s="89" t="s">
        <v>149</v>
      </c>
      <c r="F24" s="214">
        <v>800</v>
      </c>
      <c r="G24" s="213" t="s"/>
      <c r="H24" s="215" t="s"/>
      <c r="I24" s="216" t="s"/>
      <c r="J24" s="135" t="s"/>
      <c r="K24" s="94" t="s">
        <v>150</v>
      </c>
      <c r="L24" s="113" t="s"/>
      <c r="M24" s="190" t="s"/>
      <c r="N24" s="190" t="s"/>
      <c r="O24" s="190" t="s"/>
      <c r="P24" s="190" t="s"/>
      <c r="Q24" s="190" t="s"/>
      <c r="R24" s="190" t="s"/>
      <c r="S24" s="190" t="s"/>
      <c r="T24" s="95" t="s"/>
      <c r="U24" s="95" t="s"/>
      <c r="V24" s="95" t="s"/>
      <c r="W24" s="95" t="s"/>
      <c r="X24" s="95" t="s"/>
      <c r="Y24" s="95" t="s"/>
      <c r="Z24" s="95" t="s"/>
      <c r="AA24" s="95" t="s"/>
      <c r="AB24" s="95" t="s"/>
      <c r="AC24" s="95" t="s"/>
      <c r="AD24" s="95" t="s"/>
      <c r="AE24" s="95" t="s"/>
      <c r="AF24" s="95" t="s"/>
      <c r="AG24" s="95" t="s"/>
    </row>
    <row r="25" spans="1:33">
      <c r="A25" s="217" t="s"/>
      <c r="B25" s="218" t="s"/>
      <c r="C25" s="219" t="s">
        <v>151</v>
      </c>
      <c r="D25" s="220">
        <f>=SUM(D3:D24)</f>
        <v>1218200</v>
      </c>
      <c r="E25" s="221" t="s"/>
      <c r="F25" s="222">
        <f>=SUM(F3:F24)</f>
        <v>6860</v>
      </c>
      <c r="G25" s="222" t="s"/>
      <c r="H25" s="223" t="s"/>
      <c r="I25" s="224" t="s"/>
      <c r="J25" s="224" t="s"/>
      <c r="K25" s="225" t="s"/>
      <c r="L25" s="226" t="s"/>
      <c r="M25" s="226" t="s"/>
      <c r="N25" s="226" t="s"/>
      <c r="O25" s="226" t="s"/>
      <c r="P25" s="226" t="s"/>
      <c r="Q25" s="226" t="s"/>
      <c r="R25" s="226" t="s"/>
      <c r="S25" s="226" t="s"/>
      <c r="T25" s="226" t="s"/>
      <c r="U25" s="226" t="s"/>
      <c r="V25" s="226" t="s"/>
      <c r="W25" s="226" t="s"/>
      <c r="X25" s="226" t="s"/>
      <c r="Y25" s="226" t="s"/>
      <c r="Z25" s="226" t="s"/>
      <c r="AA25" s="226" t="s"/>
      <c r="AB25" s="226" t="s"/>
      <c r="AC25" s="226" t="s"/>
      <c r="AD25" s="226" t="s"/>
      <c r="AE25" s="226" t="s"/>
      <c r="AF25" s="226" t="s"/>
      <c r="AG25" s="226" t="s"/>
    </row>
    <row r="26" spans="1:33">
      <c r="A26" s="217" t="s"/>
      <c r="B26" s="223" t="s"/>
      <c r="C26" s="227" t="s"/>
      <c r="D26" s="228" t="s"/>
      <c r="F26" s="229" t="s"/>
      <c r="G26" s="229" t="s"/>
      <c r="H26" s="217" t="s"/>
      <c r="I26" s="14" t="s">
        <v>152</v>
      </c>
      <c r="J26" s="230" t="s"/>
      <c r="K26" s="231" t="s"/>
      <c r="L26" s="226" t="s"/>
      <c r="M26" s="226" t="s"/>
      <c r="N26" s="226" t="s"/>
      <c r="O26" s="226" t="s"/>
      <c r="P26" s="226" t="s"/>
      <c r="Q26" s="226" t="s"/>
      <c r="R26" s="226" t="s"/>
      <c r="S26" s="226" t="s"/>
      <c r="T26" s="226" t="s"/>
      <c r="U26" s="226" t="s"/>
      <c r="V26" s="226" t="s"/>
      <c r="W26" s="226" t="s"/>
      <c r="X26" s="226" t="s"/>
      <c r="Y26" s="226" t="s"/>
      <c r="Z26" s="226" t="s"/>
      <c r="AA26" s="226" t="s"/>
      <c r="AB26" s="226" t="s"/>
      <c r="AC26" s="226" t="s"/>
      <c r="AD26" s="226" t="s"/>
      <c r="AE26" s="226" t="s"/>
      <c r="AF26" s="226" t="s"/>
      <c r="AG26" s="226" t="s"/>
    </row>
    <row r="27" spans="1:33" ht="24" customHeight="true">
      <c r="A27" s="217" t="s"/>
      <c r="B27" s="217" t="s"/>
      <c r="C27" s="232" t="s"/>
      <c r="D27" s="233" t="s"/>
      <c r="E27" s="234" t="s"/>
      <c r="F27" s="222" t="s"/>
      <c r="G27" s="222" t="s"/>
      <c r="H27" s="223" t="s"/>
      <c r="I27" s="235" t="s"/>
      <c r="J27" s="225" t="s"/>
      <c r="K27" s="236" t="s"/>
      <c r="L27" s="226" t="s"/>
      <c r="M27" s="226" t="s"/>
      <c r="N27" s="226" t="s"/>
      <c r="O27" s="226" t="s"/>
      <c r="P27" s="226" t="s"/>
      <c r="Q27" s="226" t="s"/>
      <c r="R27" s="226" t="s"/>
      <c r="S27" s="226" t="s"/>
      <c r="T27" s="226" t="s"/>
      <c r="U27" s="226" t="s"/>
      <c r="V27" s="226" t="s"/>
      <c r="W27" s="226" t="s"/>
      <c r="X27" s="226" t="s"/>
      <c r="Y27" s="226" t="s"/>
      <c r="Z27" s="226" t="s"/>
      <c r="AA27" s="226" t="s"/>
      <c r="AB27" s="226" t="s"/>
      <c r="AC27" s="226" t="s"/>
      <c r="AD27" s="226" t="s"/>
      <c r="AE27" s="226" t="s"/>
      <c r="AF27" s="226" t="s"/>
      <c r="AG27" s="226" t="s"/>
    </row>
    <row r="28" spans="1:33" ht="24" customHeight="true">
      <c r="A28" s="217" t="s"/>
      <c r="B28" s="217" t="s"/>
      <c r="C28" s="227" t="s"/>
      <c r="D28" s="237" t="s"/>
      <c r="E28" s="234" t="s"/>
      <c r="F28" s="229" t="s"/>
      <c r="G28" s="229" t="s"/>
      <c r="H28" s="217" t="s"/>
      <c r="I28" s="238" t="s"/>
      <c r="J28" s="239" t="s"/>
      <c r="K28" s="231" t="s"/>
      <c r="L28" s="226" t="s"/>
      <c r="M28" s="226" t="s"/>
      <c r="N28" s="226" t="s"/>
      <c r="O28" s="226" t="s"/>
      <c r="P28" s="226" t="s"/>
      <c r="Q28" s="226" t="s"/>
      <c r="R28" s="226" t="s"/>
      <c r="S28" s="226" t="s"/>
      <c r="T28" s="226" t="s"/>
      <c r="U28" s="226" t="s"/>
      <c r="V28" s="226" t="s"/>
      <c r="W28" s="226" t="s"/>
      <c r="X28" s="226" t="s"/>
      <c r="Y28" s="226" t="s"/>
      <c r="Z28" s="226" t="s"/>
      <c r="AA28" s="226" t="s"/>
      <c r="AB28" s="226" t="s"/>
      <c r="AC28" s="226" t="s"/>
      <c r="AD28" s="226" t="s"/>
      <c r="AE28" s="226" t="s"/>
      <c r="AF28" s="226" t="s"/>
      <c r="AG28" s="226" t="s"/>
    </row>
    <row r="29" spans="1:33" ht="24" customHeight="true">
      <c r="A29" s="217" t="s"/>
      <c r="B29" s="217" t="s"/>
      <c r="C29" s="227" t="s"/>
      <c r="D29" s="222" t="s"/>
      <c r="E29" s="240" t="s"/>
      <c r="F29" s="241" t="s"/>
      <c r="G29" s="241" t="s"/>
      <c r="H29" s="218" t="s"/>
      <c r="I29" s="238" t="s"/>
      <c r="J29" s="239" t="s"/>
      <c r="K29" s="231" t="s"/>
      <c r="L29" s="226" t="s"/>
      <c r="M29" s="226" t="s"/>
      <c r="N29" s="226" t="s"/>
      <c r="O29" s="226" t="s"/>
      <c r="P29" s="226" t="s"/>
      <c r="Q29" s="226" t="s"/>
      <c r="R29" s="226" t="s"/>
      <c r="S29" s="226" t="s"/>
      <c r="T29" s="226" t="s"/>
      <c r="U29" s="226" t="s"/>
      <c r="V29" s="226" t="s"/>
      <c r="W29" s="226" t="s"/>
      <c r="X29" s="226" t="s"/>
      <c r="Y29" s="226" t="s"/>
      <c r="Z29" s="226" t="s"/>
      <c r="AA29" s="226" t="s"/>
      <c r="AB29" s="226" t="s"/>
      <c r="AC29" s="226" t="s"/>
      <c r="AD29" s="226" t="s"/>
      <c r="AE29" s="226" t="s"/>
      <c r="AF29" s="226" t="s"/>
      <c r="AG29" s="226" t="s"/>
    </row>
    <row r="30" spans="1:33" ht="24" customHeight="true">
      <c r="A30" s="217" t="s"/>
      <c r="B30" s="217" t="s"/>
      <c r="C30" s="227" t="s"/>
      <c r="D30" s="242" t="s"/>
      <c r="E30" s="240" t="s"/>
      <c r="F30" s="241" t="s"/>
      <c r="G30" s="241" t="s"/>
      <c r="H30" s="218" t="s"/>
      <c r="I30" s="243" t="s"/>
      <c r="J30" s="231" t="s"/>
      <c r="K30" s="231" t="s"/>
      <c r="L30" s="226" t="s"/>
      <c r="M30" s="226" t="s"/>
      <c r="N30" s="226" t="s"/>
      <c r="O30" s="226" t="s"/>
      <c r="P30" s="226" t="s"/>
      <c r="Q30" s="226" t="s"/>
      <c r="R30" s="226" t="s"/>
      <c r="S30" s="226" t="s"/>
      <c r="T30" s="226" t="s"/>
      <c r="U30" s="226" t="s"/>
      <c r="V30" s="226" t="s"/>
      <c r="W30" s="226" t="s"/>
      <c r="X30" s="226" t="s"/>
      <c r="Y30" s="226" t="s"/>
      <c r="Z30" s="226" t="s"/>
      <c r="AA30" s="226" t="s"/>
      <c r="AB30" s="226" t="s"/>
      <c r="AC30" s="226" t="s"/>
      <c r="AD30" s="226" t="s"/>
      <c r="AE30" s="226" t="s"/>
      <c r="AF30" s="226" t="s"/>
      <c r="AG30" s="226" t="s"/>
    </row>
    <row r="31" spans="1:33" ht="24" customHeight="true">
      <c r="A31" s="217" t="s"/>
      <c r="B31" s="217" t="s"/>
      <c r="C31" s="227" t="s"/>
      <c r="D31" s="229" t="s"/>
      <c r="E31" s="240" t="s"/>
      <c r="F31" s="241" t="s"/>
      <c r="G31" s="241" t="s"/>
      <c r="H31" s="218" t="s"/>
      <c r="I31" s="236" t="s"/>
      <c r="J31" s="230" t="s"/>
      <c r="K31" s="231" t="s"/>
      <c r="L31" s="226" t="s"/>
      <c r="M31" s="226" t="s"/>
      <c r="N31" s="226" t="s"/>
      <c r="O31" s="226" t="s"/>
      <c r="P31" s="226" t="s"/>
      <c r="Q31" s="226" t="s"/>
      <c r="R31" s="226" t="s"/>
      <c r="S31" s="226" t="s"/>
      <c r="T31" s="226" t="s"/>
      <c r="U31" s="226" t="s"/>
      <c r="V31" s="226" t="s"/>
      <c r="W31" s="226" t="s"/>
      <c r="X31" s="226" t="s"/>
      <c r="Y31" s="226" t="s"/>
      <c r="Z31" s="226" t="s"/>
      <c r="AA31" s="226" t="s"/>
      <c r="AB31" s="226" t="s"/>
      <c r="AC31" s="226" t="s"/>
      <c r="AD31" s="226" t="s"/>
      <c r="AE31" s="226" t="s"/>
      <c r="AF31" s="226" t="s"/>
      <c r="AG31" s="226" t="s"/>
    </row>
    <row r="32" spans="1:33" ht="24" customHeight="true">
      <c r="A32" s="217" t="s"/>
      <c r="B32" s="217" t="s"/>
      <c r="C32" s="227" t="s"/>
      <c r="D32" s="229" t="s"/>
      <c r="E32" s="240" t="s"/>
      <c r="J32" s="230" t="s"/>
      <c r="K32" s="231" t="s"/>
      <c r="L32" s="226" t="s"/>
      <c r="M32" s="226" t="s"/>
      <c r="N32" s="226" t="s"/>
      <c r="O32" s="226" t="s"/>
      <c r="P32" s="226" t="s"/>
      <c r="Q32" s="226" t="s"/>
      <c r="R32" s="226" t="s"/>
      <c r="S32" s="226" t="s"/>
      <c r="T32" s="226" t="s"/>
      <c r="U32" s="226" t="s"/>
      <c r="V32" s="226" t="s"/>
      <c r="W32" s="226" t="s"/>
      <c r="X32" s="226" t="s"/>
      <c r="Y32" s="226" t="s"/>
      <c r="Z32" s="226" t="s"/>
      <c r="AA32" s="226" t="s"/>
      <c r="AB32" s="226" t="s"/>
      <c r="AC32" s="226" t="s"/>
      <c r="AD32" s="226" t="s"/>
      <c r="AE32" s="226" t="s"/>
      <c r="AF32" s="226" t="s"/>
      <c r="AG32" s="226" t="s"/>
    </row>
    <row r="33" spans="1:33" ht="24" customHeight="true">
      <c r="A33" s="217" t="s"/>
      <c r="B33" s="217" t="s"/>
      <c r="C33" s="227" t="s"/>
      <c r="D33" s="237" t="s"/>
      <c r="E33" s="240" t="s"/>
      <c r="F33" s="244" t="s"/>
      <c r="G33" s="244" t="s"/>
      <c r="H33" s="245" t="s"/>
      <c r="I33" s="230" t="s"/>
      <c r="J33" s="230" t="s"/>
      <c r="K33" s="231" t="s"/>
      <c r="L33" s="226" t="s"/>
      <c r="M33" s="226" t="s"/>
      <c r="N33" s="226" t="s"/>
      <c r="O33" s="226" t="s"/>
      <c r="P33" s="226" t="s"/>
      <c r="Q33" s="226" t="s"/>
      <c r="R33" s="226" t="s"/>
      <c r="S33" s="226" t="s"/>
      <c r="T33" s="226" t="s"/>
      <c r="U33" s="226" t="s"/>
      <c r="V33" s="226" t="s"/>
      <c r="W33" s="226" t="s"/>
      <c r="X33" s="226" t="s"/>
      <c r="Y33" s="226" t="s"/>
      <c r="Z33" s="226" t="s"/>
      <c r="AA33" s="226" t="s"/>
      <c r="AB33" s="226" t="s"/>
      <c r="AC33" s="226" t="s"/>
      <c r="AD33" s="226" t="s"/>
      <c r="AE33" s="226" t="s"/>
      <c r="AF33" s="226" t="s"/>
      <c r="AG33" s="226" t="s"/>
    </row>
    <row r="34" spans="1:33" ht="24" customHeight="true">
      <c r="A34" s="246" t="s"/>
      <c r="B34" s="247" t="s"/>
      <c r="C34" s="227" t="s"/>
      <c r="D34" s="220" t="s"/>
      <c r="E34" s="240" t="s"/>
      <c r="H34" s="245" t="s"/>
      <c r="I34" s="235" t="s"/>
      <c r="J34" s="235" t="s"/>
      <c r="K34" s="231" t="s"/>
      <c r="L34" s="248" t="s"/>
      <c r="M34" s="226" t="s"/>
      <c r="N34" s="226" t="s"/>
      <c r="O34" s="226" t="s"/>
      <c r="P34" s="226" t="s"/>
      <c r="Q34" s="226" t="s"/>
      <c r="R34" s="226" t="s"/>
      <c r="S34" s="226" t="s"/>
      <c r="T34" s="226" t="s"/>
      <c r="U34" s="226" t="s"/>
      <c r="V34" s="226" t="s"/>
      <c r="W34" s="226" t="s"/>
      <c r="X34" s="226" t="s"/>
      <c r="Y34" s="226" t="s"/>
      <c r="Z34" s="226" t="s"/>
      <c r="AA34" s="226" t="s"/>
      <c r="AB34" s="226" t="s"/>
      <c r="AC34" s="226" t="s"/>
      <c r="AD34" s="226" t="s"/>
      <c r="AE34" s="226" t="s"/>
      <c r="AF34" s="226" t="s"/>
      <c r="AG34" s="226" t="s"/>
    </row>
    <row r="40" spans="1:33">
      <c r="A40" s="217" t="s"/>
      <c r="B40" s="217" t="s"/>
      <c r="C40" s="227" t="s"/>
      <c r="D40" s="229" t="s"/>
      <c r="E40" s="217" t="s"/>
      <c r="F40" s="229" t="s"/>
      <c r="G40" s="229" t="s"/>
      <c r="H40" s="217" t="s"/>
      <c r="I40" s="249" t="s"/>
      <c r="J40" s="249" t="s"/>
      <c r="K40" s="230" t="s"/>
      <c r="L40" s="217" t="s"/>
      <c r="M40" s="217" t="s"/>
      <c r="N40" s="217" t="s"/>
      <c r="O40" s="217" t="s"/>
      <c r="P40" s="217" t="s"/>
      <c r="Q40" s="217" t="s"/>
      <c r="R40" s="217" t="s"/>
      <c r="S40" s="217" t="s"/>
      <c r="T40" s="217" t="s"/>
      <c r="U40" s="217" t="s"/>
      <c r="V40" s="217" t="s"/>
      <c r="W40" s="217" t="s"/>
      <c r="X40" s="217" t="s"/>
      <c r="Y40" s="217" t="s"/>
      <c r="Z40" s="217" t="s"/>
      <c r="AA40" s="217" t="s"/>
      <c r="AB40" s="217" t="s"/>
      <c r="AC40" s="217" t="s"/>
      <c r="AD40" s="217" t="s"/>
      <c r="AE40" s="217" t="s"/>
      <c r="AF40" s="217" t="s"/>
      <c r="AG40" s="217" t="s"/>
    </row>
    <row r="41" spans="1:33">
      <c r="A41" s="217" t="s"/>
      <c r="B41" s="217" t="s"/>
      <c r="C41" s="227" t="s"/>
      <c r="D41" s="229" t="s"/>
      <c r="E41" s="217" t="s"/>
      <c r="F41" s="229" t="s"/>
      <c r="G41" s="229" t="s"/>
      <c r="H41" s="217" t="s"/>
      <c r="I41" s="249" t="s"/>
      <c r="J41" s="249" t="s"/>
      <c r="K41" s="230" t="s"/>
      <c r="L41" s="217" t="s"/>
      <c r="M41" s="217" t="s"/>
      <c r="N41" s="217" t="s"/>
      <c r="O41" s="217" t="s"/>
      <c r="P41" s="217" t="s"/>
      <c r="Q41" s="217" t="s"/>
      <c r="R41" s="217" t="s"/>
      <c r="S41" s="217" t="s"/>
      <c r="T41" s="217" t="s"/>
      <c r="U41" s="217" t="s"/>
      <c r="V41" s="217" t="s"/>
      <c r="W41" s="217" t="s"/>
      <c r="X41" s="217" t="s"/>
      <c r="Y41" s="217" t="s"/>
      <c r="Z41" s="217" t="s"/>
      <c r="AA41" s="217" t="s"/>
      <c r="AB41" s="217" t="s"/>
      <c r="AC41" s="217" t="s"/>
      <c r="AD41" s="217" t="s"/>
      <c r="AE41" s="217" t="s"/>
      <c r="AF41" s="217" t="s"/>
      <c r="AG41" s="217" t="s"/>
    </row>
    <row r="42" spans="1:33">
      <c r="A42" s="217" t="s"/>
      <c r="B42" s="217" t="s"/>
      <c r="C42" s="227" t="s"/>
      <c r="D42" s="229" t="s"/>
      <c r="E42" s="250" t="s"/>
      <c r="F42" s="229" t="s"/>
      <c r="G42" s="229" t="s"/>
      <c r="H42" s="217" t="s"/>
      <c r="I42" s="230" t="s"/>
      <c r="J42" s="230" t="s"/>
      <c r="K42" s="230" t="s"/>
      <c r="L42" s="217" t="s"/>
      <c r="M42" s="217" t="s"/>
      <c r="N42" s="217" t="s"/>
      <c r="O42" s="217" t="s"/>
      <c r="P42" s="217" t="s"/>
      <c r="Q42" s="217" t="s"/>
      <c r="R42" s="217" t="s"/>
      <c r="S42" s="217" t="s"/>
      <c r="T42" s="217" t="s"/>
      <c r="U42" s="217" t="s"/>
      <c r="V42" s="217" t="s"/>
      <c r="W42" s="217" t="s"/>
      <c r="X42" s="217" t="s"/>
      <c r="Y42" s="217" t="s"/>
      <c r="Z42" s="217" t="s"/>
      <c r="AA42" s="217" t="s"/>
      <c r="AB42" s="217" t="s"/>
      <c r="AC42" s="217" t="s"/>
      <c r="AD42" s="217" t="s"/>
      <c r="AE42" s="217" t="s"/>
      <c r="AF42" s="217" t="s"/>
      <c r="AG42" s="217" t="s"/>
    </row>
    <row r="43" spans="1:33">
      <c r="A43" s="217" t="s"/>
      <c r="B43" s="217" t="s"/>
      <c r="C43" s="227" t="s"/>
      <c r="D43" s="229" t="s"/>
      <c r="E43" s="217" t="s"/>
      <c r="F43" s="229" t="s"/>
      <c r="G43" s="229" t="s"/>
      <c r="H43" s="217" t="s"/>
      <c r="I43" s="230" t="s"/>
      <c r="J43" s="230" t="s"/>
      <c r="K43" s="230" t="s"/>
      <c r="L43" s="217" t="s"/>
      <c r="M43" s="217" t="s"/>
      <c r="N43" s="217" t="s"/>
      <c r="O43" s="217" t="s"/>
      <c r="P43" s="217" t="s"/>
      <c r="Q43" s="217" t="s"/>
      <c r="R43" s="217" t="s"/>
      <c r="S43" s="217" t="s"/>
      <c r="T43" s="217" t="s"/>
      <c r="U43" s="217" t="s"/>
      <c r="V43" s="217" t="s"/>
      <c r="W43" s="217" t="s"/>
      <c r="X43" s="217" t="s"/>
      <c r="Y43" s="217" t="s"/>
      <c r="Z43" s="217" t="s"/>
      <c r="AA43" s="217" t="s"/>
      <c r="AB43" s="217" t="s"/>
      <c r="AC43" s="217" t="s"/>
      <c r="AD43" s="217" t="s"/>
      <c r="AE43" s="217" t="s"/>
      <c r="AF43" s="217" t="s"/>
      <c r="AG43" s="217" t="s"/>
    </row>
    <row r="44" spans="1:33">
      <c r="A44" s="217" t="s"/>
      <c r="B44" s="217" t="s"/>
      <c r="C44" s="227" t="s"/>
      <c r="D44" s="222" t="s"/>
      <c r="E44" s="217" t="s"/>
      <c r="F44" s="251" t="s"/>
      <c r="G44" s="251" t="s"/>
      <c r="H44" s="240" t="s"/>
      <c r="I44" s="243" t="s"/>
      <c r="J44" s="243" t="s"/>
      <c r="K44" s="230" t="s"/>
      <c r="L44" s="217" t="s"/>
      <c r="M44" s="217" t="s"/>
      <c r="N44" s="217" t="s"/>
      <c r="O44" s="217" t="s"/>
      <c r="P44" s="217" t="s"/>
      <c r="Q44" s="217" t="s"/>
      <c r="R44" s="217" t="s"/>
      <c r="S44" s="217" t="s"/>
      <c r="T44" s="217" t="s"/>
      <c r="U44" s="217" t="s"/>
      <c r="V44" s="217" t="s"/>
      <c r="W44" s="217" t="s"/>
      <c r="X44" s="217" t="s"/>
      <c r="Y44" s="217" t="s"/>
      <c r="Z44" s="217" t="s"/>
      <c r="AA44" s="217" t="s"/>
      <c r="AB44" s="217" t="s"/>
      <c r="AC44" s="217" t="s"/>
      <c r="AD44" s="217" t="s"/>
      <c r="AE44" s="217" t="s"/>
      <c r="AF44" s="217" t="s"/>
      <c r="AG44" s="217" t="s"/>
    </row>
    <row r="45" spans="1:33" ht="72" customHeight="true">
      <c r="A45" s="217" t="s"/>
      <c r="B45" s="217" t="s"/>
      <c r="C45" s="227" t="s"/>
      <c r="D45" s="229" t="s"/>
      <c r="E45" s="217" t="s"/>
      <c r="F45" s="229" t="s"/>
      <c r="G45" s="229" t="s"/>
      <c r="H45" s="217" t="s"/>
      <c r="I45" s="230" t="s"/>
      <c r="J45" s="230" t="s"/>
      <c r="K45" s="230" t="s"/>
      <c r="L45" s="217" t="s"/>
      <c r="M45" s="217" t="s"/>
      <c r="N45" s="217" t="s"/>
      <c r="O45" s="217" t="s"/>
      <c r="P45" s="217" t="s"/>
      <c r="Q45" s="217" t="s"/>
      <c r="R45" s="217" t="s"/>
      <c r="S45" s="217" t="s"/>
      <c r="T45" s="217" t="s"/>
      <c r="U45" s="217" t="s"/>
      <c r="V45" s="217" t="s"/>
      <c r="W45" s="217" t="s"/>
      <c r="X45" s="217" t="s"/>
      <c r="Y45" s="217" t="s"/>
      <c r="Z45" s="217" t="s"/>
      <c r="AA45" s="217" t="s"/>
      <c r="AB45" s="217" t="s"/>
      <c r="AC45" s="217" t="s"/>
      <c r="AD45" s="217" t="s"/>
      <c r="AE45" s="217" t="s"/>
      <c r="AF45" s="217" t="s"/>
      <c r="AG45" s="217" t="s"/>
    </row>
    <row r="46" spans="1:33">
      <c r="A46" s="217" t="s"/>
      <c r="B46" s="217" t="s"/>
      <c r="C46" s="227" t="s"/>
      <c r="D46" s="229" t="s"/>
      <c r="E46" s="217" t="s"/>
      <c r="F46" s="229" t="s"/>
      <c r="G46" s="229" t="s"/>
      <c r="H46" s="217" t="s"/>
      <c r="I46" s="230" t="s"/>
      <c r="J46" s="230" t="s"/>
      <c r="K46" s="230" t="s"/>
      <c r="L46" s="217" t="s"/>
      <c r="M46" s="217" t="s"/>
      <c r="N46" s="217" t="s"/>
      <c r="O46" s="217" t="s"/>
      <c r="P46" s="217" t="s"/>
      <c r="Q46" s="217" t="s"/>
      <c r="R46" s="217" t="s"/>
      <c r="S46" s="217" t="s"/>
      <c r="T46" s="217" t="s"/>
      <c r="U46" s="217" t="s"/>
      <c r="V46" s="217" t="s"/>
      <c r="W46" s="217" t="s"/>
      <c r="X46" s="217" t="s"/>
      <c r="Y46" s="217" t="s"/>
      <c r="Z46" s="217" t="s"/>
      <c r="AA46" s="217" t="s"/>
      <c r="AB46" s="217" t="s"/>
      <c r="AC46" s="217" t="s"/>
      <c r="AD46" s="217" t="s"/>
      <c r="AE46" s="217" t="s"/>
      <c r="AF46" s="217" t="s"/>
      <c r="AG46" s="217" t="s"/>
    </row>
    <row r="47" spans="1:33">
      <c r="A47" s="217" t="s"/>
      <c r="B47" s="217" t="s"/>
      <c r="C47" s="227" t="s"/>
      <c r="D47" s="229" t="s"/>
      <c r="E47" s="217" t="s"/>
      <c r="F47" s="229" t="s"/>
      <c r="G47" s="229" t="s"/>
      <c r="H47" s="217" t="s"/>
      <c r="I47" s="230" t="s"/>
      <c r="J47" s="230" t="s"/>
      <c r="K47" s="230" t="s"/>
      <c r="L47" s="217" t="s"/>
      <c r="M47" s="217" t="s"/>
      <c r="N47" s="217" t="s"/>
      <c r="O47" s="217" t="s"/>
      <c r="P47" s="217" t="s"/>
      <c r="Q47" s="217" t="s"/>
      <c r="R47" s="217" t="s"/>
      <c r="S47" s="217" t="s"/>
      <c r="T47" s="217" t="s"/>
      <c r="U47" s="217" t="s"/>
      <c r="V47" s="217" t="s"/>
      <c r="W47" s="217" t="s"/>
      <c r="X47" s="217" t="s"/>
      <c r="Y47" s="217" t="s"/>
      <c r="Z47" s="217" t="s"/>
      <c r="AA47" s="217" t="s"/>
      <c r="AB47" s="217" t="s"/>
      <c r="AC47" s="217" t="s"/>
      <c r="AD47" s="217" t="s"/>
      <c r="AE47" s="217" t="s"/>
      <c r="AF47" s="217" t="s"/>
      <c r="AG47" s="217" t="s"/>
    </row>
    <row r="48" spans="1:33">
      <c r="A48" s="217" t="s"/>
      <c r="B48" s="217" t="s"/>
      <c r="C48" s="227" t="s"/>
      <c r="D48" s="229" t="s"/>
      <c r="E48" s="217" t="s"/>
      <c r="F48" s="229" t="s"/>
      <c r="G48" s="229" t="s"/>
      <c r="H48" s="217" t="s"/>
      <c r="I48" s="230" t="s"/>
      <c r="J48" s="230" t="s"/>
      <c r="K48" s="230" t="s"/>
      <c r="L48" s="217" t="s"/>
      <c r="M48" s="217" t="s"/>
      <c r="N48" s="217" t="s"/>
      <c r="O48" s="217" t="s"/>
      <c r="P48" s="217" t="s"/>
      <c r="Q48" s="217" t="s"/>
      <c r="R48" s="217" t="s"/>
      <c r="S48" s="217" t="s"/>
      <c r="T48" s="217" t="s"/>
      <c r="U48" s="217" t="s"/>
      <c r="V48" s="217" t="s"/>
      <c r="W48" s="217" t="s"/>
      <c r="X48" s="217" t="s"/>
      <c r="Y48" s="217" t="s"/>
      <c r="Z48" s="217" t="s"/>
      <c r="AA48" s="217" t="s"/>
      <c r="AB48" s="217" t="s"/>
      <c r="AC48" s="217" t="s"/>
      <c r="AD48" s="217" t="s"/>
      <c r="AE48" s="217" t="s"/>
      <c r="AF48" s="217" t="s"/>
      <c r="AG48" s="217" t="s"/>
    </row>
    <row r="49" spans="1:33">
      <c r="A49" s="217" t="s"/>
      <c r="B49" s="217" t="s"/>
      <c r="C49" s="227" t="s"/>
      <c r="D49" s="229" t="s"/>
      <c r="E49" s="217" t="s"/>
      <c r="F49" s="229" t="s"/>
      <c r="G49" s="229" t="s"/>
      <c r="H49" s="217" t="s"/>
      <c r="I49" s="230" t="s"/>
      <c r="J49" s="230" t="s"/>
      <c r="K49" s="230" t="s"/>
      <c r="L49" s="217" t="s"/>
      <c r="M49" s="217" t="s"/>
      <c r="N49" s="217" t="s"/>
      <c r="O49" s="217" t="s"/>
      <c r="P49" s="217" t="s"/>
      <c r="Q49" s="217" t="s"/>
      <c r="R49" s="217" t="s"/>
      <c r="S49" s="217" t="s"/>
      <c r="T49" s="217" t="s"/>
      <c r="U49" s="217" t="s"/>
      <c r="V49" s="217" t="s"/>
      <c r="W49" s="217" t="s"/>
      <c r="X49" s="217" t="s"/>
      <c r="Y49" s="217" t="s"/>
      <c r="Z49" s="217" t="s"/>
      <c r="AA49" s="217" t="s"/>
      <c r="AB49" s="217" t="s"/>
      <c r="AC49" s="217" t="s"/>
      <c r="AD49" s="217" t="s"/>
      <c r="AE49" s="217" t="s"/>
      <c r="AF49" s="217" t="s"/>
      <c r="AG49" s="217" t="s"/>
    </row>
    <row r="50" spans="1:33">
      <c r="A50" s="217" t="s"/>
      <c r="B50" s="217" t="s"/>
      <c r="C50" s="227" t="s"/>
      <c r="D50" s="229" t="s"/>
      <c r="E50" s="217" t="s"/>
      <c r="F50" s="229" t="s"/>
      <c r="G50" s="229" t="s"/>
      <c r="H50" s="217" t="s"/>
      <c r="I50" s="230" t="s"/>
      <c r="J50" s="230" t="s"/>
      <c r="K50" s="230" t="s"/>
      <c r="L50" s="217" t="s"/>
      <c r="M50" s="217" t="s"/>
      <c r="N50" s="217" t="s"/>
      <c r="O50" s="217" t="s"/>
      <c r="P50" s="217" t="s"/>
      <c r="Q50" s="217" t="s"/>
      <c r="R50" s="217" t="s"/>
      <c r="S50" s="217" t="s"/>
      <c r="T50" s="217" t="s"/>
      <c r="U50" s="217" t="s"/>
      <c r="V50" s="217" t="s"/>
      <c r="W50" s="217" t="s"/>
      <c r="X50" s="217" t="s"/>
      <c r="Y50" s="217" t="s"/>
      <c r="Z50" s="217" t="s"/>
      <c r="AA50" s="217" t="s"/>
      <c r="AB50" s="217" t="s"/>
      <c r="AC50" s="217" t="s"/>
      <c r="AD50" s="217" t="s"/>
      <c r="AE50" s="217" t="s"/>
      <c r="AF50" s="217" t="s"/>
      <c r="AG50" s="217" t="s"/>
    </row>
    <row r="51" spans="1:33">
      <c r="A51" s="217" t="s"/>
      <c r="B51" s="217" t="s"/>
      <c r="C51" s="227" t="s"/>
      <c r="D51" s="229" t="s"/>
      <c r="E51" s="217" t="s"/>
      <c r="F51" s="229" t="s"/>
      <c r="G51" s="229" t="s"/>
      <c r="H51" s="217" t="s"/>
      <c r="I51" s="230" t="s"/>
      <c r="J51" s="230" t="s"/>
      <c r="K51" s="230" t="s"/>
      <c r="L51" s="217" t="s"/>
      <c r="M51" s="217" t="s"/>
      <c r="N51" s="217" t="s"/>
      <c r="O51" s="217" t="s"/>
      <c r="P51" s="217" t="s"/>
      <c r="Q51" s="217" t="s"/>
      <c r="R51" s="217" t="s"/>
      <c r="S51" s="217" t="s"/>
      <c r="T51" s="217" t="s"/>
      <c r="U51" s="217" t="s"/>
      <c r="V51" s="217" t="s"/>
      <c r="W51" s="217" t="s"/>
      <c r="X51" s="217" t="s"/>
      <c r="Y51" s="217" t="s"/>
      <c r="Z51" s="217" t="s"/>
      <c r="AA51" s="217" t="s"/>
      <c r="AB51" s="217" t="s"/>
      <c r="AC51" s="217" t="s"/>
      <c r="AD51" s="217" t="s"/>
      <c r="AE51" s="217" t="s"/>
      <c r="AF51" s="217" t="s"/>
      <c r="AG51" s="217" t="s"/>
    </row>
    <row r="52" spans="1:33">
      <c r="A52" s="217" t="s"/>
      <c r="B52" s="217" t="s"/>
      <c r="C52" s="227" t="s"/>
      <c r="D52" s="229" t="s"/>
      <c r="E52" s="217" t="s"/>
      <c r="F52" s="229" t="s"/>
      <c r="G52" s="229" t="s"/>
      <c r="H52" s="217" t="s"/>
      <c r="I52" s="230" t="s"/>
      <c r="J52" s="230" t="s"/>
      <c r="K52" s="230" t="s"/>
      <c r="L52" s="217" t="s"/>
      <c r="M52" s="217" t="s"/>
      <c r="N52" s="217" t="s"/>
      <c r="O52" s="217" t="s"/>
      <c r="P52" s="217" t="s"/>
      <c r="Q52" s="217" t="s"/>
      <c r="R52" s="217" t="s"/>
      <c r="S52" s="217" t="s"/>
      <c r="T52" s="217" t="s"/>
      <c r="U52" s="217" t="s"/>
      <c r="V52" s="217" t="s"/>
      <c r="W52" s="217" t="s"/>
      <c r="X52" s="217" t="s"/>
      <c r="Y52" s="217" t="s"/>
      <c r="Z52" s="217" t="s"/>
      <c r="AA52" s="217" t="s"/>
      <c r="AB52" s="217" t="s"/>
      <c r="AC52" s="217" t="s"/>
      <c r="AD52" s="217" t="s"/>
      <c r="AE52" s="217" t="s"/>
      <c r="AF52" s="217" t="s"/>
      <c r="AG52" s="217" t="s"/>
    </row>
    <row r="53" spans="1:33">
      <c r="A53" s="217" t="s"/>
      <c r="B53" s="217" t="s"/>
      <c r="C53" s="227" t="s"/>
      <c r="D53" s="229" t="s"/>
      <c r="E53" s="217" t="s"/>
      <c r="F53" s="229" t="s"/>
      <c r="G53" s="229" t="s"/>
      <c r="H53" s="217" t="s"/>
      <c r="I53" s="230" t="s"/>
      <c r="J53" s="230" t="s"/>
      <c r="K53" s="230" t="s"/>
      <c r="L53" s="217" t="s"/>
      <c r="M53" s="217" t="s"/>
      <c r="N53" s="217" t="s"/>
      <c r="O53" s="217" t="s"/>
      <c r="P53" s="217" t="s"/>
      <c r="Q53" s="217" t="s"/>
      <c r="R53" s="217" t="s"/>
      <c r="S53" s="217" t="s"/>
      <c r="T53" s="217" t="s"/>
      <c r="U53" s="217" t="s"/>
      <c r="V53" s="217" t="s"/>
      <c r="W53" s="217" t="s"/>
      <c r="X53" s="217" t="s"/>
      <c r="Y53" s="217" t="s"/>
      <c r="Z53" s="217" t="s"/>
      <c r="AA53" s="217" t="s"/>
      <c r="AB53" s="217" t="s"/>
      <c r="AC53" s="217" t="s"/>
      <c r="AD53" s="217" t="s"/>
      <c r="AE53" s="217" t="s"/>
      <c r="AF53" s="217" t="s"/>
      <c r="AG53" s="217" t="s"/>
    </row>
    <row r="54" spans="1:33">
      <c r="A54" s="217" t="s"/>
      <c r="B54" s="217" t="s"/>
      <c r="C54" s="227" t="s"/>
      <c r="D54" s="229" t="s"/>
      <c r="E54" s="217" t="s"/>
      <c r="F54" s="229" t="s"/>
      <c r="G54" s="229" t="s"/>
      <c r="H54" s="217" t="s"/>
      <c r="I54" s="230" t="s"/>
      <c r="J54" s="230" t="s"/>
      <c r="K54" s="230" t="s"/>
      <c r="L54" s="217" t="s"/>
      <c r="M54" s="217" t="s"/>
      <c r="N54" s="217" t="s"/>
      <c r="O54" s="217" t="s"/>
      <c r="P54" s="217" t="s"/>
      <c r="Q54" s="217" t="s"/>
      <c r="R54" s="217" t="s"/>
      <c r="S54" s="217" t="s"/>
      <c r="T54" s="217" t="s"/>
      <c r="U54" s="217" t="s"/>
      <c r="V54" s="217" t="s"/>
      <c r="W54" s="217" t="s"/>
      <c r="X54" s="217" t="s"/>
      <c r="Y54" s="217" t="s"/>
      <c r="Z54" s="217" t="s"/>
      <c r="AA54" s="217" t="s"/>
      <c r="AB54" s="217" t="s"/>
      <c r="AC54" s="217" t="s"/>
      <c r="AD54" s="217" t="s"/>
      <c r="AE54" s="217" t="s"/>
      <c r="AF54" s="217" t="s"/>
      <c r="AG54" s="217" t="s"/>
    </row>
    <row r="55" spans="1:33">
      <c r="A55" s="217" t="s"/>
      <c r="B55" s="217" t="s"/>
      <c r="C55" s="227" t="s"/>
      <c r="D55" s="229" t="s"/>
      <c r="E55" s="217" t="s"/>
      <c r="F55" s="229" t="s"/>
      <c r="G55" s="229" t="s"/>
      <c r="H55" s="217" t="s"/>
      <c r="I55" s="230" t="s"/>
      <c r="J55" s="230" t="s"/>
      <c r="K55" s="230" t="s"/>
      <c r="L55" s="217" t="s"/>
      <c r="M55" s="217" t="s"/>
      <c r="N55" s="217" t="s"/>
      <c r="O55" s="217" t="s"/>
      <c r="P55" s="217" t="s"/>
      <c r="Q55" s="217" t="s"/>
      <c r="R55" s="217" t="s"/>
      <c r="S55" s="217" t="s"/>
      <c r="T55" s="217" t="s"/>
      <c r="U55" s="217" t="s"/>
      <c r="V55" s="217" t="s"/>
      <c r="W55" s="217" t="s"/>
      <c r="X55" s="217" t="s"/>
      <c r="Y55" s="217" t="s"/>
      <c r="Z55" s="217" t="s"/>
      <c r="AA55" s="217" t="s"/>
      <c r="AB55" s="217" t="s"/>
      <c r="AC55" s="217" t="s"/>
      <c r="AD55" s="217" t="s"/>
      <c r="AE55" s="217" t="s"/>
      <c r="AF55" s="217" t="s"/>
      <c r="AG55" s="217" t="s"/>
    </row>
    <row r="56" spans="1:33">
      <c r="A56" s="217" t="s"/>
      <c r="B56" s="217" t="s"/>
      <c r="C56" s="227" t="s"/>
      <c r="D56" s="229" t="s"/>
      <c r="E56" s="217" t="s"/>
      <c r="F56" s="229" t="s"/>
      <c r="G56" s="229" t="s"/>
      <c r="H56" s="217" t="s"/>
      <c r="I56" s="230" t="s"/>
      <c r="J56" s="230" t="s"/>
      <c r="K56" s="230" t="s"/>
      <c r="L56" s="217" t="s"/>
      <c r="M56" s="217" t="s"/>
      <c r="N56" s="217" t="s"/>
      <c r="O56" s="217" t="s"/>
      <c r="P56" s="217" t="s"/>
      <c r="Q56" s="217" t="s"/>
      <c r="R56" s="217" t="s"/>
      <c r="S56" s="217" t="s"/>
      <c r="T56" s="217" t="s"/>
      <c r="U56" s="217" t="s"/>
      <c r="V56" s="217" t="s"/>
      <c r="W56" s="217" t="s"/>
      <c r="X56" s="217" t="s"/>
      <c r="Y56" s="217" t="s"/>
      <c r="Z56" s="217" t="s"/>
      <c r="AA56" s="217" t="s"/>
      <c r="AB56" s="217" t="s"/>
      <c r="AC56" s="217" t="s"/>
      <c r="AD56" s="217" t="s"/>
      <c r="AE56" s="217" t="s"/>
      <c r="AF56" s="217" t="s"/>
      <c r="AG56" s="217" t="s"/>
    </row>
    <row r="57" spans="1:33">
      <c r="A57" s="217" t="s"/>
      <c r="B57" s="217" t="s"/>
      <c r="C57" s="227" t="s"/>
      <c r="D57" s="229" t="s"/>
      <c r="E57" s="217" t="s"/>
      <c r="F57" s="229" t="s"/>
      <c r="G57" s="229" t="s"/>
      <c r="H57" s="217" t="s"/>
      <c r="I57" s="230" t="s"/>
      <c r="J57" s="230" t="s"/>
      <c r="K57" s="230" t="s"/>
      <c r="L57" s="217" t="s"/>
      <c r="M57" s="217" t="s"/>
      <c r="N57" s="217" t="s"/>
      <c r="O57" s="217" t="s"/>
      <c r="P57" s="217" t="s"/>
      <c r="Q57" s="217" t="s"/>
      <c r="R57" s="217" t="s"/>
      <c r="S57" s="217" t="s"/>
      <c r="T57" s="217" t="s"/>
      <c r="U57" s="217" t="s"/>
      <c r="V57" s="217" t="s"/>
      <c r="W57" s="217" t="s"/>
      <c r="X57" s="217" t="s"/>
      <c r="Y57" s="217" t="s"/>
      <c r="Z57" s="217" t="s"/>
      <c r="AA57" s="217" t="s"/>
      <c r="AB57" s="217" t="s"/>
      <c r="AC57" s="217" t="s"/>
      <c r="AD57" s="217" t="s"/>
      <c r="AE57" s="217" t="s"/>
      <c r="AF57" s="217" t="s"/>
      <c r="AG57" s="217" t="s"/>
    </row>
    <row r="58" spans="1:33">
      <c r="A58" s="217" t="s"/>
      <c r="B58" s="217" t="s"/>
      <c r="C58" s="227" t="s"/>
      <c r="D58" s="229" t="s"/>
      <c r="E58" s="217" t="s"/>
      <c r="F58" s="229" t="s"/>
      <c r="G58" s="229" t="s"/>
      <c r="H58" s="217" t="s"/>
      <c r="I58" s="230" t="s"/>
      <c r="J58" s="230" t="s"/>
      <c r="K58" s="230" t="s"/>
      <c r="L58" s="217" t="s"/>
      <c r="M58" s="217" t="s"/>
      <c r="N58" s="217" t="s"/>
      <c r="O58" s="217" t="s"/>
      <c r="P58" s="217" t="s"/>
      <c r="Q58" s="217" t="s"/>
      <c r="R58" s="217" t="s"/>
      <c r="S58" s="217" t="s"/>
      <c r="T58" s="217" t="s"/>
      <c r="U58" s="217" t="s"/>
      <c r="V58" s="217" t="s"/>
      <c r="W58" s="217" t="s"/>
      <c r="X58" s="217" t="s"/>
      <c r="Y58" s="217" t="s"/>
      <c r="Z58" s="217" t="s"/>
      <c r="AA58" s="217" t="s"/>
      <c r="AB58" s="217" t="s"/>
      <c r="AC58" s="217" t="s"/>
      <c r="AD58" s="217" t="s"/>
      <c r="AE58" s="217" t="s"/>
      <c r="AF58" s="217" t="s"/>
      <c r="AG58" s="217" t="s"/>
    </row>
    <row r="59" spans="1:33">
      <c r="A59" s="217" t="s"/>
      <c r="B59" s="217" t="s"/>
      <c r="C59" s="227" t="s"/>
      <c r="D59" s="229" t="s"/>
      <c r="E59" s="217" t="s"/>
      <c r="F59" s="229" t="s"/>
      <c r="G59" s="229" t="s"/>
      <c r="H59" s="217" t="s"/>
      <c r="I59" s="230" t="s"/>
      <c r="J59" s="230" t="s"/>
      <c r="K59" s="230" t="s"/>
      <c r="L59" s="217" t="s"/>
      <c r="M59" s="217" t="s"/>
      <c r="N59" s="217" t="s"/>
      <c r="O59" s="217" t="s"/>
      <c r="P59" s="217" t="s"/>
      <c r="Q59" s="217" t="s"/>
      <c r="R59" s="217" t="s"/>
      <c r="S59" s="217" t="s"/>
      <c r="T59" s="217" t="s"/>
      <c r="U59" s="217" t="s"/>
      <c r="V59" s="217" t="s"/>
      <c r="W59" s="217" t="s"/>
      <c r="X59" s="217" t="s"/>
      <c r="Y59" s="217" t="s"/>
      <c r="Z59" s="217" t="s"/>
      <c r="AA59" s="217" t="s"/>
      <c r="AB59" s="217" t="s"/>
      <c r="AC59" s="217" t="s"/>
      <c r="AD59" s="217" t="s"/>
      <c r="AE59" s="217" t="s"/>
      <c r="AF59" s="217" t="s"/>
      <c r="AG59" s="217" t="s"/>
    </row>
    <row r="60" spans="1:33">
      <c r="A60" s="217" t="s"/>
      <c r="B60" s="217" t="s"/>
      <c r="C60" s="227" t="s"/>
      <c r="D60" s="229" t="s"/>
      <c r="E60" s="217" t="s"/>
      <c r="F60" s="229" t="s"/>
      <c r="G60" s="229" t="s"/>
      <c r="H60" s="217" t="s"/>
      <c r="I60" s="230" t="s"/>
      <c r="J60" s="230" t="s"/>
      <c r="K60" s="230" t="s"/>
      <c r="L60" s="217" t="s"/>
      <c r="M60" s="217" t="s"/>
      <c r="N60" s="217" t="s"/>
      <c r="O60" s="217" t="s"/>
      <c r="P60" s="217" t="s"/>
      <c r="Q60" s="217" t="s"/>
      <c r="R60" s="217" t="s"/>
      <c r="S60" s="217" t="s"/>
      <c r="T60" s="217" t="s"/>
      <c r="U60" s="217" t="s"/>
      <c r="V60" s="217" t="s"/>
      <c r="W60" s="217" t="s"/>
      <c r="X60" s="217" t="s"/>
      <c r="Y60" s="217" t="s"/>
      <c r="Z60" s="217" t="s"/>
      <c r="AA60" s="217" t="s"/>
      <c r="AB60" s="217" t="s"/>
      <c r="AC60" s="217" t="s"/>
      <c r="AD60" s="217" t="s"/>
      <c r="AE60" s="217" t="s"/>
      <c r="AF60" s="217" t="s"/>
      <c r="AG60" s="217" t="s"/>
    </row>
    <row r="61" spans="1:33">
      <c r="A61" s="217" t="s"/>
      <c r="B61" s="217" t="s"/>
      <c r="C61" s="227" t="s"/>
      <c r="D61" s="229" t="s"/>
      <c r="E61" s="217" t="s"/>
      <c r="F61" s="229" t="s"/>
      <c r="G61" s="229" t="s"/>
      <c r="H61" s="217" t="s"/>
      <c r="I61" s="230" t="s"/>
      <c r="J61" s="230" t="s"/>
      <c r="K61" s="230" t="s"/>
      <c r="L61" s="217" t="s"/>
      <c r="M61" s="217" t="s"/>
      <c r="N61" s="217" t="s"/>
      <c r="O61" s="217" t="s"/>
      <c r="P61" s="217" t="s"/>
      <c r="Q61" s="217" t="s"/>
      <c r="R61" s="217" t="s"/>
      <c r="S61" s="217" t="s"/>
      <c r="T61" s="217" t="s"/>
      <c r="U61" s="217" t="s"/>
      <c r="V61" s="217" t="s"/>
      <c r="W61" s="217" t="s"/>
      <c r="X61" s="217" t="s"/>
      <c r="Y61" s="217" t="s"/>
      <c r="Z61" s="217" t="s"/>
      <c r="AA61" s="217" t="s"/>
      <c r="AB61" s="217" t="s"/>
      <c r="AC61" s="217" t="s"/>
      <c r="AD61" s="217" t="s"/>
      <c r="AE61" s="217" t="s"/>
      <c r="AF61" s="217" t="s"/>
      <c r="AG61" s="217" t="s"/>
    </row>
    <row r="62" spans="1:33">
      <c r="A62" s="217" t="s"/>
      <c r="B62" s="217" t="s"/>
      <c r="C62" s="227" t="s"/>
      <c r="D62" s="229" t="s"/>
      <c r="E62" s="217" t="s"/>
      <c r="F62" s="229" t="s"/>
      <c r="G62" s="229" t="s"/>
      <c r="H62" s="217" t="s"/>
      <c r="I62" s="230" t="s"/>
      <c r="J62" s="230" t="s"/>
      <c r="K62" s="230" t="s"/>
      <c r="L62" s="217" t="s"/>
      <c r="M62" s="217" t="s"/>
      <c r="N62" s="217" t="s"/>
      <c r="O62" s="217" t="s"/>
      <c r="P62" s="217" t="s"/>
      <c r="Q62" s="217" t="s"/>
      <c r="R62" s="217" t="s"/>
      <c r="S62" s="217" t="s"/>
      <c r="T62" s="217" t="s"/>
      <c r="U62" s="217" t="s"/>
      <c r="V62" s="217" t="s"/>
      <c r="W62" s="217" t="s"/>
      <c r="X62" s="217" t="s"/>
      <c r="Y62" s="217" t="s"/>
      <c r="Z62" s="217" t="s"/>
      <c r="AA62" s="217" t="s"/>
      <c r="AB62" s="217" t="s"/>
      <c r="AC62" s="217" t="s"/>
      <c r="AD62" s="217" t="s"/>
      <c r="AE62" s="217" t="s"/>
      <c r="AF62" s="217" t="s"/>
      <c r="AG62" s="217" t="s"/>
    </row>
    <row r="63" spans="1:33">
      <c r="A63" s="217" t="s"/>
      <c r="B63" s="217" t="s"/>
      <c r="C63" s="227" t="s"/>
      <c r="D63" s="229" t="s"/>
      <c r="E63" s="217" t="s"/>
      <c r="F63" s="229" t="s"/>
      <c r="G63" s="229" t="s"/>
      <c r="H63" s="217" t="s"/>
      <c r="I63" s="230" t="s"/>
      <c r="J63" s="230" t="s"/>
      <c r="K63" s="230" t="s"/>
      <c r="L63" s="217" t="s"/>
      <c r="M63" s="217" t="s"/>
      <c r="N63" s="217" t="s"/>
      <c r="O63" s="217" t="s"/>
      <c r="P63" s="217" t="s"/>
      <c r="Q63" s="217" t="s"/>
      <c r="R63" s="217" t="s"/>
      <c r="S63" s="217" t="s"/>
      <c r="T63" s="217" t="s"/>
      <c r="U63" s="217" t="s"/>
      <c r="V63" s="217" t="s"/>
      <c r="W63" s="217" t="s"/>
      <c r="X63" s="217" t="s"/>
      <c r="Y63" s="217" t="s"/>
      <c r="Z63" s="217" t="s"/>
      <c r="AA63" s="217" t="s"/>
      <c r="AB63" s="217" t="s"/>
      <c r="AC63" s="217" t="s"/>
      <c r="AD63" s="217" t="s"/>
      <c r="AE63" s="217" t="s"/>
      <c r="AF63" s="217" t="s"/>
      <c r="AG63" s="217" t="s"/>
    </row>
    <row r="64" spans="1:33">
      <c r="A64" s="217" t="s"/>
      <c r="B64" s="217" t="s"/>
      <c r="C64" s="227" t="s"/>
      <c r="D64" s="229" t="s"/>
      <c r="E64" s="217" t="s"/>
      <c r="F64" s="229" t="s"/>
      <c r="G64" s="229" t="s"/>
      <c r="H64" s="217" t="s"/>
      <c r="I64" s="230" t="s"/>
      <c r="J64" s="230" t="s"/>
      <c r="K64" s="230" t="s"/>
      <c r="L64" s="217" t="s"/>
      <c r="M64" s="217" t="s"/>
      <c r="N64" s="217" t="s"/>
      <c r="O64" s="217" t="s"/>
      <c r="P64" s="217" t="s"/>
      <c r="Q64" s="217" t="s"/>
      <c r="R64" s="217" t="s"/>
      <c r="S64" s="217" t="s"/>
      <c r="T64" s="217" t="s"/>
      <c r="U64" s="217" t="s"/>
      <c r="V64" s="217" t="s"/>
      <c r="W64" s="217" t="s"/>
      <c r="X64" s="217" t="s"/>
      <c r="Y64" s="217" t="s"/>
      <c r="Z64" s="217" t="s"/>
      <c r="AA64" s="217" t="s"/>
      <c r="AB64" s="217" t="s"/>
      <c r="AC64" s="217" t="s"/>
      <c r="AD64" s="217" t="s"/>
      <c r="AE64" s="217" t="s"/>
      <c r="AF64" s="217" t="s"/>
      <c r="AG64" s="217" t="s"/>
    </row>
    <row r="65" spans="1:33">
      <c r="A65" s="217" t="s"/>
      <c r="B65" s="217" t="s"/>
      <c r="C65" s="227" t="s"/>
      <c r="D65" s="229" t="s"/>
      <c r="E65" s="217" t="s"/>
      <c r="F65" s="229" t="s"/>
      <c r="G65" s="229" t="s"/>
      <c r="H65" s="217" t="s"/>
      <c r="I65" s="230" t="s"/>
      <c r="J65" s="230" t="s"/>
      <c r="K65" s="230" t="s"/>
      <c r="L65" s="217" t="s"/>
      <c r="M65" s="217" t="s"/>
      <c r="N65" s="217" t="s"/>
      <c r="O65" s="217" t="s"/>
      <c r="P65" s="217" t="s"/>
      <c r="Q65" s="217" t="s"/>
      <c r="R65" s="217" t="s"/>
      <c r="S65" s="217" t="s"/>
      <c r="T65" s="217" t="s"/>
      <c r="U65" s="217" t="s"/>
      <c r="V65" s="217" t="s"/>
      <c r="W65" s="217" t="s"/>
      <c r="X65" s="217" t="s"/>
      <c r="Y65" s="217" t="s"/>
      <c r="Z65" s="217" t="s"/>
      <c r="AA65" s="217" t="s"/>
      <c r="AB65" s="217" t="s"/>
      <c r="AC65" s="217" t="s"/>
      <c r="AD65" s="217" t="s"/>
      <c r="AE65" s="217" t="s"/>
      <c r="AF65" s="217" t="s"/>
      <c r="AG65" s="217" t="s"/>
    </row>
    <row r="66" spans="1:33">
      <c r="A66" s="217" t="s"/>
      <c r="B66" s="217" t="s"/>
      <c r="C66" s="227" t="s"/>
      <c r="D66" s="229" t="s"/>
      <c r="E66" s="217" t="s"/>
      <c r="F66" s="229" t="s"/>
      <c r="G66" s="229" t="s"/>
      <c r="H66" s="217" t="s"/>
      <c r="I66" s="230" t="s"/>
      <c r="J66" s="230" t="s"/>
      <c r="K66" s="230" t="s"/>
      <c r="L66" s="217" t="s"/>
      <c r="M66" s="217" t="s"/>
      <c r="N66" s="217" t="s"/>
      <c r="O66" s="217" t="s"/>
      <c r="P66" s="217" t="s"/>
      <c r="Q66" s="217" t="s"/>
      <c r="R66" s="217" t="s"/>
      <c r="S66" s="217" t="s"/>
      <c r="T66" s="217" t="s"/>
      <c r="U66" s="217" t="s"/>
      <c r="V66" s="217" t="s"/>
      <c r="W66" s="217" t="s"/>
      <c r="X66" s="217" t="s"/>
      <c r="Y66" s="217" t="s"/>
      <c r="Z66" s="217" t="s"/>
      <c r="AA66" s="217" t="s"/>
      <c r="AB66" s="217" t="s"/>
      <c r="AC66" s="217" t="s"/>
      <c r="AD66" s="217" t="s"/>
      <c r="AE66" s="217" t="s"/>
      <c r="AF66" s="217" t="s"/>
      <c r="AG66" s="217" t="s"/>
    </row>
    <row r="67" spans="1:33">
      <c r="A67" s="217" t="s"/>
      <c r="B67" s="217" t="s"/>
      <c r="C67" s="227" t="s"/>
      <c r="D67" s="229" t="s"/>
      <c r="E67" s="217" t="s"/>
      <c r="F67" s="229" t="s"/>
      <c r="G67" s="229" t="s"/>
      <c r="H67" s="217" t="s"/>
      <c r="I67" s="230" t="s"/>
      <c r="J67" s="230" t="s"/>
      <c r="K67" s="230" t="s"/>
      <c r="L67" s="217" t="s"/>
      <c r="M67" s="217" t="s"/>
      <c r="N67" s="217" t="s"/>
      <c r="O67" s="217" t="s"/>
      <c r="P67" s="217" t="s"/>
      <c r="Q67" s="217" t="s"/>
      <c r="R67" s="217" t="s"/>
      <c r="S67" s="217" t="s"/>
      <c r="T67" s="217" t="s"/>
      <c r="U67" s="217" t="s"/>
      <c r="V67" s="217" t="s"/>
      <c r="W67" s="217" t="s"/>
      <c r="X67" s="217" t="s"/>
      <c r="Y67" s="217" t="s"/>
      <c r="Z67" s="217" t="s"/>
      <c r="AA67" s="217" t="s"/>
      <c r="AB67" s="217" t="s"/>
      <c r="AC67" s="217" t="s"/>
      <c r="AD67" s="217" t="s"/>
      <c r="AE67" s="217" t="s"/>
      <c r="AF67" s="217" t="s"/>
      <c r="AG67" s="217" t="s"/>
    </row>
    <row r="68" spans="1:33">
      <c r="A68" s="217" t="s"/>
      <c r="B68" s="217" t="s"/>
      <c r="C68" s="227" t="s"/>
      <c r="D68" s="229" t="s"/>
      <c r="E68" s="217" t="s"/>
      <c r="F68" s="229" t="s"/>
      <c r="G68" s="229" t="s"/>
      <c r="H68" s="217" t="s"/>
      <c r="I68" s="230" t="s"/>
      <c r="J68" s="230" t="s"/>
      <c r="K68" s="230" t="s"/>
      <c r="L68" s="217" t="s"/>
      <c r="M68" s="217" t="s"/>
      <c r="N68" s="217" t="s"/>
      <c r="O68" s="217" t="s"/>
      <c r="P68" s="217" t="s"/>
      <c r="Q68" s="217" t="s"/>
      <c r="R68" s="217" t="s"/>
      <c r="S68" s="217" t="s"/>
      <c r="T68" s="217" t="s"/>
      <c r="U68" s="217" t="s"/>
      <c r="V68" s="217" t="s"/>
      <c r="W68" s="217" t="s"/>
      <c r="X68" s="217" t="s"/>
      <c r="Y68" s="217" t="s"/>
      <c r="Z68" s="217" t="s"/>
      <c r="AA68" s="217" t="s"/>
      <c r="AB68" s="217" t="s"/>
      <c r="AC68" s="217" t="s"/>
      <c r="AD68" s="217" t="s"/>
      <c r="AE68" s="217" t="s"/>
      <c r="AF68" s="217" t="s"/>
      <c r="AG68" s="217" t="s"/>
    </row>
    <row r="69" spans="1:33">
      <c r="A69" s="217" t="s"/>
      <c r="B69" s="217" t="s"/>
      <c r="C69" s="227" t="s"/>
      <c r="D69" s="229" t="s"/>
      <c r="E69" s="217" t="s"/>
      <c r="F69" s="229" t="s"/>
      <c r="G69" s="229" t="s"/>
      <c r="H69" s="217" t="s"/>
      <c r="I69" s="230" t="s"/>
      <c r="J69" s="230" t="s"/>
      <c r="K69" s="230" t="s"/>
      <c r="L69" s="217" t="s"/>
      <c r="M69" s="217" t="s"/>
      <c r="N69" s="217" t="s"/>
      <c r="O69" s="217" t="s"/>
      <c r="P69" s="217" t="s"/>
      <c r="Q69" s="217" t="s"/>
      <c r="R69" s="217" t="s"/>
      <c r="S69" s="217" t="s"/>
      <c r="T69" s="217" t="s"/>
      <c r="U69" s="217" t="s"/>
      <c r="V69" s="217" t="s"/>
      <c r="W69" s="217" t="s"/>
      <c r="X69" s="217" t="s"/>
      <c r="Y69" s="217" t="s"/>
      <c r="Z69" s="217" t="s"/>
      <c r="AA69" s="217" t="s"/>
      <c r="AB69" s="217" t="s"/>
      <c r="AC69" s="217" t="s"/>
      <c r="AD69" s="217" t="s"/>
      <c r="AE69" s="217" t="s"/>
      <c r="AF69" s="217" t="s"/>
      <c r="AG69" s="217" t="s"/>
    </row>
    <row r="70" spans="1:33">
      <c r="A70" s="217" t="s"/>
      <c r="B70" s="217" t="s"/>
      <c r="C70" s="227" t="s"/>
      <c r="D70" s="229" t="s"/>
      <c r="E70" s="217" t="s"/>
      <c r="F70" s="229" t="s"/>
      <c r="G70" s="229" t="s"/>
      <c r="H70" s="217" t="s"/>
      <c r="I70" s="230" t="s"/>
      <c r="J70" s="230" t="s"/>
      <c r="K70" s="230" t="s"/>
      <c r="L70" s="217" t="s"/>
      <c r="M70" s="217" t="s"/>
      <c r="N70" s="217" t="s"/>
      <c r="O70" s="217" t="s"/>
      <c r="P70" s="217" t="s"/>
      <c r="Q70" s="217" t="s"/>
      <c r="R70" s="217" t="s"/>
      <c r="S70" s="217" t="s"/>
      <c r="T70" s="217" t="s"/>
      <c r="U70" s="217" t="s"/>
      <c r="V70" s="217" t="s"/>
      <c r="W70" s="217" t="s"/>
      <c r="X70" s="217" t="s"/>
      <c r="Y70" s="217" t="s"/>
      <c r="Z70" s="217" t="s"/>
      <c r="AA70" s="217" t="s"/>
      <c r="AB70" s="217" t="s"/>
      <c r="AC70" s="217" t="s"/>
      <c r="AD70" s="217" t="s"/>
      <c r="AE70" s="217" t="s"/>
      <c r="AF70" s="217" t="s"/>
      <c r="AG70" s="217" t="s"/>
    </row>
    <row r="71" spans="1:33">
      <c r="A71" s="217" t="s"/>
      <c r="B71" s="217" t="s"/>
      <c r="C71" s="227" t="s"/>
      <c r="D71" s="229" t="s"/>
      <c r="E71" s="217" t="s"/>
      <c r="F71" s="229" t="s"/>
      <c r="G71" s="229" t="s"/>
      <c r="H71" s="217" t="s"/>
      <c r="I71" s="230" t="s"/>
      <c r="J71" s="230" t="s"/>
      <c r="K71" s="230" t="s"/>
      <c r="L71" s="217" t="s"/>
      <c r="M71" s="217" t="s"/>
      <c r="N71" s="217" t="s"/>
      <c r="O71" s="217" t="s"/>
      <c r="P71" s="217" t="s"/>
      <c r="Q71" s="217" t="s"/>
      <c r="R71" s="217" t="s"/>
      <c r="S71" s="217" t="s"/>
      <c r="T71" s="217" t="s"/>
      <c r="U71" s="217" t="s"/>
      <c r="V71" s="217" t="s"/>
      <c r="W71" s="217" t="s"/>
      <c r="X71" s="217" t="s"/>
      <c r="Y71" s="217" t="s"/>
      <c r="Z71" s="217" t="s"/>
      <c r="AA71" s="217" t="s"/>
      <c r="AB71" s="217" t="s"/>
      <c r="AC71" s="217" t="s"/>
      <c r="AD71" s="217" t="s"/>
      <c r="AE71" s="217" t="s"/>
      <c r="AF71" s="217" t="s"/>
      <c r="AG71" s="217" t="s"/>
    </row>
    <row r="72" spans="1:33">
      <c r="A72" s="217" t="s"/>
      <c r="B72" s="217" t="s"/>
      <c r="C72" s="227" t="s"/>
      <c r="D72" s="229" t="s"/>
      <c r="E72" s="217" t="s"/>
      <c r="F72" s="229" t="s"/>
      <c r="G72" s="229" t="s"/>
      <c r="H72" s="217" t="s"/>
      <c r="I72" s="230" t="s"/>
      <c r="J72" s="230" t="s"/>
      <c r="K72" s="230" t="s"/>
      <c r="L72" s="217" t="s"/>
      <c r="M72" s="217" t="s"/>
      <c r="N72" s="217" t="s"/>
      <c r="O72" s="217" t="s"/>
      <c r="P72" s="217" t="s"/>
      <c r="Q72" s="217" t="s"/>
      <c r="R72" s="217" t="s"/>
      <c r="S72" s="217" t="s"/>
      <c r="T72" s="217" t="s"/>
      <c r="U72" s="217" t="s"/>
      <c r="V72" s="217" t="s"/>
      <c r="W72" s="217" t="s"/>
      <c r="X72" s="217" t="s"/>
      <c r="Y72" s="217" t="s"/>
      <c r="Z72" s="217" t="s"/>
      <c r="AA72" s="217" t="s"/>
      <c r="AB72" s="217" t="s"/>
      <c r="AC72" s="217" t="s"/>
      <c r="AD72" s="217" t="s"/>
      <c r="AE72" s="217" t="s"/>
      <c r="AF72" s="217" t="s"/>
      <c r="AG72" s="217" t="s"/>
    </row>
    <row r="73" spans="1:33">
      <c r="A73" s="217" t="s"/>
      <c r="B73" s="217" t="s"/>
      <c r="C73" s="227" t="s"/>
      <c r="D73" s="229" t="s"/>
      <c r="E73" s="217" t="s"/>
      <c r="F73" s="229" t="s"/>
      <c r="G73" s="229" t="s"/>
      <c r="H73" s="217" t="s"/>
      <c r="I73" s="230" t="s"/>
      <c r="J73" s="230" t="s"/>
      <c r="K73" s="230" t="s"/>
      <c r="L73" s="217" t="s"/>
      <c r="M73" s="217" t="s"/>
      <c r="N73" s="217" t="s"/>
      <c r="O73" s="217" t="s"/>
      <c r="P73" s="217" t="s"/>
      <c r="Q73" s="217" t="s"/>
      <c r="R73" s="217" t="s"/>
      <c r="S73" s="217" t="s"/>
      <c r="T73" s="217" t="s"/>
      <c r="U73" s="217" t="s"/>
      <c r="V73" s="217" t="s"/>
      <c r="W73" s="217" t="s"/>
      <c r="X73" s="217" t="s"/>
      <c r="Y73" s="217" t="s"/>
      <c r="Z73" s="217" t="s"/>
      <c r="AA73" s="217" t="s"/>
      <c r="AB73" s="217" t="s"/>
      <c r="AC73" s="217" t="s"/>
      <c r="AD73" s="217" t="s"/>
      <c r="AE73" s="217" t="s"/>
      <c r="AF73" s="217" t="s"/>
      <c r="AG73" s="217" t="s"/>
    </row>
    <row r="74" spans="1:33">
      <c r="A74" s="217" t="s"/>
      <c r="B74" s="217" t="s"/>
      <c r="C74" s="227" t="s"/>
      <c r="D74" s="229" t="s"/>
      <c r="E74" s="217" t="s"/>
      <c r="F74" s="229" t="s"/>
      <c r="G74" s="229" t="s"/>
      <c r="H74" s="217" t="s"/>
      <c r="I74" s="230" t="s"/>
      <c r="J74" s="230" t="s"/>
      <c r="K74" s="230" t="s"/>
      <c r="L74" s="217" t="s"/>
      <c r="M74" s="217" t="s"/>
      <c r="N74" s="217" t="s"/>
      <c r="O74" s="217" t="s"/>
      <c r="P74" s="217" t="s"/>
      <c r="Q74" s="217" t="s"/>
      <c r="R74" s="217" t="s"/>
      <c r="S74" s="217" t="s"/>
      <c r="T74" s="217" t="s"/>
      <c r="U74" s="217" t="s"/>
      <c r="V74" s="217" t="s"/>
      <c r="W74" s="217" t="s"/>
      <c r="X74" s="217" t="s"/>
      <c r="Y74" s="217" t="s"/>
      <c r="Z74" s="217" t="s"/>
      <c r="AA74" s="217" t="s"/>
      <c r="AB74" s="217" t="s"/>
      <c r="AC74" s="217" t="s"/>
      <c r="AD74" s="217" t="s"/>
      <c r="AE74" s="217" t="s"/>
      <c r="AF74" s="217" t="s"/>
      <c r="AG74" s="217" t="s"/>
    </row>
    <row r="75" spans="1:33">
      <c r="A75" s="217" t="s"/>
      <c r="B75" s="217" t="s"/>
      <c r="C75" s="227" t="s"/>
      <c r="D75" s="229" t="s"/>
      <c r="E75" s="217" t="s"/>
      <c r="F75" s="229" t="s"/>
      <c r="G75" s="229" t="s"/>
      <c r="H75" s="217" t="s"/>
      <c r="I75" s="230" t="s"/>
      <c r="J75" s="230" t="s"/>
      <c r="K75" s="230" t="s"/>
      <c r="L75" s="217" t="s"/>
      <c r="M75" s="217" t="s"/>
      <c r="N75" s="217" t="s"/>
      <c r="O75" s="217" t="s"/>
      <c r="P75" s="217" t="s"/>
      <c r="Q75" s="217" t="s"/>
      <c r="R75" s="217" t="s"/>
      <c r="S75" s="217" t="s"/>
      <c r="T75" s="217" t="s"/>
      <c r="U75" s="217" t="s"/>
      <c r="V75" s="217" t="s"/>
      <c r="W75" s="217" t="s"/>
      <c r="X75" s="217" t="s"/>
      <c r="Y75" s="217" t="s"/>
      <c r="Z75" s="217" t="s"/>
      <c r="AA75" s="217" t="s"/>
      <c r="AB75" s="217" t="s"/>
      <c r="AC75" s="217" t="s"/>
      <c r="AD75" s="217" t="s"/>
      <c r="AE75" s="217" t="s"/>
      <c r="AF75" s="217" t="s"/>
      <c r="AG75" s="217" t="s"/>
    </row>
    <row r="76" spans="1:33">
      <c r="A76" s="217" t="s"/>
      <c r="B76" s="217" t="s"/>
      <c r="C76" s="227" t="s"/>
      <c r="D76" s="229" t="s"/>
      <c r="E76" s="217" t="s"/>
      <c r="F76" s="229" t="s"/>
      <c r="G76" s="229" t="s"/>
      <c r="H76" s="217" t="s"/>
      <c r="I76" s="230" t="s"/>
      <c r="J76" s="230" t="s"/>
      <c r="K76" s="230" t="s"/>
      <c r="L76" s="217" t="s"/>
      <c r="M76" s="217" t="s"/>
      <c r="N76" s="217" t="s"/>
      <c r="O76" s="217" t="s"/>
      <c r="P76" s="217" t="s"/>
      <c r="Q76" s="217" t="s"/>
      <c r="R76" s="217" t="s"/>
      <c r="S76" s="217" t="s"/>
      <c r="T76" s="217" t="s"/>
      <c r="U76" s="217" t="s"/>
      <c r="V76" s="217" t="s"/>
      <c r="W76" s="217" t="s"/>
      <c r="X76" s="217" t="s"/>
      <c r="Y76" s="217" t="s"/>
      <c r="Z76" s="217" t="s"/>
      <c r="AA76" s="217" t="s"/>
      <c r="AB76" s="217" t="s"/>
      <c r="AC76" s="217" t="s"/>
      <c r="AD76" s="217" t="s"/>
      <c r="AE76" s="217" t="s"/>
      <c r="AF76" s="217" t="s"/>
      <c r="AG76" s="217" t="s"/>
    </row>
    <row r="77" spans="1:33">
      <c r="A77" s="217" t="s"/>
      <c r="B77" s="217" t="s"/>
      <c r="C77" s="227" t="s"/>
      <c r="D77" s="229" t="s"/>
      <c r="E77" s="217" t="s"/>
      <c r="F77" s="229" t="s"/>
      <c r="G77" s="229" t="s"/>
      <c r="H77" s="217" t="s"/>
      <c r="I77" s="230" t="s"/>
      <c r="J77" s="230" t="s"/>
      <c r="K77" s="230" t="s"/>
      <c r="L77" s="217" t="s"/>
      <c r="M77" s="217" t="s"/>
      <c r="N77" s="217" t="s"/>
      <c r="O77" s="217" t="s"/>
      <c r="P77" s="217" t="s"/>
      <c r="Q77" s="217" t="s"/>
      <c r="R77" s="217" t="s"/>
      <c r="S77" s="217" t="s"/>
      <c r="T77" s="217" t="s"/>
      <c r="U77" s="217" t="s"/>
      <c r="V77" s="217" t="s"/>
      <c r="W77" s="217" t="s"/>
      <c r="X77" s="217" t="s"/>
      <c r="Y77" s="217" t="s"/>
      <c r="Z77" s="217" t="s"/>
      <c r="AA77" s="217" t="s"/>
      <c r="AB77" s="217" t="s"/>
      <c r="AC77" s="217" t="s"/>
      <c r="AD77" s="217" t="s"/>
      <c r="AE77" s="217" t="s"/>
      <c r="AF77" s="217" t="s"/>
      <c r="AG77" s="217" t="s"/>
    </row>
    <row r="78" spans="1:33">
      <c r="A78" s="217" t="s"/>
      <c r="B78" s="217" t="s"/>
      <c r="C78" s="227" t="s"/>
      <c r="D78" s="229" t="s"/>
      <c r="E78" s="217" t="s"/>
      <c r="F78" s="229" t="s"/>
      <c r="G78" s="229" t="s"/>
      <c r="H78" s="217" t="s"/>
      <c r="I78" s="230" t="s"/>
      <c r="J78" s="230" t="s"/>
      <c r="K78" s="230" t="s"/>
      <c r="L78" s="217" t="s"/>
      <c r="M78" s="217" t="s"/>
      <c r="N78" s="217" t="s"/>
      <c r="O78" s="217" t="s"/>
      <c r="P78" s="217" t="s"/>
      <c r="Q78" s="217" t="s"/>
      <c r="R78" s="217" t="s"/>
      <c r="S78" s="217" t="s"/>
      <c r="T78" s="217" t="s"/>
      <c r="U78" s="217" t="s"/>
      <c r="V78" s="217" t="s"/>
      <c r="W78" s="217" t="s"/>
      <c r="X78" s="217" t="s"/>
      <c r="Y78" s="217" t="s"/>
      <c r="Z78" s="217" t="s"/>
      <c r="AA78" s="217" t="s"/>
      <c r="AB78" s="217" t="s"/>
      <c r="AC78" s="217" t="s"/>
      <c r="AD78" s="217" t="s"/>
      <c r="AE78" s="217" t="s"/>
      <c r="AF78" s="217" t="s"/>
      <c r="AG78" s="217" t="s"/>
    </row>
    <row r="79" spans="1:33">
      <c r="A79" s="217" t="s"/>
      <c r="B79" s="217" t="s"/>
      <c r="C79" s="227" t="s"/>
      <c r="D79" s="229" t="s"/>
      <c r="E79" s="217" t="s"/>
      <c r="F79" s="229" t="s"/>
      <c r="G79" s="229" t="s"/>
      <c r="H79" s="217" t="s"/>
      <c r="I79" s="230" t="s"/>
      <c r="J79" s="230" t="s"/>
      <c r="K79" s="230" t="s"/>
      <c r="L79" s="217" t="s"/>
      <c r="M79" s="217" t="s"/>
      <c r="N79" s="217" t="s"/>
      <c r="O79" s="217" t="s"/>
      <c r="P79" s="217" t="s"/>
      <c r="Q79" s="217" t="s"/>
      <c r="R79" s="217" t="s"/>
      <c r="S79" s="217" t="s"/>
      <c r="T79" s="217" t="s"/>
      <c r="U79" s="217" t="s"/>
      <c r="V79" s="217" t="s"/>
      <c r="W79" s="217" t="s"/>
      <c r="X79" s="217" t="s"/>
      <c r="Y79" s="217" t="s"/>
      <c r="Z79" s="217" t="s"/>
      <c r="AA79" s="217" t="s"/>
      <c r="AB79" s="217" t="s"/>
      <c r="AC79" s="217" t="s"/>
      <c r="AD79" s="217" t="s"/>
      <c r="AE79" s="217" t="s"/>
      <c r="AF79" s="217" t="s"/>
      <c r="AG79" s="217" t="s"/>
    </row>
    <row r="80" spans="1:33">
      <c r="A80" s="217" t="s"/>
      <c r="B80" s="217" t="s"/>
      <c r="C80" s="227" t="s"/>
      <c r="D80" s="229" t="s"/>
      <c r="E80" s="217" t="s"/>
      <c r="F80" s="229" t="s"/>
      <c r="G80" s="229" t="s"/>
      <c r="H80" s="217" t="s"/>
      <c r="I80" s="230" t="s"/>
      <c r="J80" s="230" t="s"/>
      <c r="K80" s="230" t="s"/>
      <c r="L80" s="217" t="s"/>
      <c r="M80" s="217" t="s"/>
      <c r="N80" s="217" t="s"/>
      <c r="O80" s="217" t="s"/>
      <c r="P80" s="217" t="s"/>
      <c r="Q80" s="217" t="s"/>
      <c r="R80" s="217" t="s"/>
      <c r="S80" s="217" t="s"/>
      <c r="T80" s="217" t="s"/>
      <c r="U80" s="217" t="s"/>
      <c r="V80" s="217" t="s"/>
      <c r="W80" s="217" t="s"/>
      <c r="X80" s="217" t="s"/>
      <c r="Y80" s="217" t="s"/>
      <c r="Z80" s="217" t="s"/>
      <c r="AA80" s="217" t="s"/>
      <c r="AB80" s="217" t="s"/>
      <c r="AC80" s="217" t="s"/>
      <c r="AD80" s="217" t="s"/>
      <c r="AE80" s="217" t="s"/>
      <c r="AF80" s="217" t="s"/>
      <c r="AG80" s="217" t="s"/>
    </row>
    <row r="81" spans="1:33">
      <c r="A81" s="217" t="s"/>
      <c r="B81" s="217" t="s"/>
      <c r="C81" s="227" t="s"/>
      <c r="D81" s="229" t="s"/>
      <c r="E81" s="217" t="s"/>
      <c r="F81" s="229" t="s"/>
      <c r="G81" s="229" t="s"/>
      <c r="H81" s="217" t="s"/>
      <c r="I81" s="230" t="s"/>
      <c r="J81" s="230" t="s"/>
      <c r="K81" s="230" t="s"/>
      <c r="L81" s="217" t="s"/>
      <c r="M81" s="217" t="s"/>
      <c r="N81" s="217" t="s"/>
      <c r="O81" s="217" t="s"/>
      <c r="P81" s="217" t="s"/>
      <c r="Q81" s="217" t="s"/>
      <c r="R81" s="217" t="s"/>
      <c r="S81" s="217" t="s"/>
      <c r="T81" s="217" t="s"/>
      <c r="U81" s="217" t="s"/>
      <c r="V81" s="217" t="s"/>
      <c r="W81" s="217" t="s"/>
      <c r="X81" s="217" t="s"/>
      <c r="Y81" s="217" t="s"/>
      <c r="Z81" s="217" t="s"/>
      <c r="AA81" s="217" t="s"/>
      <c r="AB81" s="217" t="s"/>
      <c r="AC81" s="217" t="s"/>
      <c r="AD81" s="217" t="s"/>
      <c r="AE81" s="217" t="s"/>
      <c r="AF81" s="217" t="s"/>
      <c r="AG81" s="217" t="s"/>
    </row>
    <row r="82" spans="1:33">
      <c r="A82" s="217" t="s"/>
      <c r="B82" s="217" t="s"/>
      <c r="C82" s="227" t="s"/>
      <c r="D82" s="229" t="s"/>
      <c r="E82" s="217" t="s"/>
      <c r="F82" s="229" t="s"/>
      <c r="G82" s="229" t="s"/>
      <c r="H82" s="217" t="s"/>
      <c r="I82" s="230" t="s"/>
      <c r="J82" s="230" t="s"/>
      <c r="K82" s="230" t="s"/>
      <c r="L82" s="217" t="s"/>
      <c r="M82" s="217" t="s"/>
      <c r="N82" s="217" t="s"/>
      <c r="O82" s="217" t="s"/>
      <c r="P82" s="217" t="s"/>
      <c r="Q82" s="217" t="s"/>
      <c r="R82" s="217" t="s"/>
      <c r="S82" s="217" t="s"/>
      <c r="T82" s="217" t="s"/>
      <c r="U82" s="217" t="s"/>
      <c r="V82" s="217" t="s"/>
      <c r="W82" s="217" t="s"/>
      <c r="X82" s="217" t="s"/>
      <c r="Y82" s="217" t="s"/>
      <c r="Z82" s="217" t="s"/>
      <c r="AA82" s="217" t="s"/>
      <c r="AB82" s="217" t="s"/>
      <c r="AC82" s="217" t="s"/>
      <c r="AD82" s="217" t="s"/>
      <c r="AE82" s="217" t="s"/>
      <c r="AF82" s="217" t="s"/>
      <c r="AG82" s="217" t="s"/>
    </row>
    <row r="83" spans="1:33">
      <c r="A83" s="217" t="s"/>
      <c r="B83" s="217" t="s"/>
      <c r="C83" s="227" t="s"/>
      <c r="D83" s="229" t="s"/>
      <c r="E83" s="217" t="s"/>
      <c r="F83" s="229" t="s"/>
      <c r="G83" s="229" t="s"/>
      <c r="H83" s="217" t="s"/>
      <c r="I83" s="230" t="s"/>
      <c r="J83" s="230" t="s"/>
      <c r="K83" s="230" t="s"/>
      <c r="L83" s="217" t="s"/>
      <c r="M83" s="217" t="s"/>
      <c r="N83" s="217" t="s"/>
      <c r="O83" s="217" t="s"/>
      <c r="P83" s="217" t="s"/>
      <c r="Q83" s="217" t="s"/>
      <c r="R83" s="217" t="s"/>
      <c r="S83" s="217" t="s"/>
      <c r="T83" s="217" t="s"/>
      <c r="U83" s="217" t="s"/>
      <c r="V83" s="217" t="s"/>
      <c r="W83" s="217" t="s"/>
      <c r="X83" s="217" t="s"/>
      <c r="Y83" s="217" t="s"/>
      <c r="Z83" s="217" t="s"/>
      <c r="AA83" s="217" t="s"/>
      <c r="AB83" s="217" t="s"/>
      <c r="AC83" s="217" t="s"/>
      <c r="AD83" s="217" t="s"/>
      <c r="AE83" s="217" t="s"/>
      <c r="AF83" s="217" t="s"/>
      <c r="AG83" s="217" t="s"/>
    </row>
    <row r="84" spans="1:33">
      <c r="A84" s="217" t="s"/>
      <c r="B84" s="217" t="s"/>
      <c r="C84" s="227" t="s"/>
      <c r="D84" s="229" t="s"/>
      <c r="E84" s="217" t="s"/>
      <c r="F84" s="229" t="s"/>
      <c r="G84" s="229" t="s"/>
      <c r="H84" s="217" t="s"/>
      <c r="I84" s="230" t="s"/>
      <c r="J84" s="230" t="s"/>
      <c r="K84" s="230" t="s"/>
      <c r="L84" s="217" t="s"/>
      <c r="M84" s="217" t="s"/>
      <c r="N84" s="217" t="s"/>
      <c r="O84" s="217" t="s"/>
      <c r="P84" s="217" t="s"/>
      <c r="Q84" s="217" t="s"/>
      <c r="R84" s="217" t="s"/>
      <c r="S84" s="217" t="s"/>
      <c r="T84" s="217" t="s"/>
      <c r="U84" s="217" t="s"/>
      <c r="V84" s="217" t="s"/>
      <c r="W84" s="217" t="s"/>
      <c r="X84" s="217" t="s"/>
      <c r="Y84" s="217" t="s"/>
      <c r="Z84" s="217" t="s"/>
      <c r="AA84" s="217" t="s"/>
      <c r="AB84" s="217" t="s"/>
      <c r="AC84" s="217" t="s"/>
      <c r="AD84" s="217" t="s"/>
      <c r="AE84" s="217" t="s"/>
      <c r="AF84" s="217" t="s"/>
      <c r="AG84" s="217" t="s"/>
    </row>
    <row r="85" spans="1:33">
      <c r="A85" s="217" t="s"/>
      <c r="B85" s="217" t="s"/>
      <c r="C85" s="227" t="s"/>
      <c r="D85" s="229" t="s"/>
      <c r="E85" s="217" t="s"/>
      <c r="F85" s="229" t="s"/>
      <c r="G85" s="229" t="s"/>
      <c r="H85" s="217" t="s"/>
      <c r="I85" s="230" t="s"/>
      <c r="J85" s="230" t="s"/>
      <c r="K85" s="230" t="s"/>
      <c r="L85" s="217" t="s"/>
      <c r="M85" s="217" t="s"/>
      <c r="N85" s="217" t="s"/>
      <c r="O85" s="217" t="s"/>
      <c r="P85" s="217" t="s"/>
      <c r="Q85" s="217" t="s"/>
      <c r="R85" s="217" t="s"/>
      <c r="S85" s="217" t="s"/>
      <c r="T85" s="217" t="s"/>
      <c r="U85" s="217" t="s"/>
      <c r="V85" s="217" t="s"/>
      <c r="W85" s="217" t="s"/>
      <c r="X85" s="217" t="s"/>
      <c r="Y85" s="217" t="s"/>
      <c r="Z85" s="217" t="s"/>
      <c r="AA85" s="217" t="s"/>
      <c r="AB85" s="217" t="s"/>
      <c r="AC85" s="217" t="s"/>
      <c r="AD85" s="217" t="s"/>
      <c r="AE85" s="217" t="s"/>
      <c r="AF85" s="217" t="s"/>
      <c r="AG85" s="217" t="s"/>
    </row>
    <row r="86" spans="1:33">
      <c r="A86" s="217" t="s"/>
      <c r="B86" s="217" t="s"/>
      <c r="C86" s="227" t="s"/>
      <c r="D86" s="229" t="s"/>
      <c r="E86" s="217" t="s"/>
      <c r="F86" s="229" t="s"/>
      <c r="G86" s="229" t="s"/>
      <c r="H86" s="217" t="s"/>
      <c r="I86" s="230" t="s"/>
      <c r="J86" s="230" t="s"/>
      <c r="K86" s="230" t="s"/>
      <c r="L86" s="217" t="s"/>
      <c r="M86" s="217" t="s"/>
      <c r="N86" s="217" t="s"/>
      <c r="O86" s="217" t="s"/>
      <c r="P86" s="217" t="s"/>
      <c r="Q86" s="217" t="s"/>
      <c r="R86" s="217" t="s"/>
      <c r="S86" s="217" t="s"/>
      <c r="T86" s="217" t="s"/>
      <c r="U86" s="217" t="s"/>
      <c r="V86" s="217" t="s"/>
      <c r="W86" s="217" t="s"/>
      <c r="X86" s="217" t="s"/>
      <c r="Y86" s="217" t="s"/>
      <c r="Z86" s="217" t="s"/>
      <c r="AA86" s="217" t="s"/>
      <c r="AB86" s="217" t="s"/>
      <c r="AC86" s="217" t="s"/>
      <c r="AD86" s="217" t="s"/>
      <c r="AE86" s="217" t="s"/>
      <c r="AF86" s="217" t="s"/>
      <c r="AG86" s="217" t="s"/>
    </row>
    <row r="87" spans="1:33">
      <c r="A87" s="217" t="s"/>
      <c r="B87" s="217" t="s"/>
      <c r="C87" s="227" t="s"/>
      <c r="D87" s="229" t="s"/>
      <c r="E87" s="217" t="s"/>
      <c r="F87" s="229" t="s"/>
      <c r="G87" s="229" t="s"/>
      <c r="H87" s="217" t="s"/>
      <c r="I87" s="230" t="s"/>
      <c r="J87" s="230" t="s"/>
      <c r="K87" s="230" t="s"/>
      <c r="L87" s="217" t="s"/>
      <c r="M87" s="217" t="s"/>
      <c r="N87" s="217" t="s"/>
      <c r="O87" s="217" t="s"/>
      <c r="P87" s="217" t="s"/>
      <c r="Q87" s="217" t="s"/>
      <c r="R87" s="217" t="s"/>
      <c r="S87" s="217" t="s"/>
      <c r="T87" s="217" t="s"/>
      <c r="U87" s="217" t="s"/>
      <c r="V87" s="217" t="s"/>
      <c r="W87" s="217" t="s"/>
      <c r="X87" s="217" t="s"/>
      <c r="Y87" s="217" t="s"/>
      <c r="Z87" s="217" t="s"/>
      <c r="AA87" s="217" t="s"/>
      <c r="AB87" s="217" t="s"/>
      <c r="AC87" s="217" t="s"/>
      <c r="AD87" s="217" t="s"/>
      <c r="AE87" s="217" t="s"/>
      <c r="AF87" s="217" t="s"/>
      <c r="AG87" s="217" t="s"/>
    </row>
    <row r="88" spans="1:33">
      <c r="A88" s="217" t="s"/>
      <c r="B88" s="217" t="s"/>
      <c r="C88" s="227" t="s"/>
      <c r="D88" s="229" t="s"/>
      <c r="E88" s="217" t="s"/>
      <c r="F88" s="229" t="s"/>
      <c r="G88" s="229" t="s"/>
      <c r="H88" s="217" t="s"/>
      <c r="I88" s="230" t="s"/>
      <c r="J88" s="230" t="s"/>
      <c r="K88" s="230" t="s"/>
      <c r="L88" s="217" t="s"/>
      <c r="M88" s="217" t="s"/>
      <c r="N88" s="217" t="s"/>
      <c r="O88" s="217" t="s"/>
      <c r="P88" s="217" t="s"/>
      <c r="Q88" s="217" t="s"/>
      <c r="R88" s="217" t="s"/>
      <c r="S88" s="217" t="s"/>
      <c r="T88" s="217" t="s"/>
      <c r="U88" s="217" t="s"/>
      <c r="V88" s="217" t="s"/>
      <c r="W88" s="217" t="s"/>
      <c r="X88" s="217" t="s"/>
      <c r="Y88" s="217" t="s"/>
      <c r="Z88" s="217" t="s"/>
      <c r="AA88" s="217" t="s"/>
      <c r="AB88" s="217" t="s"/>
      <c r="AC88" s="217" t="s"/>
      <c r="AD88" s="217" t="s"/>
      <c r="AE88" s="217" t="s"/>
      <c r="AF88" s="217" t="s"/>
      <c r="AG88" s="217" t="s"/>
    </row>
    <row r="89" spans="1:33">
      <c r="A89" s="217" t="s"/>
      <c r="B89" s="217" t="s"/>
      <c r="C89" s="227" t="s"/>
      <c r="D89" s="229" t="s"/>
      <c r="E89" s="217" t="s"/>
      <c r="F89" s="229" t="s"/>
      <c r="G89" s="229" t="s"/>
      <c r="H89" s="217" t="s"/>
      <c r="I89" s="230" t="s"/>
      <c r="J89" s="230" t="s"/>
      <c r="K89" s="230" t="s"/>
      <c r="L89" s="217" t="s"/>
      <c r="M89" s="217" t="s"/>
      <c r="N89" s="217" t="s"/>
      <c r="O89" s="217" t="s"/>
      <c r="P89" s="217" t="s"/>
      <c r="Q89" s="217" t="s"/>
      <c r="R89" s="217" t="s"/>
      <c r="S89" s="217" t="s"/>
      <c r="T89" s="217" t="s"/>
      <c r="U89" s="217" t="s"/>
      <c r="V89" s="217" t="s"/>
      <c r="W89" s="217" t="s"/>
      <c r="X89" s="217" t="s"/>
      <c r="Y89" s="217" t="s"/>
      <c r="Z89" s="217" t="s"/>
      <c r="AA89" s="217" t="s"/>
      <c r="AB89" s="217" t="s"/>
      <c r="AC89" s="217" t="s"/>
      <c r="AD89" s="217" t="s"/>
      <c r="AE89" s="217" t="s"/>
      <c r="AF89" s="217" t="s"/>
      <c r="AG89" s="217" t="s"/>
    </row>
    <row r="90" spans="1:33">
      <c r="A90" s="217" t="s"/>
      <c r="B90" s="217" t="s"/>
      <c r="C90" s="227" t="s"/>
      <c r="D90" s="229" t="s"/>
      <c r="E90" s="217" t="s"/>
      <c r="F90" s="229" t="s"/>
      <c r="G90" s="229" t="s"/>
      <c r="H90" s="217" t="s"/>
      <c r="I90" s="230" t="s"/>
      <c r="J90" s="230" t="s"/>
      <c r="K90" s="230" t="s"/>
      <c r="L90" s="217" t="s"/>
      <c r="M90" s="217" t="s"/>
      <c r="N90" s="217" t="s"/>
      <c r="O90" s="217" t="s"/>
      <c r="P90" s="217" t="s"/>
      <c r="Q90" s="217" t="s"/>
      <c r="R90" s="217" t="s"/>
      <c r="S90" s="217" t="s"/>
      <c r="T90" s="217" t="s"/>
      <c r="U90" s="217" t="s"/>
      <c r="V90" s="217" t="s"/>
      <c r="W90" s="217" t="s"/>
      <c r="X90" s="217" t="s"/>
      <c r="Y90" s="217" t="s"/>
      <c r="Z90" s="217" t="s"/>
      <c r="AA90" s="217" t="s"/>
      <c r="AB90" s="217" t="s"/>
      <c r="AC90" s="217" t="s"/>
      <c r="AD90" s="217" t="s"/>
      <c r="AE90" s="217" t="s"/>
      <c r="AF90" s="217" t="s"/>
      <c r="AG90" s="217" t="s"/>
    </row>
    <row r="91" spans="1:33">
      <c r="A91" s="217" t="s"/>
      <c r="B91" s="217" t="s"/>
      <c r="C91" s="227" t="s"/>
      <c r="D91" s="229" t="s"/>
      <c r="E91" s="217" t="s"/>
      <c r="F91" s="229" t="s"/>
      <c r="G91" s="229" t="s"/>
      <c r="H91" s="217" t="s"/>
      <c r="I91" s="230" t="s"/>
      <c r="J91" s="230" t="s"/>
      <c r="K91" s="230" t="s"/>
      <c r="L91" s="217" t="s"/>
      <c r="M91" s="217" t="s"/>
      <c r="N91" s="217" t="s"/>
      <c r="O91" s="217" t="s"/>
      <c r="P91" s="217" t="s"/>
      <c r="Q91" s="217" t="s"/>
      <c r="R91" s="217" t="s"/>
      <c r="S91" s="217" t="s"/>
      <c r="T91" s="217" t="s"/>
      <c r="U91" s="217" t="s"/>
      <c r="V91" s="217" t="s"/>
      <c r="W91" s="217" t="s"/>
      <c r="X91" s="217" t="s"/>
      <c r="Y91" s="217" t="s"/>
      <c r="Z91" s="217" t="s"/>
      <c r="AA91" s="217" t="s"/>
      <c r="AB91" s="217" t="s"/>
      <c r="AC91" s="217" t="s"/>
      <c r="AD91" s="217" t="s"/>
      <c r="AE91" s="217" t="s"/>
      <c r="AF91" s="217" t="s"/>
      <c r="AG91" s="217" t="s"/>
    </row>
    <row r="92" spans="1:33">
      <c r="A92" s="217" t="s"/>
      <c r="B92" s="217" t="s"/>
      <c r="C92" s="227" t="s"/>
      <c r="D92" s="229" t="s"/>
      <c r="E92" s="217" t="s"/>
      <c r="F92" s="229" t="s"/>
      <c r="G92" s="229" t="s"/>
      <c r="H92" s="217" t="s"/>
      <c r="I92" s="230" t="s"/>
      <c r="J92" s="230" t="s"/>
      <c r="K92" s="230" t="s"/>
      <c r="L92" s="217" t="s"/>
      <c r="M92" s="217" t="s"/>
      <c r="N92" s="217" t="s"/>
      <c r="O92" s="217" t="s"/>
      <c r="P92" s="217" t="s"/>
      <c r="Q92" s="217" t="s"/>
      <c r="R92" s="217" t="s"/>
      <c r="S92" s="217" t="s"/>
      <c r="T92" s="217" t="s"/>
      <c r="U92" s="217" t="s"/>
      <c r="V92" s="217" t="s"/>
      <c r="W92" s="217" t="s"/>
      <c r="X92" s="217" t="s"/>
      <c r="Y92" s="217" t="s"/>
      <c r="Z92" s="217" t="s"/>
      <c r="AA92" s="217" t="s"/>
      <c r="AB92" s="217" t="s"/>
      <c r="AC92" s="217" t="s"/>
      <c r="AD92" s="217" t="s"/>
      <c r="AE92" s="217" t="s"/>
      <c r="AF92" s="217" t="s"/>
      <c r="AG92" s="217" t="s"/>
    </row>
    <row r="93" spans="1:33">
      <c r="A93" s="217" t="s"/>
      <c r="B93" s="217" t="s"/>
      <c r="C93" s="227" t="s"/>
      <c r="D93" s="229" t="s"/>
      <c r="E93" s="217" t="s"/>
      <c r="F93" s="229" t="s"/>
      <c r="G93" s="229" t="s"/>
      <c r="H93" s="217" t="s"/>
      <c r="I93" s="230" t="s"/>
      <c r="J93" s="230" t="s"/>
      <c r="K93" s="230" t="s"/>
      <c r="L93" s="217" t="s"/>
      <c r="M93" s="217" t="s"/>
      <c r="N93" s="217" t="s"/>
      <c r="O93" s="217" t="s"/>
      <c r="P93" s="217" t="s"/>
      <c r="Q93" s="217" t="s"/>
      <c r="R93" s="217" t="s"/>
      <c r="S93" s="217" t="s"/>
      <c r="T93" s="217" t="s"/>
      <c r="U93" s="217" t="s"/>
      <c r="V93" s="217" t="s"/>
      <c r="W93" s="217" t="s"/>
      <c r="X93" s="217" t="s"/>
      <c r="Y93" s="217" t="s"/>
      <c r="Z93" s="217" t="s"/>
      <c r="AA93" s="217" t="s"/>
      <c r="AB93" s="217" t="s"/>
      <c r="AC93" s="217" t="s"/>
      <c r="AD93" s="217" t="s"/>
      <c r="AE93" s="217" t="s"/>
      <c r="AF93" s="217" t="s"/>
      <c r="AG93" s="217" t="s"/>
    </row>
    <row r="94" spans="1:33">
      <c r="A94" s="217" t="s"/>
      <c r="B94" s="217" t="s"/>
      <c r="C94" s="227" t="s"/>
      <c r="D94" s="229" t="s"/>
      <c r="E94" s="217" t="s"/>
      <c r="F94" s="229" t="s"/>
      <c r="G94" s="229" t="s"/>
      <c r="H94" s="217" t="s"/>
      <c r="I94" s="230" t="s"/>
      <c r="J94" s="230" t="s"/>
      <c r="K94" s="230" t="s"/>
      <c r="L94" s="217" t="s"/>
      <c r="M94" s="217" t="s"/>
      <c r="N94" s="217" t="s"/>
      <c r="O94" s="217" t="s"/>
      <c r="P94" s="217" t="s"/>
      <c r="Q94" s="217" t="s"/>
      <c r="R94" s="217" t="s"/>
      <c r="S94" s="217" t="s"/>
      <c r="T94" s="217" t="s"/>
      <c r="U94" s="217" t="s"/>
      <c r="V94" s="217" t="s"/>
      <c r="W94" s="217" t="s"/>
      <c r="X94" s="217" t="s"/>
      <c r="Y94" s="217" t="s"/>
      <c r="Z94" s="217" t="s"/>
      <c r="AA94" s="217" t="s"/>
      <c r="AB94" s="217" t="s"/>
      <c r="AC94" s="217" t="s"/>
      <c r="AD94" s="217" t="s"/>
      <c r="AE94" s="217" t="s"/>
      <c r="AF94" s="217" t="s"/>
      <c r="AG94" s="217" t="s"/>
    </row>
    <row r="95" spans="1:33">
      <c r="A95" s="217" t="s"/>
      <c r="B95" s="217" t="s"/>
      <c r="C95" s="227" t="s"/>
      <c r="D95" s="229" t="s"/>
      <c r="E95" s="217" t="s"/>
      <c r="F95" s="229" t="s"/>
      <c r="G95" s="229" t="s"/>
      <c r="H95" s="217" t="s"/>
      <c r="I95" s="230" t="s"/>
      <c r="J95" s="230" t="s"/>
      <c r="K95" s="230" t="s"/>
      <c r="L95" s="217" t="s"/>
      <c r="M95" s="217" t="s"/>
      <c r="N95" s="217" t="s"/>
      <c r="O95" s="217" t="s"/>
      <c r="P95" s="217" t="s"/>
      <c r="Q95" s="217" t="s"/>
      <c r="R95" s="217" t="s"/>
      <c r="S95" s="217" t="s"/>
      <c r="T95" s="217" t="s"/>
      <c r="U95" s="217" t="s"/>
      <c r="V95" s="217" t="s"/>
      <c r="W95" s="217" t="s"/>
      <c r="X95" s="217" t="s"/>
      <c r="Y95" s="217" t="s"/>
      <c r="Z95" s="217" t="s"/>
      <c r="AA95" s="217" t="s"/>
      <c r="AB95" s="217" t="s"/>
      <c r="AC95" s="217" t="s"/>
      <c r="AD95" s="217" t="s"/>
      <c r="AE95" s="217" t="s"/>
      <c r="AF95" s="217" t="s"/>
      <c r="AG95" s="217" t="s"/>
    </row>
    <row r="96" spans="1:33">
      <c r="A96" s="217" t="s"/>
      <c r="B96" s="217" t="s"/>
      <c r="C96" s="227" t="s"/>
      <c r="D96" s="229" t="s"/>
      <c r="E96" s="217" t="s"/>
      <c r="F96" s="229" t="s"/>
      <c r="G96" s="229" t="s"/>
      <c r="H96" s="217" t="s"/>
      <c r="I96" s="230" t="s"/>
      <c r="J96" s="230" t="s"/>
      <c r="K96" s="230" t="s"/>
      <c r="L96" s="217" t="s"/>
      <c r="M96" s="217" t="s"/>
      <c r="N96" s="217" t="s"/>
      <c r="O96" s="217" t="s"/>
      <c r="P96" s="217" t="s"/>
      <c r="Q96" s="217" t="s"/>
      <c r="R96" s="217" t="s"/>
      <c r="S96" s="217" t="s"/>
      <c r="T96" s="217" t="s"/>
      <c r="U96" s="217" t="s"/>
      <c r="V96" s="217" t="s"/>
      <c r="W96" s="217" t="s"/>
      <c r="X96" s="217" t="s"/>
      <c r="Y96" s="217" t="s"/>
      <c r="Z96" s="217" t="s"/>
      <c r="AA96" s="217" t="s"/>
      <c r="AB96" s="217" t="s"/>
      <c r="AC96" s="217" t="s"/>
      <c r="AD96" s="217" t="s"/>
      <c r="AE96" s="217" t="s"/>
      <c r="AF96" s="217" t="s"/>
      <c r="AG96" s="217" t="s"/>
    </row>
    <row r="97" spans="1:33">
      <c r="A97" s="217" t="s"/>
      <c r="B97" s="217" t="s"/>
      <c r="C97" s="227" t="s"/>
      <c r="D97" s="229" t="s"/>
      <c r="E97" s="217" t="s"/>
      <c r="F97" s="229" t="s"/>
      <c r="G97" s="229" t="s"/>
      <c r="H97" s="217" t="s"/>
      <c r="I97" s="230" t="s"/>
      <c r="J97" s="230" t="s"/>
      <c r="K97" s="230" t="s"/>
      <c r="L97" s="217" t="s"/>
      <c r="M97" s="217" t="s"/>
      <c r="N97" s="217" t="s"/>
      <c r="O97" s="217" t="s"/>
      <c r="P97" s="217" t="s"/>
      <c r="Q97" s="217" t="s"/>
      <c r="R97" s="217" t="s"/>
      <c r="S97" s="217" t="s"/>
      <c r="T97" s="217" t="s"/>
      <c r="U97" s="217" t="s"/>
      <c r="V97" s="217" t="s"/>
      <c r="W97" s="217" t="s"/>
      <c r="X97" s="217" t="s"/>
      <c r="Y97" s="217" t="s"/>
      <c r="Z97" s="217" t="s"/>
      <c r="AA97" s="217" t="s"/>
      <c r="AB97" s="217" t="s"/>
      <c r="AC97" s="217" t="s"/>
      <c r="AD97" s="217" t="s"/>
      <c r="AE97" s="217" t="s"/>
      <c r="AF97" s="217" t="s"/>
      <c r="AG97" s="217" t="s"/>
    </row>
    <row r="98" spans="1:33">
      <c r="A98" s="217" t="s"/>
      <c r="B98" s="217" t="s"/>
      <c r="C98" s="227" t="s"/>
      <c r="D98" s="229" t="s"/>
      <c r="E98" s="217" t="s"/>
      <c r="F98" s="229" t="s"/>
      <c r="G98" s="229" t="s"/>
      <c r="H98" s="217" t="s"/>
      <c r="I98" s="230" t="s"/>
      <c r="J98" s="230" t="s"/>
      <c r="K98" s="230" t="s"/>
      <c r="L98" s="217" t="s"/>
      <c r="M98" s="217" t="s"/>
      <c r="N98" s="217" t="s"/>
      <c r="O98" s="217" t="s"/>
      <c r="P98" s="217" t="s"/>
      <c r="Q98" s="217" t="s"/>
      <c r="R98" s="217" t="s"/>
      <c r="S98" s="217" t="s"/>
      <c r="T98" s="217" t="s"/>
      <c r="U98" s="217" t="s"/>
      <c r="V98" s="217" t="s"/>
      <c r="W98" s="217" t="s"/>
      <c r="X98" s="217" t="s"/>
      <c r="Y98" s="217" t="s"/>
      <c r="Z98" s="217" t="s"/>
      <c r="AA98" s="217" t="s"/>
      <c r="AB98" s="217" t="s"/>
      <c r="AC98" s="217" t="s"/>
      <c r="AD98" s="217" t="s"/>
      <c r="AE98" s="217" t="s"/>
      <c r="AF98" s="217" t="s"/>
      <c r="AG98" s="217" t="s"/>
    </row>
    <row r="99" spans="1:33">
      <c r="A99" s="217" t="s"/>
      <c r="B99" s="217" t="s"/>
      <c r="C99" s="227" t="s"/>
      <c r="D99" s="229" t="s"/>
      <c r="E99" s="217" t="s"/>
      <c r="F99" s="229" t="s"/>
      <c r="G99" s="229" t="s"/>
      <c r="H99" s="217" t="s"/>
      <c r="I99" s="230" t="s"/>
      <c r="J99" s="230" t="s"/>
      <c r="K99" s="230" t="s"/>
      <c r="L99" s="217" t="s"/>
      <c r="M99" s="217" t="s"/>
      <c r="N99" s="217" t="s"/>
      <c r="O99" s="217" t="s"/>
      <c r="P99" s="217" t="s"/>
      <c r="Q99" s="217" t="s"/>
      <c r="R99" s="217" t="s"/>
      <c r="S99" s="217" t="s"/>
      <c r="T99" s="217" t="s"/>
      <c r="U99" s="217" t="s"/>
      <c r="V99" s="217" t="s"/>
      <c r="W99" s="217" t="s"/>
      <c r="X99" s="217" t="s"/>
      <c r="Y99" s="217" t="s"/>
      <c r="Z99" s="217" t="s"/>
      <c r="AA99" s="217" t="s"/>
      <c r="AB99" s="217" t="s"/>
      <c r="AC99" s="217" t="s"/>
      <c r="AD99" s="217" t="s"/>
      <c r="AE99" s="217" t="s"/>
      <c r="AF99" s="217" t="s"/>
      <c r="AG99" s="217" t="s"/>
    </row>
    <row r="100" spans="1:33">
      <c r="A100" s="217" t="s"/>
      <c r="B100" s="217" t="s"/>
      <c r="C100" s="227" t="s"/>
      <c r="D100" s="229" t="s"/>
      <c r="E100" s="217" t="s"/>
      <c r="F100" s="229" t="s"/>
      <c r="G100" s="229" t="s"/>
      <c r="H100" s="217" t="s"/>
      <c r="I100" s="230" t="s"/>
      <c r="J100" s="230" t="s"/>
      <c r="K100" s="230" t="s"/>
      <c r="L100" s="217" t="s"/>
      <c r="M100" s="217" t="s"/>
      <c r="N100" s="217" t="s"/>
      <c r="O100" s="217" t="s"/>
      <c r="P100" s="217" t="s"/>
      <c r="Q100" s="217" t="s"/>
      <c r="R100" s="217" t="s"/>
      <c r="S100" s="217" t="s"/>
      <c r="T100" s="217" t="s"/>
      <c r="U100" s="217" t="s"/>
      <c r="V100" s="217" t="s"/>
      <c r="W100" s="217" t="s"/>
      <c r="X100" s="217" t="s"/>
      <c r="Y100" s="217" t="s"/>
      <c r="Z100" s="217" t="s"/>
      <c r="AA100" s="217" t="s"/>
      <c r="AB100" s="217" t="s"/>
      <c r="AC100" s="217" t="s"/>
      <c r="AD100" s="217" t="s"/>
      <c r="AE100" s="217" t="s"/>
      <c r="AF100" s="217" t="s"/>
      <c r="AG100" s="217" t="s"/>
    </row>
    <row r="101" spans="1:33">
      <c r="A101" s="217" t="s"/>
      <c r="B101" s="217" t="s"/>
      <c r="C101" s="227" t="s"/>
      <c r="D101" s="229" t="s"/>
      <c r="E101" s="217" t="s"/>
      <c r="F101" s="229" t="s"/>
      <c r="G101" s="229" t="s"/>
      <c r="H101" s="217" t="s"/>
      <c r="I101" s="230" t="s"/>
      <c r="J101" s="230" t="s"/>
      <c r="K101" s="230" t="s"/>
      <c r="L101" s="217" t="s"/>
      <c r="M101" s="217" t="s"/>
      <c r="N101" s="217" t="s"/>
      <c r="O101" s="217" t="s"/>
      <c r="P101" s="217" t="s"/>
      <c r="Q101" s="217" t="s"/>
      <c r="R101" s="217" t="s"/>
      <c r="S101" s="217" t="s"/>
      <c r="T101" s="217" t="s"/>
      <c r="U101" s="217" t="s"/>
      <c r="V101" s="217" t="s"/>
      <c r="W101" s="217" t="s"/>
      <c r="X101" s="217" t="s"/>
      <c r="Y101" s="217" t="s"/>
      <c r="Z101" s="217" t="s"/>
      <c r="AA101" s="217" t="s"/>
      <c r="AB101" s="217" t="s"/>
      <c r="AC101" s="217" t="s"/>
      <c r="AD101" s="217" t="s"/>
      <c r="AE101" s="217" t="s"/>
      <c r="AF101" s="217" t="s"/>
      <c r="AG101" s="217" t="s"/>
    </row>
    <row r="102" spans="1:33">
      <c r="A102" s="217" t="s"/>
      <c r="B102" s="217" t="s"/>
      <c r="C102" s="227" t="s"/>
      <c r="D102" s="229" t="s"/>
      <c r="E102" s="217" t="s"/>
      <c r="F102" s="229" t="s"/>
      <c r="G102" s="229" t="s"/>
      <c r="H102" s="217" t="s"/>
      <c r="I102" s="230" t="s"/>
      <c r="J102" s="230" t="s"/>
      <c r="K102" s="230" t="s"/>
      <c r="L102" s="217" t="s"/>
      <c r="M102" s="217" t="s"/>
      <c r="N102" s="217" t="s"/>
      <c r="O102" s="217" t="s"/>
      <c r="P102" s="217" t="s"/>
      <c r="Q102" s="217" t="s"/>
      <c r="R102" s="217" t="s"/>
      <c r="S102" s="217" t="s"/>
      <c r="T102" s="217" t="s"/>
      <c r="U102" s="217" t="s"/>
      <c r="V102" s="217" t="s"/>
      <c r="W102" s="217" t="s"/>
      <c r="X102" s="217" t="s"/>
      <c r="Y102" s="217" t="s"/>
      <c r="Z102" s="217" t="s"/>
      <c r="AA102" s="217" t="s"/>
      <c r="AB102" s="217" t="s"/>
      <c r="AC102" s="217" t="s"/>
      <c r="AD102" s="217" t="s"/>
      <c r="AE102" s="217" t="s"/>
      <c r="AF102" s="217" t="s"/>
      <c r="AG102" s="217" t="s"/>
    </row>
    <row r="103" spans="1:33">
      <c r="A103" s="217" t="s"/>
      <c r="B103" s="217" t="s"/>
      <c r="C103" s="227" t="s"/>
      <c r="D103" s="229" t="s"/>
      <c r="E103" s="217" t="s"/>
      <c r="F103" s="229" t="s"/>
      <c r="G103" s="229" t="s"/>
      <c r="H103" s="217" t="s"/>
      <c r="I103" s="230" t="s"/>
      <c r="J103" s="230" t="s"/>
      <c r="K103" s="230" t="s"/>
      <c r="L103" s="217" t="s"/>
      <c r="M103" s="217" t="s"/>
      <c r="N103" s="217" t="s"/>
      <c r="O103" s="217" t="s"/>
      <c r="P103" s="217" t="s"/>
      <c r="Q103" s="217" t="s"/>
      <c r="R103" s="217" t="s"/>
      <c r="S103" s="217" t="s"/>
      <c r="T103" s="217" t="s"/>
      <c r="U103" s="217" t="s"/>
      <c r="V103" s="217" t="s"/>
      <c r="W103" s="217" t="s"/>
      <c r="X103" s="217" t="s"/>
      <c r="Y103" s="217" t="s"/>
      <c r="Z103" s="217" t="s"/>
      <c r="AA103" s="217" t="s"/>
      <c r="AB103" s="217" t="s"/>
      <c r="AC103" s="217" t="s"/>
      <c r="AD103" s="217" t="s"/>
      <c r="AE103" s="217" t="s"/>
      <c r="AF103" s="217" t="s"/>
      <c r="AG103" s="217" t="s"/>
    </row>
    <row r="104" spans="1:33">
      <c r="A104" s="217" t="s"/>
      <c r="B104" s="217" t="s"/>
      <c r="C104" s="227" t="s"/>
      <c r="D104" s="229" t="s"/>
      <c r="E104" s="217" t="s"/>
      <c r="F104" s="229" t="s"/>
      <c r="G104" s="229" t="s"/>
      <c r="H104" s="217" t="s"/>
      <c r="I104" s="230" t="s"/>
      <c r="J104" s="230" t="s"/>
      <c r="K104" s="230" t="s"/>
      <c r="L104" s="217" t="s"/>
      <c r="M104" s="217" t="s"/>
      <c r="N104" s="217" t="s"/>
      <c r="O104" s="217" t="s"/>
      <c r="P104" s="217" t="s"/>
      <c r="Q104" s="217" t="s"/>
      <c r="R104" s="217" t="s"/>
      <c r="S104" s="217" t="s"/>
      <c r="T104" s="217" t="s"/>
      <c r="U104" s="217" t="s"/>
      <c r="V104" s="217" t="s"/>
      <c r="W104" s="217" t="s"/>
      <c r="X104" s="217" t="s"/>
      <c r="Y104" s="217" t="s"/>
      <c r="Z104" s="217" t="s"/>
      <c r="AA104" s="217" t="s"/>
      <c r="AB104" s="217" t="s"/>
      <c r="AC104" s="217" t="s"/>
      <c r="AD104" s="217" t="s"/>
      <c r="AE104" s="217" t="s"/>
      <c r="AF104" s="217" t="s"/>
      <c r="AG104" s="217" t="s"/>
    </row>
    <row r="105" spans="1:33">
      <c r="A105" s="217" t="s"/>
      <c r="B105" s="217" t="s"/>
      <c r="C105" s="227" t="s"/>
      <c r="D105" s="229" t="s"/>
      <c r="E105" s="217" t="s"/>
      <c r="F105" s="229" t="s"/>
      <c r="G105" s="229" t="s"/>
      <c r="H105" s="217" t="s"/>
      <c r="I105" s="230" t="s"/>
      <c r="J105" s="230" t="s"/>
      <c r="K105" s="230" t="s"/>
      <c r="L105" s="217" t="s"/>
      <c r="M105" s="217" t="s"/>
      <c r="N105" s="217" t="s"/>
      <c r="O105" s="217" t="s"/>
      <c r="P105" s="217" t="s"/>
      <c r="Q105" s="217" t="s"/>
      <c r="R105" s="217" t="s"/>
      <c r="S105" s="217" t="s"/>
      <c r="T105" s="217" t="s"/>
      <c r="U105" s="217" t="s"/>
      <c r="V105" s="217" t="s"/>
      <c r="W105" s="217" t="s"/>
      <c r="X105" s="217" t="s"/>
      <c r="Y105" s="217" t="s"/>
      <c r="Z105" s="217" t="s"/>
      <c r="AA105" s="217" t="s"/>
      <c r="AB105" s="217" t="s"/>
      <c r="AC105" s="217" t="s"/>
      <c r="AD105" s="217" t="s"/>
      <c r="AE105" s="217" t="s"/>
      <c r="AF105" s="217" t="s"/>
      <c r="AG105" s="217" t="s"/>
    </row>
    <row r="106" spans="1:33">
      <c r="A106" s="217" t="s"/>
      <c r="B106" s="217" t="s"/>
      <c r="C106" s="227" t="s"/>
      <c r="D106" s="229" t="s"/>
      <c r="E106" s="217" t="s"/>
      <c r="F106" s="229" t="s"/>
      <c r="G106" s="229" t="s"/>
      <c r="H106" s="217" t="s"/>
      <c r="I106" s="230" t="s"/>
      <c r="J106" s="230" t="s"/>
      <c r="K106" s="230" t="s"/>
      <c r="L106" s="217" t="s"/>
      <c r="M106" s="217" t="s"/>
      <c r="N106" s="217" t="s"/>
      <c r="O106" s="217" t="s"/>
      <c r="P106" s="217" t="s"/>
      <c r="Q106" s="217" t="s"/>
      <c r="R106" s="217" t="s"/>
      <c r="S106" s="217" t="s"/>
      <c r="T106" s="217" t="s"/>
      <c r="U106" s="217" t="s"/>
      <c r="V106" s="217" t="s"/>
      <c r="W106" s="217" t="s"/>
      <c r="X106" s="217" t="s"/>
      <c r="Y106" s="217" t="s"/>
      <c r="Z106" s="217" t="s"/>
      <c r="AA106" s="217" t="s"/>
      <c r="AB106" s="217" t="s"/>
      <c r="AC106" s="217" t="s"/>
      <c r="AD106" s="217" t="s"/>
      <c r="AE106" s="217" t="s"/>
      <c r="AF106" s="217" t="s"/>
      <c r="AG106" s="217" t="s"/>
    </row>
    <row r="107" spans="1:33">
      <c r="A107" s="217" t="s"/>
      <c r="B107" s="217" t="s"/>
      <c r="C107" s="227" t="s"/>
      <c r="D107" s="229" t="s"/>
      <c r="E107" s="217" t="s"/>
      <c r="F107" s="229" t="s"/>
      <c r="G107" s="229" t="s"/>
      <c r="H107" s="217" t="s"/>
      <c r="I107" s="230" t="s"/>
      <c r="J107" s="230" t="s"/>
      <c r="K107" s="230" t="s"/>
      <c r="L107" s="217" t="s"/>
      <c r="M107" s="217" t="s"/>
      <c r="N107" s="217" t="s"/>
      <c r="O107" s="217" t="s"/>
      <c r="P107" s="217" t="s"/>
      <c r="Q107" s="217" t="s"/>
      <c r="R107" s="217" t="s"/>
      <c r="S107" s="217" t="s"/>
      <c r="T107" s="217" t="s"/>
      <c r="U107" s="217" t="s"/>
      <c r="V107" s="217" t="s"/>
      <c r="W107" s="217" t="s"/>
      <c r="X107" s="217" t="s"/>
      <c r="Y107" s="217" t="s"/>
      <c r="Z107" s="217" t="s"/>
      <c r="AA107" s="217" t="s"/>
      <c r="AB107" s="217" t="s"/>
      <c r="AC107" s="217" t="s"/>
      <c r="AD107" s="217" t="s"/>
      <c r="AE107" s="217" t="s"/>
      <c r="AF107" s="217" t="s"/>
      <c r="AG107" s="217" t="s"/>
    </row>
    <row r="108" spans="1:33">
      <c r="A108" s="217" t="s"/>
      <c r="B108" s="217" t="s"/>
      <c r="C108" s="227" t="s"/>
      <c r="D108" s="229" t="s"/>
      <c r="E108" s="217" t="s"/>
      <c r="F108" s="229" t="s"/>
      <c r="G108" s="229" t="s"/>
      <c r="H108" s="217" t="s"/>
      <c r="I108" s="230" t="s"/>
      <c r="J108" s="230" t="s"/>
      <c r="K108" s="230" t="s"/>
      <c r="L108" s="217" t="s"/>
      <c r="M108" s="217" t="s"/>
      <c r="N108" s="217" t="s"/>
      <c r="O108" s="217" t="s"/>
      <c r="P108" s="217" t="s"/>
      <c r="Q108" s="217" t="s"/>
      <c r="R108" s="217" t="s"/>
      <c r="S108" s="217" t="s"/>
      <c r="T108" s="217" t="s"/>
      <c r="U108" s="217" t="s"/>
      <c r="V108" s="217" t="s"/>
      <c r="W108" s="217" t="s"/>
      <c r="X108" s="217" t="s"/>
      <c r="Y108" s="217" t="s"/>
      <c r="Z108" s="217" t="s"/>
      <c r="AA108" s="217" t="s"/>
      <c r="AB108" s="217" t="s"/>
      <c r="AC108" s="217" t="s"/>
      <c r="AD108" s="217" t="s"/>
      <c r="AE108" s="217" t="s"/>
      <c r="AF108" s="217" t="s"/>
      <c r="AG108" s="217" t="s"/>
    </row>
    <row r="109" spans="1:33">
      <c r="A109" s="217" t="s"/>
      <c r="B109" s="217" t="s"/>
      <c r="C109" s="227" t="s"/>
      <c r="D109" s="229" t="s"/>
      <c r="E109" s="217" t="s"/>
      <c r="F109" s="229" t="s"/>
      <c r="G109" s="229" t="s"/>
      <c r="H109" s="217" t="s"/>
      <c r="I109" s="230" t="s"/>
      <c r="J109" s="230" t="s"/>
      <c r="K109" s="230" t="s"/>
      <c r="L109" s="217" t="s"/>
      <c r="M109" s="217" t="s"/>
      <c r="N109" s="217" t="s"/>
      <c r="O109" s="217" t="s"/>
      <c r="P109" s="217" t="s"/>
      <c r="Q109" s="217" t="s"/>
      <c r="R109" s="217" t="s"/>
      <c r="S109" s="217" t="s"/>
      <c r="T109" s="217" t="s"/>
      <c r="U109" s="217" t="s"/>
      <c r="V109" s="217" t="s"/>
      <c r="W109" s="217" t="s"/>
      <c r="X109" s="217" t="s"/>
      <c r="Y109" s="217" t="s"/>
      <c r="Z109" s="217" t="s"/>
      <c r="AA109" s="217" t="s"/>
      <c r="AB109" s="217" t="s"/>
      <c r="AC109" s="217" t="s"/>
      <c r="AD109" s="217" t="s"/>
      <c r="AE109" s="217" t="s"/>
      <c r="AF109" s="217" t="s"/>
      <c r="AG109" s="217" t="s"/>
    </row>
    <row r="110" spans="1:33">
      <c r="A110" s="217" t="s"/>
      <c r="B110" s="217" t="s"/>
      <c r="C110" s="227" t="s"/>
      <c r="D110" s="229" t="s"/>
      <c r="E110" s="217" t="s"/>
      <c r="F110" s="229" t="s"/>
      <c r="G110" s="229" t="s"/>
      <c r="H110" s="217" t="s"/>
      <c r="I110" s="230" t="s"/>
      <c r="J110" s="230" t="s"/>
      <c r="K110" s="230" t="s"/>
      <c r="L110" s="217" t="s"/>
      <c r="M110" s="217" t="s"/>
      <c r="N110" s="217" t="s"/>
      <c r="O110" s="217" t="s"/>
      <c r="P110" s="217" t="s"/>
      <c r="Q110" s="217" t="s"/>
      <c r="R110" s="217" t="s"/>
      <c r="S110" s="217" t="s"/>
      <c r="T110" s="217" t="s"/>
      <c r="U110" s="217" t="s"/>
      <c r="V110" s="217" t="s"/>
      <c r="W110" s="217" t="s"/>
      <c r="X110" s="217" t="s"/>
      <c r="Y110" s="217" t="s"/>
      <c r="Z110" s="217" t="s"/>
      <c r="AA110" s="217" t="s"/>
      <c r="AB110" s="217" t="s"/>
      <c r="AC110" s="217" t="s"/>
      <c r="AD110" s="217" t="s"/>
      <c r="AE110" s="217" t="s"/>
      <c r="AF110" s="217" t="s"/>
      <c r="AG110" s="217" t="s"/>
    </row>
    <row r="111" spans="1:33">
      <c r="A111" s="217" t="s"/>
      <c r="B111" s="217" t="s"/>
      <c r="C111" s="227" t="s"/>
      <c r="D111" s="229" t="s"/>
      <c r="E111" s="217" t="s"/>
      <c r="F111" s="229" t="s"/>
      <c r="G111" s="229" t="s"/>
      <c r="H111" s="217" t="s"/>
      <c r="I111" s="230" t="s"/>
      <c r="J111" s="230" t="s"/>
      <c r="K111" s="230" t="s"/>
      <c r="L111" s="217" t="s"/>
      <c r="M111" s="217" t="s"/>
      <c r="N111" s="217" t="s"/>
      <c r="O111" s="217" t="s"/>
      <c r="P111" s="217" t="s"/>
      <c r="Q111" s="217" t="s"/>
      <c r="R111" s="217" t="s"/>
      <c r="S111" s="217" t="s"/>
      <c r="T111" s="217" t="s"/>
      <c r="U111" s="217" t="s"/>
      <c r="V111" s="217" t="s"/>
      <c r="W111" s="217" t="s"/>
      <c r="X111" s="217" t="s"/>
      <c r="Y111" s="217" t="s"/>
      <c r="Z111" s="217" t="s"/>
      <c r="AA111" s="217" t="s"/>
      <c r="AB111" s="217" t="s"/>
      <c r="AC111" s="217" t="s"/>
      <c r="AD111" s="217" t="s"/>
      <c r="AE111" s="217" t="s"/>
      <c r="AF111" s="217" t="s"/>
      <c r="AG111" s="217" t="s"/>
    </row>
    <row r="112" spans="1:33">
      <c r="A112" s="217" t="s"/>
      <c r="B112" s="217" t="s"/>
      <c r="C112" s="227" t="s"/>
      <c r="D112" s="229" t="s"/>
      <c r="E112" s="217" t="s"/>
      <c r="F112" s="229" t="s"/>
      <c r="G112" s="229" t="s"/>
      <c r="H112" s="217" t="s"/>
      <c r="I112" s="230" t="s"/>
      <c r="J112" s="230" t="s"/>
      <c r="K112" s="230" t="s"/>
      <c r="L112" s="217" t="s"/>
      <c r="M112" s="217" t="s"/>
      <c r="N112" s="217" t="s"/>
      <c r="O112" s="217" t="s"/>
      <c r="P112" s="217" t="s"/>
      <c r="Q112" s="217" t="s"/>
      <c r="R112" s="217" t="s"/>
      <c r="S112" s="217" t="s"/>
      <c r="T112" s="217" t="s"/>
      <c r="U112" s="217" t="s"/>
      <c r="V112" s="217" t="s"/>
      <c r="W112" s="217" t="s"/>
      <c r="X112" s="217" t="s"/>
      <c r="Y112" s="217" t="s"/>
      <c r="Z112" s="217" t="s"/>
      <c r="AA112" s="217" t="s"/>
      <c r="AB112" s="217" t="s"/>
      <c r="AC112" s="217" t="s"/>
      <c r="AD112" s="217" t="s"/>
      <c r="AE112" s="217" t="s"/>
      <c r="AF112" s="217" t="s"/>
      <c r="AG112" s="217" t="s"/>
    </row>
    <row r="113" spans="1:33">
      <c r="A113" s="217" t="s"/>
      <c r="B113" s="217" t="s"/>
      <c r="C113" s="227" t="s"/>
      <c r="D113" s="229" t="s"/>
      <c r="E113" s="217" t="s"/>
      <c r="F113" s="229" t="s"/>
      <c r="G113" s="229" t="s"/>
      <c r="H113" s="217" t="s"/>
      <c r="I113" s="230" t="s"/>
      <c r="J113" s="230" t="s"/>
      <c r="K113" s="230" t="s"/>
      <c r="L113" s="217" t="s"/>
      <c r="M113" s="217" t="s"/>
      <c r="N113" s="217" t="s"/>
      <c r="O113" s="217" t="s"/>
      <c r="P113" s="217" t="s"/>
      <c r="Q113" s="217" t="s"/>
      <c r="R113" s="217" t="s"/>
      <c r="S113" s="217" t="s"/>
      <c r="T113" s="217" t="s"/>
      <c r="U113" s="217" t="s"/>
      <c r="V113" s="217" t="s"/>
      <c r="W113" s="217" t="s"/>
      <c r="X113" s="217" t="s"/>
      <c r="Y113" s="217" t="s"/>
      <c r="Z113" s="217" t="s"/>
      <c r="AA113" s="217" t="s"/>
      <c r="AB113" s="217" t="s"/>
      <c r="AC113" s="217" t="s"/>
      <c r="AD113" s="217" t="s"/>
      <c r="AE113" s="217" t="s"/>
      <c r="AF113" s="217" t="s"/>
      <c r="AG113" s="217" t="s"/>
    </row>
    <row r="114" spans="1:33">
      <c r="A114" s="217" t="s"/>
      <c r="B114" s="217" t="s"/>
      <c r="C114" s="227" t="s"/>
      <c r="D114" s="229" t="s"/>
      <c r="E114" s="217" t="s"/>
      <c r="F114" s="229" t="s"/>
      <c r="G114" s="229" t="s"/>
      <c r="H114" s="217" t="s"/>
      <c r="I114" s="230" t="s"/>
      <c r="J114" s="230" t="s"/>
      <c r="K114" s="230" t="s"/>
      <c r="L114" s="217" t="s"/>
      <c r="M114" s="217" t="s"/>
      <c r="N114" s="217" t="s"/>
      <c r="O114" s="217" t="s"/>
      <c r="P114" s="217" t="s"/>
      <c r="Q114" s="217" t="s"/>
      <c r="R114" s="217" t="s"/>
      <c r="S114" s="217" t="s"/>
      <c r="T114" s="217" t="s"/>
      <c r="U114" s="217" t="s"/>
      <c r="V114" s="217" t="s"/>
      <c r="W114" s="217" t="s"/>
      <c r="X114" s="217" t="s"/>
      <c r="Y114" s="217" t="s"/>
      <c r="Z114" s="217" t="s"/>
      <c r="AA114" s="217" t="s"/>
      <c r="AB114" s="217" t="s"/>
      <c r="AC114" s="217" t="s"/>
      <c r="AD114" s="217" t="s"/>
      <c r="AE114" s="217" t="s"/>
      <c r="AF114" s="217" t="s"/>
      <c r="AG114" s="217" t="s"/>
    </row>
    <row r="115" spans="1:33">
      <c r="A115" s="217" t="s"/>
      <c r="B115" s="217" t="s"/>
      <c r="C115" s="227" t="s"/>
      <c r="D115" s="229" t="s"/>
      <c r="E115" s="217" t="s"/>
      <c r="F115" s="229" t="s"/>
      <c r="G115" s="229" t="s"/>
      <c r="H115" s="217" t="s"/>
      <c r="I115" s="230" t="s"/>
      <c r="J115" s="230" t="s"/>
      <c r="K115" s="230" t="s"/>
      <c r="L115" s="217" t="s"/>
      <c r="M115" s="217" t="s"/>
      <c r="N115" s="217" t="s"/>
      <c r="O115" s="217" t="s"/>
      <c r="P115" s="217" t="s"/>
      <c r="Q115" s="217" t="s"/>
      <c r="R115" s="217" t="s"/>
      <c r="S115" s="217" t="s"/>
      <c r="T115" s="217" t="s"/>
      <c r="U115" s="217" t="s"/>
      <c r="V115" s="217" t="s"/>
      <c r="W115" s="217" t="s"/>
      <c r="X115" s="217" t="s"/>
      <c r="Y115" s="217" t="s"/>
      <c r="Z115" s="217" t="s"/>
      <c r="AA115" s="217" t="s"/>
      <c r="AB115" s="217" t="s"/>
      <c r="AC115" s="217" t="s"/>
      <c r="AD115" s="217" t="s"/>
      <c r="AE115" s="217" t="s"/>
      <c r="AF115" s="217" t="s"/>
      <c r="AG115" s="217" t="s"/>
    </row>
    <row r="116" spans="1:33">
      <c r="A116" s="217" t="s"/>
      <c r="B116" s="217" t="s"/>
      <c r="C116" s="227" t="s"/>
      <c r="D116" s="229" t="s"/>
      <c r="E116" s="217" t="s"/>
      <c r="F116" s="229" t="s"/>
      <c r="G116" s="229" t="s"/>
      <c r="H116" s="217" t="s"/>
      <c r="I116" s="230" t="s"/>
      <c r="J116" s="230" t="s"/>
      <c r="K116" s="230" t="s"/>
      <c r="L116" s="217" t="s"/>
      <c r="M116" s="217" t="s"/>
      <c r="N116" s="217" t="s"/>
      <c r="O116" s="217" t="s"/>
      <c r="P116" s="217" t="s"/>
      <c r="Q116" s="217" t="s"/>
      <c r="R116" s="217" t="s"/>
      <c r="S116" s="217" t="s"/>
      <c r="T116" s="217" t="s"/>
      <c r="U116" s="217" t="s"/>
      <c r="V116" s="217" t="s"/>
      <c r="W116" s="217" t="s"/>
      <c r="X116" s="217" t="s"/>
      <c r="Y116" s="217" t="s"/>
      <c r="Z116" s="217" t="s"/>
      <c r="AA116" s="217" t="s"/>
      <c r="AB116" s="217" t="s"/>
      <c r="AC116" s="217" t="s"/>
      <c r="AD116" s="217" t="s"/>
      <c r="AE116" s="217" t="s"/>
      <c r="AF116" s="217" t="s"/>
      <c r="AG116" s="217" t="s"/>
    </row>
    <row r="117" spans="1:33">
      <c r="A117" s="217" t="s"/>
      <c r="B117" s="217" t="s"/>
      <c r="C117" s="227" t="s"/>
      <c r="D117" s="229" t="s"/>
      <c r="E117" s="217" t="s"/>
      <c r="F117" s="229" t="s"/>
      <c r="G117" s="229" t="s"/>
      <c r="H117" s="217" t="s"/>
      <c r="I117" s="230" t="s"/>
      <c r="J117" s="230" t="s"/>
      <c r="K117" s="230" t="s"/>
      <c r="L117" s="217" t="s"/>
      <c r="M117" s="217" t="s"/>
      <c r="N117" s="217" t="s"/>
      <c r="O117" s="217" t="s"/>
      <c r="P117" s="217" t="s"/>
      <c r="Q117" s="217" t="s"/>
      <c r="R117" s="217" t="s"/>
      <c r="S117" s="217" t="s"/>
      <c r="T117" s="217" t="s"/>
      <c r="U117" s="217" t="s"/>
      <c r="V117" s="217" t="s"/>
      <c r="W117" s="217" t="s"/>
      <c r="X117" s="217" t="s"/>
      <c r="Y117" s="217" t="s"/>
      <c r="Z117" s="217" t="s"/>
      <c r="AA117" s="217" t="s"/>
      <c r="AB117" s="217" t="s"/>
      <c r="AC117" s="217" t="s"/>
      <c r="AD117" s="217" t="s"/>
      <c r="AE117" s="217" t="s"/>
      <c r="AF117" s="217" t="s"/>
      <c r="AG117" s="217" t="s"/>
    </row>
    <row r="118" spans="1:33">
      <c r="A118" s="217" t="s"/>
      <c r="B118" s="217" t="s"/>
      <c r="C118" s="227" t="s"/>
      <c r="D118" s="229" t="s"/>
      <c r="E118" s="217" t="s"/>
      <c r="F118" s="229" t="s"/>
      <c r="G118" s="229" t="s"/>
      <c r="H118" s="217" t="s"/>
      <c r="I118" s="230" t="s"/>
      <c r="J118" s="230" t="s"/>
      <c r="K118" s="230" t="s"/>
      <c r="L118" s="217" t="s"/>
      <c r="M118" s="217" t="s"/>
      <c r="N118" s="217" t="s"/>
      <c r="O118" s="217" t="s"/>
      <c r="P118" s="217" t="s"/>
      <c r="Q118" s="217" t="s"/>
      <c r="R118" s="217" t="s"/>
      <c r="S118" s="217" t="s"/>
      <c r="T118" s="217" t="s"/>
      <c r="U118" s="217" t="s"/>
      <c r="V118" s="217" t="s"/>
      <c r="W118" s="217" t="s"/>
      <c r="X118" s="217" t="s"/>
      <c r="Y118" s="217" t="s"/>
      <c r="Z118" s="217" t="s"/>
      <c r="AA118" s="217" t="s"/>
      <c r="AB118" s="217" t="s"/>
      <c r="AC118" s="217" t="s"/>
      <c r="AD118" s="217" t="s"/>
      <c r="AE118" s="217" t="s"/>
      <c r="AF118" s="217" t="s"/>
      <c r="AG118" s="217" t="s"/>
    </row>
    <row r="119" spans="1:33">
      <c r="A119" s="217" t="s"/>
      <c r="B119" s="217" t="s"/>
      <c r="C119" s="227" t="s"/>
      <c r="D119" s="229" t="s"/>
      <c r="E119" s="217" t="s"/>
      <c r="F119" s="229" t="s"/>
      <c r="G119" s="229" t="s"/>
      <c r="H119" s="217" t="s"/>
      <c r="I119" s="230" t="s"/>
      <c r="J119" s="230" t="s"/>
      <c r="K119" s="230" t="s"/>
      <c r="L119" s="217" t="s"/>
      <c r="M119" s="217" t="s"/>
      <c r="N119" s="217" t="s"/>
      <c r="O119" s="217" t="s"/>
      <c r="P119" s="217" t="s"/>
      <c r="Q119" s="217" t="s"/>
      <c r="R119" s="217" t="s"/>
      <c r="S119" s="217" t="s"/>
      <c r="T119" s="217" t="s"/>
      <c r="U119" s="217" t="s"/>
      <c r="V119" s="217" t="s"/>
      <c r="W119" s="217" t="s"/>
      <c r="X119" s="217" t="s"/>
      <c r="Y119" s="217" t="s"/>
      <c r="Z119" s="217" t="s"/>
      <c r="AA119" s="217" t="s"/>
      <c r="AB119" s="217" t="s"/>
      <c r="AC119" s="217" t="s"/>
      <c r="AD119" s="217" t="s"/>
      <c r="AE119" s="217" t="s"/>
      <c r="AF119" s="217" t="s"/>
      <c r="AG119" s="217" t="s"/>
    </row>
    <row r="120" spans="1:33">
      <c r="A120" s="217" t="s"/>
      <c r="B120" s="217" t="s"/>
      <c r="C120" s="227" t="s"/>
      <c r="D120" s="229" t="s"/>
      <c r="E120" s="217" t="s"/>
      <c r="F120" s="229" t="s"/>
      <c r="G120" s="229" t="s"/>
      <c r="H120" s="217" t="s"/>
      <c r="I120" s="230" t="s"/>
      <c r="J120" s="230" t="s"/>
      <c r="K120" s="230" t="s"/>
      <c r="L120" s="217" t="s"/>
      <c r="M120" s="217" t="s"/>
      <c r="N120" s="217" t="s"/>
      <c r="O120" s="217" t="s"/>
      <c r="P120" s="217" t="s"/>
      <c r="Q120" s="217" t="s"/>
      <c r="R120" s="217" t="s"/>
      <c r="S120" s="217" t="s"/>
      <c r="T120" s="217" t="s"/>
      <c r="U120" s="217" t="s"/>
      <c r="V120" s="217" t="s"/>
      <c r="W120" s="217" t="s"/>
      <c r="X120" s="217" t="s"/>
      <c r="Y120" s="217" t="s"/>
      <c r="Z120" s="217" t="s"/>
      <c r="AA120" s="217" t="s"/>
      <c r="AB120" s="217" t="s"/>
      <c r="AC120" s="217" t="s"/>
      <c r="AD120" s="217" t="s"/>
      <c r="AE120" s="217" t="s"/>
      <c r="AF120" s="217" t="s"/>
      <c r="AG120" s="217" t="s"/>
    </row>
    <row r="121" spans="1:33">
      <c r="A121" s="217" t="s"/>
      <c r="B121" s="217" t="s"/>
      <c r="C121" s="227" t="s"/>
      <c r="D121" s="229" t="s"/>
      <c r="E121" s="217" t="s"/>
      <c r="F121" s="229" t="s"/>
      <c r="G121" s="229" t="s"/>
      <c r="H121" s="217" t="s"/>
      <c r="I121" s="230" t="s"/>
      <c r="J121" s="230" t="s"/>
      <c r="K121" s="230" t="s"/>
      <c r="L121" s="217" t="s"/>
      <c r="M121" s="217" t="s"/>
      <c r="N121" s="217" t="s"/>
      <c r="O121" s="217" t="s"/>
      <c r="P121" s="217" t="s"/>
      <c r="Q121" s="217" t="s"/>
      <c r="R121" s="217" t="s"/>
      <c r="S121" s="217" t="s"/>
      <c r="T121" s="217" t="s"/>
      <c r="U121" s="217" t="s"/>
      <c r="V121" s="217" t="s"/>
      <c r="W121" s="217" t="s"/>
      <c r="X121" s="217" t="s"/>
      <c r="Y121" s="217" t="s"/>
      <c r="Z121" s="217" t="s"/>
      <c r="AA121" s="217" t="s"/>
      <c r="AB121" s="217" t="s"/>
      <c r="AC121" s="217" t="s"/>
      <c r="AD121" s="217" t="s"/>
      <c r="AE121" s="217" t="s"/>
      <c r="AF121" s="217" t="s"/>
      <c r="AG121" s="217" t="s"/>
    </row>
    <row r="122" spans="1:33">
      <c r="A122" s="217" t="s"/>
      <c r="B122" s="217" t="s"/>
      <c r="C122" s="227" t="s"/>
      <c r="D122" s="229" t="s"/>
      <c r="E122" s="217" t="s"/>
      <c r="F122" s="229" t="s"/>
      <c r="G122" s="229" t="s"/>
      <c r="H122" s="217" t="s"/>
      <c r="I122" s="230" t="s"/>
      <c r="J122" s="230" t="s"/>
      <c r="K122" s="230" t="s"/>
      <c r="L122" s="217" t="s"/>
      <c r="M122" s="217" t="s"/>
      <c r="N122" s="217" t="s"/>
      <c r="O122" s="217" t="s"/>
      <c r="P122" s="217" t="s"/>
      <c r="Q122" s="217" t="s"/>
      <c r="R122" s="217" t="s"/>
      <c r="S122" s="217" t="s"/>
      <c r="T122" s="217" t="s"/>
      <c r="U122" s="217" t="s"/>
      <c r="V122" s="217" t="s"/>
      <c r="W122" s="217" t="s"/>
      <c r="X122" s="217" t="s"/>
      <c r="Y122" s="217" t="s"/>
      <c r="Z122" s="217" t="s"/>
      <c r="AA122" s="217" t="s"/>
      <c r="AB122" s="217" t="s"/>
      <c r="AC122" s="217" t="s"/>
      <c r="AD122" s="217" t="s"/>
      <c r="AE122" s="217" t="s"/>
      <c r="AF122" s="217" t="s"/>
      <c r="AG122" s="217" t="s"/>
    </row>
    <row r="123" spans="1:33">
      <c r="A123" s="217" t="s"/>
      <c r="B123" s="217" t="s"/>
      <c r="C123" s="227" t="s"/>
      <c r="D123" s="229" t="s"/>
      <c r="E123" s="217" t="s"/>
      <c r="F123" s="229" t="s"/>
      <c r="G123" s="229" t="s"/>
      <c r="H123" s="217" t="s"/>
      <c r="I123" s="230" t="s"/>
      <c r="J123" s="230" t="s"/>
      <c r="K123" s="230" t="s"/>
      <c r="L123" s="217" t="s"/>
      <c r="M123" s="217" t="s"/>
      <c r="N123" s="217" t="s"/>
      <c r="O123" s="217" t="s"/>
      <c r="P123" s="217" t="s"/>
      <c r="Q123" s="217" t="s"/>
      <c r="R123" s="217" t="s"/>
      <c r="S123" s="217" t="s"/>
      <c r="T123" s="217" t="s"/>
      <c r="U123" s="217" t="s"/>
      <c r="V123" s="217" t="s"/>
      <c r="W123" s="217" t="s"/>
      <c r="X123" s="217" t="s"/>
      <c r="Y123" s="217" t="s"/>
      <c r="Z123" s="217" t="s"/>
      <c r="AA123" s="217" t="s"/>
      <c r="AB123" s="217" t="s"/>
      <c r="AC123" s="217" t="s"/>
      <c r="AD123" s="217" t="s"/>
      <c r="AE123" s="217" t="s"/>
      <c r="AF123" s="217" t="s"/>
      <c r="AG123" s="217" t="s"/>
    </row>
    <row r="124" spans="1:33">
      <c r="A124" s="217" t="s"/>
      <c r="B124" s="217" t="s"/>
      <c r="C124" s="227" t="s"/>
      <c r="D124" s="229" t="s"/>
      <c r="E124" s="217" t="s"/>
      <c r="F124" s="229" t="s"/>
      <c r="G124" s="229" t="s"/>
      <c r="H124" s="217" t="s"/>
      <c r="I124" s="230" t="s"/>
      <c r="J124" s="230" t="s"/>
      <c r="K124" s="230" t="s"/>
      <c r="L124" s="217" t="s"/>
      <c r="M124" s="217" t="s"/>
      <c r="N124" s="217" t="s"/>
      <c r="O124" s="217" t="s"/>
      <c r="P124" s="217" t="s"/>
      <c r="Q124" s="217" t="s"/>
      <c r="R124" s="217" t="s"/>
      <c r="S124" s="217" t="s"/>
      <c r="T124" s="217" t="s"/>
      <c r="U124" s="217" t="s"/>
      <c r="V124" s="217" t="s"/>
      <c r="W124" s="217" t="s"/>
      <c r="X124" s="217" t="s"/>
      <c r="Y124" s="217" t="s"/>
      <c r="Z124" s="217" t="s"/>
      <c r="AA124" s="217" t="s"/>
      <c r="AB124" s="217" t="s"/>
      <c r="AC124" s="217" t="s"/>
      <c r="AD124" s="217" t="s"/>
      <c r="AE124" s="217" t="s"/>
      <c r="AF124" s="217" t="s"/>
      <c r="AG124" s="217" t="s"/>
    </row>
    <row r="125" spans="1:33">
      <c r="A125" s="217" t="s"/>
      <c r="B125" s="217" t="s"/>
      <c r="C125" s="227" t="s"/>
      <c r="D125" s="229" t="s"/>
      <c r="E125" s="217" t="s"/>
      <c r="F125" s="229" t="s"/>
      <c r="G125" s="229" t="s"/>
      <c r="H125" s="217" t="s"/>
      <c r="I125" s="230" t="s"/>
      <c r="J125" s="230" t="s"/>
      <c r="K125" s="230" t="s"/>
      <c r="L125" s="217" t="s"/>
      <c r="M125" s="217" t="s"/>
      <c r="N125" s="217" t="s"/>
      <c r="O125" s="217" t="s"/>
      <c r="P125" s="217" t="s"/>
      <c r="Q125" s="217" t="s"/>
      <c r="R125" s="217" t="s"/>
      <c r="S125" s="217" t="s"/>
      <c r="T125" s="217" t="s"/>
      <c r="U125" s="217" t="s"/>
      <c r="V125" s="217" t="s"/>
      <c r="W125" s="217" t="s"/>
      <c r="X125" s="217" t="s"/>
      <c r="Y125" s="217" t="s"/>
      <c r="Z125" s="217" t="s"/>
      <c r="AA125" s="217" t="s"/>
      <c r="AB125" s="217" t="s"/>
      <c r="AC125" s="217" t="s"/>
      <c r="AD125" s="217" t="s"/>
      <c r="AE125" s="217" t="s"/>
      <c r="AF125" s="217" t="s"/>
      <c r="AG125" s="217" t="s"/>
    </row>
    <row r="126" spans="1:33">
      <c r="A126" s="217" t="s"/>
      <c r="B126" s="217" t="s"/>
      <c r="C126" s="227" t="s"/>
      <c r="D126" s="229" t="s"/>
      <c r="E126" s="217" t="s"/>
      <c r="F126" s="229" t="s"/>
      <c r="G126" s="229" t="s"/>
      <c r="H126" s="217" t="s"/>
      <c r="I126" s="230" t="s"/>
      <c r="J126" s="230" t="s"/>
      <c r="K126" s="230" t="s"/>
      <c r="L126" s="217" t="s"/>
      <c r="M126" s="217" t="s"/>
      <c r="N126" s="217" t="s"/>
      <c r="O126" s="217" t="s"/>
      <c r="P126" s="217" t="s"/>
      <c r="Q126" s="217" t="s"/>
      <c r="R126" s="217" t="s"/>
      <c r="S126" s="217" t="s"/>
      <c r="T126" s="217" t="s"/>
      <c r="U126" s="217" t="s"/>
      <c r="V126" s="217" t="s"/>
      <c r="W126" s="217" t="s"/>
      <c r="X126" s="217" t="s"/>
      <c r="Y126" s="217" t="s"/>
      <c r="Z126" s="217" t="s"/>
      <c r="AA126" s="217" t="s"/>
      <c r="AB126" s="217" t="s"/>
      <c r="AC126" s="217" t="s"/>
      <c r="AD126" s="217" t="s"/>
      <c r="AE126" s="217" t="s"/>
      <c r="AF126" s="217" t="s"/>
      <c r="AG126" s="217" t="s"/>
    </row>
    <row r="127" spans="1:33">
      <c r="A127" s="217" t="s"/>
      <c r="B127" s="217" t="s"/>
      <c r="C127" s="227" t="s"/>
      <c r="D127" s="229" t="s"/>
      <c r="E127" s="217" t="s"/>
      <c r="F127" s="229" t="s"/>
      <c r="G127" s="229" t="s"/>
      <c r="H127" s="217" t="s"/>
      <c r="I127" s="230" t="s"/>
      <c r="J127" s="230" t="s"/>
      <c r="K127" s="230" t="s"/>
      <c r="L127" s="217" t="s"/>
      <c r="M127" s="217" t="s"/>
      <c r="N127" s="217" t="s"/>
      <c r="O127" s="217" t="s"/>
      <c r="P127" s="217" t="s"/>
      <c r="Q127" s="217" t="s"/>
      <c r="R127" s="217" t="s"/>
      <c r="S127" s="217" t="s"/>
      <c r="T127" s="217" t="s"/>
      <c r="U127" s="217" t="s"/>
      <c r="V127" s="217" t="s"/>
      <c r="W127" s="217" t="s"/>
      <c r="X127" s="217" t="s"/>
      <c r="Y127" s="217" t="s"/>
      <c r="Z127" s="217" t="s"/>
      <c r="AA127" s="217" t="s"/>
      <c r="AB127" s="217" t="s"/>
      <c r="AC127" s="217" t="s"/>
      <c r="AD127" s="217" t="s"/>
      <c r="AE127" s="217" t="s"/>
      <c r="AF127" s="217" t="s"/>
      <c r="AG127" s="217" t="s"/>
    </row>
    <row r="128" spans="1:33">
      <c r="A128" s="217" t="s"/>
      <c r="B128" s="217" t="s"/>
      <c r="C128" s="227" t="s"/>
      <c r="D128" s="229" t="s"/>
      <c r="E128" s="217" t="s"/>
      <c r="F128" s="229" t="s"/>
      <c r="G128" s="229" t="s"/>
      <c r="H128" s="217" t="s"/>
      <c r="I128" s="230" t="s"/>
      <c r="J128" s="230" t="s"/>
      <c r="K128" s="230" t="s"/>
      <c r="L128" s="217" t="s"/>
      <c r="M128" s="217" t="s"/>
      <c r="N128" s="217" t="s"/>
      <c r="O128" s="217" t="s"/>
      <c r="P128" s="217" t="s"/>
      <c r="Q128" s="217" t="s"/>
      <c r="R128" s="217" t="s"/>
      <c r="S128" s="217" t="s"/>
      <c r="T128" s="217" t="s"/>
      <c r="U128" s="217" t="s"/>
      <c r="V128" s="217" t="s"/>
      <c r="W128" s="217" t="s"/>
      <c r="X128" s="217" t="s"/>
      <c r="Y128" s="217" t="s"/>
      <c r="Z128" s="217" t="s"/>
      <c r="AA128" s="217" t="s"/>
      <c r="AB128" s="217" t="s"/>
      <c r="AC128" s="217" t="s"/>
      <c r="AD128" s="217" t="s"/>
      <c r="AE128" s="217" t="s"/>
      <c r="AF128" s="217" t="s"/>
      <c r="AG128" s="217" t="s"/>
    </row>
    <row r="129" spans="1:33">
      <c r="A129" s="217" t="s"/>
      <c r="B129" s="217" t="s"/>
      <c r="C129" s="227" t="s"/>
      <c r="D129" s="229" t="s"/>
      <c r="E129" s="217" t="s"/>
      <c r="F129" s="229" t="s"/>
      <c r="G129" s="229" t="s"/>
      <c r="H129" s="217" t="s"/>
      <c r="I129" s="230" t="s"/>
      <c r="J129" s="230" t="s"/>
      <c r="K129" s="230" t="s"/>
      <c r="L129" s="217" t="s"/>
      <c r="M129" s="217" t="s"/>
      <c r="N129" s="217" t="s"/>
      <c r="O129" s="217" t="s"/>
      <c r="P129" s="217" t="s"/>
      <c r="Q129" s="217" t="s"/>
      <c r="R129" s="217" t="s"/>
      <c r="S129" s="217" t="s"/>
      <c r="T129" s="217" t="s"/>
      <c r="U129" s="217" t="s"/>
      <c r="V129" s="217" t="s"/>
      <c r="W129" s="217" t="s"/>
      <c r="X129" s="217" t="s"/>
      <c r="Y129" s="217" t="s"/>
      <c r="Z129" s="217" t="s"/>
      <c r="AA129" s="217" t="s"/>
      <c r="AB129" s="217" t="s"/>
      <c r="AC129" s="217" t="s"/>
      <c r="AD129" s="217" t="s"/>
      <c r="AE129" s="217" t="s"/>
      <c r="AF129" s="217" t="s"/>
      <c r="AG129" s="217" t="s"/>
    </row>
    <row r="130" spans="1:33">
      <c r="A130" s="217" t="s"/>
      <c r="B130" s="217" t="s"/>
      <c r="C130" s="227" t="s"/>
      <c r="D130" s="229" t="s"/>
      <c r="E130" s="217" t="s"/>
      <c r="F130" s="229" t="s"/>
      <c r="G130" s="229" t="s"/>
      <c r="H130" s="217" t="s"/>
      <c r="I130" s="230" t="s"/>
      <c r="J130" s="230" t="s"/>
      <c r="K130" s="230" t="s"/>
      <c r="L130" s="217" t="s"/>
      <c r="M130" s="217" t="s"/>
      <c r="N130" s="217" t="s"/>
      <c r="O130" s="217" t="s"/>
      <c r="P130" s="217" t="s"/>
      <c r="Q130" s="217" t="s"/>
      <c r="R130" s="217" t="s"/>
      <c r="S130" s="217" t="s"/>
      <c r="T130" s="217" t="s"/>
      <c r="U130" s="217" t="s"/>
      <c r="V130" s="217" t="s"/>
      <c r="W130" s="217" t="s"/>
      <c r="X130" s="217" t="s"/>
      <c r="Y130" s="217" t="s"/>
      <c r="Z130" s="217" t="s"/>
      <c r="AA130" s="217" t="s"/>
      <c r="AB130" s="217" t="s"/>
      <c r="AC130" s="217" t="s"/>
      <c r="AD130" s="217" t="s"/>
      <c r="AE130" s="217" t="s"/>
      <c r="AF130" s="217" t="s"/>
      <c r="AG130" s="217" t="s"/>
    </row>
    <row r="131" spans="1:33">
      <c r="A131" s="217" t="s"/>
      <c r="B131" s="217" t="s"/>
      <c r="C131" s="227" t="s"/>
      <c r="D131" s="229" t="s"/>
      <c r="E131" s="217" t="s"/>
      <c r="F131" s="229" t="s"/>
      <c r="G131" s="229" t="s"/>
      <c r="H131" s="217" t="s"/>
      <c r="I131" s="230" t="s"/>
      <c r="J131" s="230" t="s"/>
      <c r="K131" s="230" t="s"/>
      <c r="L131" s="217" t="s"/>
      <c r="M131" s="217" t="s"/>
      <c r="N131" s="217" t="s"/>
      <c r="O131" s="217" t="s"/>
      <c r="P131" s="217" t="s"/>
      <c r="Q131" s="217" t="s"/>
      <c r="R131" s="217" t="s"/>
      <c r="S131" s="217" t="s"/>
      <c r="T131" s="217" t="s"/>
      <c r="U131" s="217" t="s"/>
      <c r="V131" s="217" t="s"/>
      <c r="W131" s="217" t="s"/>
      <c r="X131" s="217" t="s"/>
      <c r="Y131" s="217" t="s"/>
      <c r="Z131" s="217" t="s"/>
      <c r="AA131" s="217" t="s"/>
      <c r="AB131" s="217" t="s"/>
      <c r="AC131" s="217" t="s"/>
      <c r="AD131" s="217" t="s"/>
      <c r="AE131" s="217" t="s"/>
      <c r="AF131" s="217" t="s"/>
      <c r="AG131" s="217" t="s"/>
    </row>
    <row r="132" spans="1:33">
      <c r="A132" s="217" t="s"/>
      <c r="B132" s="217" t="s"/>
      <c r="C132" s="227" t="s"/>
      <c r="D132" s="229" t="s"/>
      <c r="E132" s="217" t="s"/>
      <c r="F132" s="229" t="s"/>
      <c r="G132" s="229" t="s"/>
      <c r="H132" s="217" t="s"/>
      <c r="I132" s="230" t="s"/>
      <c r="J132" s="230" t="s"/>
      <c r="K132" s="230" t="s"/>
      <c r="L132" s="217" t="s"/>
      <c r="M132" s="217" t="s"/>
      <c r="N132" s="217" t="s"/>
      <c r="O132" s="217" t="s"/>
      <c r="P132" s="217" t="s"/>
      <c r="Q132" s="217" t="s"/>
      <c r="R132" s="217" t="s"/>
      <c r="S132" s="217" t="s"/>
      <c r="T132" s="217" t="s"/>
      <c r="U132" s="217" t="s"/>
      <c r="V132" s="217" t="s"/>
      <c r="W132" s="217" t="s"/>
      <c r="X132" s="217" t="s"/>
      <c r="Y132" s="217" t="s"/>
      <c r="Z132" s="217" t="s"/>
      <c r="AA132" s="217" t="s"/>
      <c r="AB132" s="217" t="s"/>
      <c r="AC132" s="217" t="s"/>
      <c r="AD132" s="217" t="s"/>
      <c r="AE132" s="217" t="s"/>
      <c r="AF132" s="217" t="s"/>
      <c r="AG132" s="217" t="s"/>
    </row>
    <row r="133" spans="1:33">
      <c r="A133" s="217" t="s"/>
      <c r="B133" s="217" t="s"/>
      <c r="C133" s="227" t="s"/>
      <c r="D133" s="229" t="s"/>
      <c r="E133" s="217" t="s"/>
      <c r="F133" s="229" t="s"/>
      <c r="G133" s="229" t="s"/>
      <c r="H133" s="217" t="s"/>
      <c r="I133" s="230" t="s"/>
      <c r="J133" s="230" t="s"/>
      <c r="K133" s="230" t="s"/>
      <c r="L133" s="217" t="s"/>
      <c r="M133" s="217" t="s"/>
      <c r="N133" s="217" t="s"/>
      <c r="O133" s="217" t="s"/>
      <c r="P133" s="217" t="s"/>
      <c r="Q133" s="217" t="s"/>
      <c r="R133" s="217" t="s"/>
      <c r="S133" s="217" t="s"/>
      <c r="T133" s="217" t="s"/>
      <c r="U133" s="217" t="s"/>
      <c r="V133" s="217" t="s"/>
      <c r="W133" s="217" t="s"/>
      <c r="X133" s="217" t="s"/>
      <c r="Y133" s="217" t="s"/>
      <c r="Z133" s="217" t="s"/>
      <c r="AA133" s="217" t="s"/>
      <c r="AB133" s="217" t="s"/>
      <c r="AC133" s="217" t="s"/>
      <c r="AD133" s="217" t="s"/>
      <c r="AE133" s="217" t="s"/>
      <c r="AF133" s="217" t="s"/>
      <c r="AG133" s="217" t="s"/>
    </row>
    <row r="134" spans="1:33">
      <c r="A134" s="217" t="s"/>
      <c r="B134" s="217" t="s"/>
      <c r="C134" s="227" t="s"/>
      <c r="D134" s="229" t="s"/>
      <c r="E134" s="217" t="s"/>
      <c r="F134" s="229" t="s"/>
      <c r="G134" s="229" t="s"/>
      <c r="H134" s="217" t="s"/>
      <c r="I134" s="230" t="s"/>
      <c r="J134" s="230" t="s"/>
      <c r="K134" s="230" t="s"/>
      <c r="L134" s="217" t="s"/>
      <c r="M134" s="217" t="s"/>
      <c r="N134" s="217" t="s"/>
      <c r="O134" s="217" t="s"/>
      <c r="P134" s="217" t="s"/>
      <c r="Q134" s="217" t="s"/>
      <c r="R134" s="217" t="s"/>
      <c r="S134" s="217" t="s"/>
      <c r="T134" s="217" t="s"/>
      <c r="U134" s="217" t="s"/>
      <c r="V134" s="217" t="s"/>
      <c r="W134" s="217" t="s"/>
      <c r="X134" s="217" t="s"/>
      <c r="Y134" s="217" t="s"/>
      <c r="Z134" s="217" t="s"/>
      <c r="AA134" s="217" t="s"/>
      <c r="AB134" s="217" t="s"/>
      <c r="AC134" s="217" t="s"/>
      <c r="AD134" s="217" t="s"/>
      <c r="AE134" s="217" t="s"/>
      <c r="AF134" s="217" t="s"/>
      <c r="AG134" s="217" t="s"/>
    </row>
    <row r="135" spans="1:33">
      <c r="A135" s="217" t="s"/>
      <c r="B135" s="217" t="s"/>
      <c r="C135" s="227" t="s"/>
      <c r="D135" s="229" t="s"/>
      <c r="E135" s="217" t="s"/>
      <c r="F135" s="229" t="s"/>
      <c r="G135" s="229" t="s"/>
      <c r="H135" s="217" t="s"/>
      <c r="I135" s="230" t="s"/>
      <c r="J135" s="230" t="s"/>
      <c r="K135" s="230" t="s"/>
      <c r="L135" s="217" t="s"/>
      <c r="M135" s="217" t="s"/>
      <c r="N135" s="217" t="s"/>
      <c r="O135" s="217" t="s"/>
      <c r="P135" s="217" t="s"/>
      <c r="Q135" s="217" t="s"/>
      <c r="R135" s="217" t="s"/>
      <c r="S135" s="217" t="s"/>
      <c r="T135" s="217" t="s"/>
      <c r="U135" s="217" t="s"/>
      <c r="V135" s="217" t="s"/>
      <c r="W135" s="217" t="s"/>
      <c r="X135" s="217" t="s"/>
      <c r="Y135" s="217" t="s"/>
      <c r="Z135" s="217" t="s"/>
      <c r="AA135" s="217" t="s"/>
      <c r="AB135" s="217" t="s"/>
      <c r="AC135" s="217" t="s"/>
      <c r="AD135" s="217" t="s"/>
      <c r="AE135" s="217" t="s"/>
      <c r="AF135" s="217" t="s"/>
      <c r="AG135" s="217" t="s"/>
    </row>
    <row r="136" spans="1:33">
      <c r="A136" s="217" t="s"/>
      <c r="B136" s="217" t="s"/>
      <c r="C136" s="227" t="s"/>
      <c r="D136" s="229" t="s"/>
      <c r="E136" s="217" t="s"/>
      <c r="F136" s="229" t="s"/>
      <c r="G136" s="229" t="s"/>
      <c r="H136" s="217" t="s"/>
      <c r="I136" s="230" t="s"/>
      <c r="J136" s="230" t="s"/>
      <c r="K136" s="230" t="s"/>
      <c r="L136" s="217" t="s"/>
      <c r="M136" s="217" t="s"/>
      <c r="N136" s="217" t="s"/>
      <c r="O136" s="217" t="s"/>
      <c r="P136" s="217" t="s"/>
      <c r="Q136" s="217" t="s"/>
      <c r="R136" s="217" t="s"/>
      <c r="S136" s="217" t="s"/>
      <c r="T136" s="217" t="s"/>
      <c r="U136" s="217" t="s"/>
      <c r="V136" s="217" t="s"/>
      <c r="W136" s="217" t="s"/>
      <c r="X136" s="217" t="s"/>
      <c r="Y136" s="217" t="s"/>
      <c r="Z136" s="217" t="s"/>
      <c r="AA136" s="217" t="s"/>
      <c r="AB136" s="217" t="s"/>
      <c r="AC136" s="217" t="s"/>
      <c r="AD136" s="217" t="s"/>
      <c r="AE136" s="217" t="s"/>
      <c r="AF136" s="217" t="s"/>
      <c r="AG136" s="217" t="s"/>
    </row>
    <row r="137" spans="1:33">
      <c r="A137" s="217" t="s"/>
      <c r="B137" s="217" t="s"/>
      <c r="C137" s="227" t="s"/>
      <c r="D137" s="229" t="s"/>
      <c r="E137" s="217" t="s"/>
      <c r="F137" s="229" t="s"/>
      <c r="G137" s="229" t="s"/>
      <c r="H137" s="217" t="s"/>
      <c r="I137" s="230" t="s"/>
      <c r="J137" s="230" t="s"/>
      <c r="K137" s="230" t="s"/>
      <c r="L137" s="217" t="s"/>
      <c r="M137" s="217" t="s"/>
      <c r="N137" s="217" t="s"/>
      <c r="O137" s="217" t="s"/>
      <c r="P137" s="217" t="s"/>
      <c r="Q137" s="217" t="s"/>
      <c r="R137" s="217" t="s"/>
      <c r="S137" s="217" t="s"/>
      <c r="T137" s="217" t="s"/>
      <c r="U137" s="217" t="s"/>
      <c r="V137" s="217" t="s"/>
      <c r="W137" s="217" t="s"/>
      <c r="X137" s="217" t="s"/>
      <c r="Y137" s="217" t="s"/>
      <c r="Z137" s="217" t="s"/>
      <c r="AA137" s="217" t="s"/>
      <c r="AB137" s="217" t="s"/>
      <c r="AC137" s="217" t="s"/>
      <c r="AD137" s="217" t="s"/>
      <c r="AE137" s="217" t="s"/>
      <c r="AF137" s="217" t="s"/>
      <c r="AG137" s="217" t="s"/>
    </row>
    <row r="138" spans="1:33">
      <c r="A138" s="217" t="s"/>
      <c r="B138" s="217" t="s"/>
      <c r="C138" s="227" t="s"/>
      <c r="D138" s="229" t="s"/>
      <c r="E138" s="217" t="s"/>
      <c r="F138" s="229" t="s"/>
      <c r="G138" s="229" t="s"/>
      <c r="H138" s="217" t="s"/>
      <c r="I138" s="230" t="s"/>
      <c r="J138" s="230" t="s"/>
      <c r="K138" s="230" t="s"/>
      <c r="L138" s="217" t="s"/>
      <c r="M138" s="217" t="s"/>
      <c r="N138" s="217" t="s"/>
      <c r="O138" s="217" t="s"/>
      <c r="P138" s="217" t="s"/>
      <c r="Q138" s="217" t="s"/>
      <c r="R138" s="217" t="s"/>
      <c r="S138" s="217" t="s"/>
      <c r="T138" s="217" t="s"/>
      <c r="U138" s="217" t="s"/>
      <c r="V138" s="217" t="s"/>
      <c r="W138" s="217" t="s"/>
      <c r="X138" s="217" t="s"/>
      <c r="Y138" s="217" t="s"/>
      <c r="Z138" s="217" t="s"/>
      <c r="AA138" s="217" t="s"/>
      <c r="AB138" s="217" t="s"/>
      <c r="AC138" s="217" t="s"/>
      <c r="AD138" s="217" t="s"/>
      <c r="AE138" s="217" t="s"/>
      <c r="AF138" s="217" t="s"/>
      <c r="AG138" s="217" t="s"/>
    </row>
    <row r="139" spans="1:33">
      <c r="A139" s="217" t="s"/>
      <c r="B139" s="217" t="s"/>
      <c r="C139" s="227" t="s"/>
      <c r="D139" s="229" t="s"/>
      <c r="E139" s="217" t="s"/>
      <c r="F139" s="229" t="s"/>
      <c r="G139" s="229" t="s"/>
      <c r="H139" s="217" t="s"/>
      <c r="I139" s="230" t="s"/>
      <c r="J139" s="230" t="s"/>
      <c r="K139" s="230" t="s"/>
      <c r="L139" s="217" t="s"/>
      <c r="M139" s="217" t="s"/>
      <c r="N139" s="217" t="s"/>
      <c r="O139" s="217" t="s"/>
      <c r="P139" s="217" t="s"/>
      <c r="Q139" s="217" t="s"/>
      <c r="R139" s="217" t="s"/>
      <c r="S139" s="217" t="s"/>
      <c r="T139" s="217" t="s"/>
      <c r="U139" s="217" t="s"/>
      <c r="V139" s="217" t="s"/>
      <c r="W139" s="217" t="s"/>
      <c r="X139" s="217" t="s"/>
      <c r="Y139" s="217" t="s"/>
      <c r="Z139" s="217" t="s"/>
      <c r="AA139" s="217" t="s"/>
      <c r="AB139" s="217" t="s"/>
      <c r="AC139" s="217" t="s"/>
      <c r="AD139" s="217" t="s"/>
      <c r="AE139" s="217" t="s"/>
      <c r="AF139" s="217" t="s"/>
      <c r="AG139" s="217" t="s"/>
    </row>
    <row r="140" spans="1:33">
      <c r="A140" s="217" t="s"/>
      <c r="B140" s="217" t="s"/>
      <c r="C140" s="227" t="s"/>
      <c r="D140" s="229" t="s"/>
      <c r="E140" s="217" t="s"/>
      <c r="F140" s="229" t="s"/>
      <c r="G140" s="229" t="s"/>
      <c r="H140" s="217" t="s"/>
      <c r="I140" s="230" t="s"/>
      <c r="J140" s="230" t="s"/>
      <c r="K140" s="230" t="s"/>
      <c r="L140" s="217" t="s"/>
      <c r="M140" s="217" t="s"/>
      <c r="N140" s="217" t="s"/>
      <c r="O140" s="217" t="s"/>
      <c r="P140" s="217" t="s"/>
      <c r="Q140" s="217" t="s"/>
      <c r="R140" s="217" t="s"/>
      <c r="S140" s="217" t="s"/>
      <c r="T140" s="217" t="s"/>
      <c r="U140" s="217" t="s"/>
      <c r="V140" s="217" t="s"/>
      <c r="W140" s="217" t="s"/>
      <c r="X140" s="217" t="s"/>
      <c r="Y140" s="217" t="s"/>
      <c r="Z140" s="217" t="s"/>
      <c r="AA140" s="217" t="s"/>
      <c r="AB140" s="217" t="s"/>
      <c r="AC140" s="217" t="s"/>
      <c r="AD140" s="217" t="s"/>
      <c r="AE140" s="217" t="s"/>
      <c r="AF140" s="217" t="s"/>
      <c r="AG140" s="217" t="s"/>
    </row>
    <row r="141" spans="1:33">
      <c r="A141" s="217" t="s"/>
      <c r="B141" s="217" t="s"/>
      <c r="C141" s="227" t="s"/>
      <c r="D141" s="229" t="s"/>
      <c r="E141" s="217" t="s"/>
      <c r="F141" s="229" t="s"/>
      <c r="G141" s="229" t="s"/>
      <c r="H141" s="217" t="s"/>
      <c r="I141" s="230" t="s"/>
      <c r="J141" s="230" t="s"/>
      <c r="K141" s="230" t="s"/>
      <c r="L141" s="217" t="s"/>
      <c r="M141" s="217" t="s"/>
      <c r="N141" s="217" t="s"/>
      <c r="O141" s="217" t="s"/>
      <c r="P141" s="217" t="s"/>
      <c r="Q141" s="217" t="s"/>
      <c r="R141" s="217" t="s"/>
      <c r="S141" s="217" t="s"/>
      <c r="T141" s="217" t="s"/>
      <c r="U141" s="217" t="s"/>
      <c r="V141" s="217" t="s"/>
      <c r="W141" s="217" t="s"/>
      <c r="X141" s="217" t="s"/>
      <c r="Y141" s="217" t="s"/>
      <c r="Z141" s="217" t="s"/>
      <c r="AA141" s="217" t="s"/>
      <c r="AB141" s="217" t="s"/>
      <c r="AC141" s="217" t="s"/>
      <c r="AD141" s="217" t="s"/>
      <c r="AE141" s="217" t="s"/>
      <c r="AF141" s="217" t="s"/>
      <c r="AG141" s="217" t="s"/>
    </row>
    <row r="142" spans="1:33">
      <c r="A142" s="217" t="s"/>
      <c r="B142" s="217" t="s"/>
      <c r="C142" s="227" t="s"/>
      <c r="D142" s="229" t="s"/>
      <c r="E142" s="217" t="s"/>
      <c r="F142" s="229" t="s"/>
      <c r="G142" s="229" t="s"/>
      <c r="H142" s="217" t="s"/>
      <c r="I142" s="230" t="s"/>
      <c r="J142" s="230" t="s"/>
      <c r="K142" s="230" t="s"/>
      <c r="L142" s="217" t="s"/>
      <c r="M142" s="217" t="s"/>
      <c r="N142" s="217" t="s"/>
      <c r="O142" s="217" t="s"/>
      <c r="P142" s="217" t="s"/>
      <c r="Q142" s="217" t="s"/>
      <c r="R142" s="217" t="s"/>
      <c r="S142" s="217" t="s"/>
      <c r="T142" s="217" t="s"/>
      <c r="U142" s="217" t="s"/>
      <c r="V142" s="217" t="s"/>
      <c r="W142" s="217" t="s"/>
      <c r="X142" s="217" t="s"/>
      <c r="Y142" s="217" t="s"/>
      <c r="Z142" s="217" t="s"/>
      <c r="AA142" s="217" t="s"/>
      <c r="AB142" s="217" t="s"/>
      <c r="AC142" s="217" t="s"/>
      <c r="AD142" s="217" t="s"/>
      <c r="AE142" s="217" t="s"/>
      <c r="AF142" s="217" t="s"/>
      <c r="AG142" s="217" t="s"/>
    </row>
    <row r="143" spans="1:33">
      <c r="A143" s="217" t="s"/>
      <c r="B143" s="217" t="s"/>
      <c r="C143" s="227" t="s"/>
      <c r="D143" s="229" t="s"/>
      <c r="E143" s="217" t="s"/>
      <c r="F143" s="229" t="s"/>
      <c r="G143" s="229" t="s"/>
      <c r="H143" s="217" t="s"/>
      <c r="I143" s="230" t="s"/>
      <c r="J143" s="230" t="s"/>
      <c r="K143" s="230" t="s"/>
      <c r="L143" s="217" t="s"/>
      <c r="M143" s="217" t="s"/>
      <c r="N143" s="217" t="s"/>
      <c r="O143" s="217" t="s"/>
      <c r="P143" s="217" t="s"/>
      <c r="Q143" s="217" t="s"/>
      <c r="R143" s="217" t="s"/>
      <c r="S143" s="217" t="s"/>
      <c r="T143" s="217" t="s"/>
      <c r="U143" s="217" t="s"/>
      <c r="V143" s="217" t="s"/>
      <c r="W143" s="217" t="s"/>
      <c r="X143" s="217" t="s"/>
      <c r="Y143" s="217" t="s"/>
      <c r="Z143" s="217" t="s"/>
      <c r="AA143" s="217" t="s"/>
      <c r="AB143" s="217" t="s"/>
      <c r="AC143" s="217" t="s"/>
      <c r="AD143" s="217" t="s"/>
      <c r="AE143" s="217" t="s"/>
      <c r="AF143" s="217" t="s"/>
      <c r="AG143" s="217" t="s"/>
    </row>
    <row r="144" spans="1:33">
      <c r="A144" s="217" t="s"/>
      <c r="B144" s="217" t="s"/>
      <c r="C144" s="227" t="s"/>
      <c r="D144" s="229" t="s"/>
      <c r="E144" s="217" t="s"/>
      <c r="F144" s="229" t="s"/>
      <c r="G144" s="229" t="s"/>
      <c r="H144" s="217" t="s"/>
      <c r="I144" s="230" t="s"/>
      <c r="J144" s="230" t="s"/>
      <c r="K144" s="230" t="s"/>
      <c r="L144" s="217" t="s"/>
      <c r="M144" s="217" t="s"/>
      <c r="N144" s="217" t="s"/>
      <c r="O144" s="217" t="s"/>
      <c r="P144" s="217" t="s"/>
      <c r="Q144" s="217" t="s"/>
      <c r="R144" s="217" t="s"/>
      <c r="S144" s="217" t="s"/>
      <c r="T144" s="217" t="s"/>
      <c r="U144" s="217" t="s"/>
      <c r="V144" s="217" t="s"/>
      <c r="W144" s="217" t="s"/>
      <c r="X144" s="217" t="s"/>
      <c r="Y144" s="217" t="s"/>
      <c r="Z144" s="217" t="s"/>
      <c r="AA144" s="217" t="s"/>
      <c r="AB144" s="217" t="s"/>
      <c r="AC144" s="217" t="s"/>
      <c r="AD144" s="217" t="s"/>
      <c r="AE144" s="217" t="s"/>
      <c r="AF144" s="217" t="s"/>
      <c r="AG144" s="217" t="s"/>
    </row>
    <row r="145" spans="1:33">
      <c r="A145" s="217" t="s"/>
      <c r="B145" s="217" t="s"/>
      <c r="C145" s="227" t="s"/>
      <c r="D145" s="229" t="s"/>
      <c r="E145" s="217" t="s"/>
      <c r="F145" s="229" t="s"/>
      <c r="G145" s="229" t="s"/>
      <c r="H145" s="217" t="s"/>
      <c r="I145" s="230" t="s"/>
      <c r="J145" s="230" t="s"/>
      <c r="K145" s="230" t="s"/>
      <c r="L145" s="217" t="s"/>
      <c r="M145" s="217" t="s"/>
      <c r="N145" s="217" t="s"/>
      <c r="O145" s="217" t="s"/>
      <c r="P145" s="217" t="s"/>
      <c r="Q145" s="217" t="s"/>
      <c r="R145" s="217" t="s"/>
      <c r="S145" s="217" t="s"/>
      <c r="T145" s="217" t="s"/>
      <c r="U145" s="217" t="s"/>
      <c r="V145" s="217" t="s"/>
      <c r="W145" s="217" t="s"/>
      <c r="X145" s="217" t="s"/>
      <c r="Y145" s="217" t="s"/>
      <c r="Z145" s="217" t="s"/>
      <c r="AA145" s="217" t="s"/>
      <c r="AB145" s="217" t="s"/>
      <c r="AC145" s="217" t="s"/>
      <c r="AD145" s="217" t="s"/>
      <c r="AE145" s="217" t="s"/>
      <c r="AF145" s="217" t="s"/>
      <c r="AG145" s="217" t="s"/>
    </row>
    <row r="146" spans="1:33">
      <c r="A146" s="217" t="s"/>
      <c r="B146" s="217" t="s"/>
      <c r="C146" s="227" t="s"/>
      <c r="D146" s="229" t="s"/>
      <c r="E146" s="217" t="s"/>
      <c r="F146" s="229" t="s"/>
      <c r="G146" s="229" t="s"/>
      <c r="H146" s="217" t="s"/>
      <c r="I146" s="230" t="s"/>
      <c r="J146" s="230" t="s"/>
      <c r="K146" s="230" t="s"/>
      <c r="L146" s="217" t="s"/>
      <c r="M146" s="217" t="s"/>
      <c r="N146" s="217" t="s"/>
      <c r="O146" s="217" t="s"/>
      <c r="P146" s="217" t="s"/>
      <c r="Q146" s="217" t="s"/>
      <c r="R146" s="217" t="s"/>
      <c r="S146" s="217" t="s"/>
      <c r="T146" s="217" t="s"/>
      <c r="U146" s="217" t="s"/>
      <c r="V146" s="217" t="s"/>
      <c r="W146" s="217" t="s"/>
      <c r="X146" s="217" t="s"/>
      <c r="Y146" s="217" t="s"/>
      <c r="Z146" s="217" t="s"/>
      <c r="AA146" s="217" t="s"/>
      <c r="AB146" s="217" t="s"/>
      <c r="AC146" s="217" t="s"/>
      <c r="AD146" s="217" t="s"/>
      <c r="AE146" s="217" t="s"/>
      <c r="AF146" s="217" t="s"/>
      <c r="AG146" s="217" t="s"/>
    </row>
    <row r="147" spans="1:33">
      <c r="A147" s="217" t="s"/>
      <c r="B147" s="217" t="s"/>
      <c r="C147" s="227" t="s"/>
      <c r="D147" s="229" t="s"/>
      <c r="E147" s="217" t="s"/>
      <c r="F147" s="229" t="s"/>
      <c r="G147" s="229" t="s"/>
      <c r="H147" s="217" t="s"/>
      <c r="I147" s="230" t="s"/>
      <c r="J147" s="230" t="s"/>
      <c r="K147" s="230" t="s"/>
      <c r="L147" s="217" t="s"/>
      <c r="M147" s="217" t="s"/>
      <c r="N147" s="217" t="s"/>
      <c r="O147" s="217" t="s"/>
      <c r="P147" s="217" t="s"/>
      <c r="Q147" s="217" t="s"/>
      <c r="R147" s="217" t="s"/>
      <c r="S147" s="217" t="s"/>
      <c r="T147" s="217" t="s"/>
      <c r="U147" s="217" t="s"/>
      <c r="V147" s="217" t="s"/>
      <c r="W147" s="217" t="s"/>
      <c r="X147" s="217" t="s"/>
      <c r="Y147" s="217" t="s"/>
      <c r="Z147" s="217" t="s"/>
      <c r="AA147" s="217" t="s"/>
      <c r="AB147" s="217" t="s"/>
      <c r="AC147" s="217" t="s"/>
      <c r="AD147" s="217" t="s"/>
      <c r="AE147" s="217" t="s"/>
      <c r="AF147" s="217" t="s"/>
      <c r="AG147" s="217" t="s"/>
    </row>
    <row r="148" spans="1:33">
      <c r="A148" s="217" t="s"/>
      <c r="B148" s="217" t="s"/>
      <c r="C148" s="227" t="s"/>
      <c r="D148" s="229" t="s"/>
      <c r="E148" s="217" t="s"/>
      <c r="F148" s="229" t="s"/>
      <c r="G148" s="229" t="s"/>
      <c r="H148" s="217" t="s"/>
      <c r="I148" s="230" t="s"/>
      <c r="J148" s="230" t="s"/>
      <c r="K148" s="230" t="s"/>
      <c r="L148" s="217" t="s"/>
      <c r="M148" s="217" t="s"/>
      <c r="N148" s="217" t="s"/>
      <c r="O148" s="217" t="s"/>
      <c r="P148" s="217" t="s"/>
      <c r="Q148" s="217" t="s"/>
      <c r="R148" s="217" t="s"/>
      <c r="S148" s="217" t="s"/>
      <c r="T148" s="217" t="s"/>
      <c r="U148" s="217" t="s"/>
      <c r="V148" s="217" t="s"/>
      <c r="W148" s="217" t="s"/>
      <c r="X148" s="217" t="s"/>
      <c r="Y148" s="217" t="s"/>
      <c r="Z148" s="217" t="s"/>
      <c r="AA148" s="217" t="s"/>
      <c r="AB148" s="217" t="s"/>
      <c r="AC148" s="217" t="s"/>
      <c r="AD148" s="217" t="s"/>
      <c r="AE148" s="217" t="s"/>
      <c r="AF148" s="217" t="s"/>
      <c r="AG148" s="217" t="s"/>
    </row>
    <row r="149" spans="1:33">
      <c r="A149" s="217" t="s"/>
      <c r="B149" s="217" t="s"/>
      <c r="C149" s="227" t="s"/>
      <c r="D149" s="229" t="s"/>
      <c r="E149" s="217" t="s"/>
      <c r="F149" s="229" t="s"/>
      <c r="G149" s="229" t="s"/>
      <c r="H149" s="217" t="s"/>
      <c r="I149" s="230" t="s"/>
      <c r="J149" s="230" t="s"/>
      <c r="K149" s="230" t="s"/>
      <c r="L149" s="217" t="s"/>
      <c r="M149" s="217" t="s"/>
      <c r="N149" s="217" t="s"/>
      <c r="O149" s="217" t="s"/>
      <c r="P149" s="217" t="s"/>
      <c r="Q149" s="217" t="s"/>
      <c r="R149" s="217" t="s"/>
      <c r="S149" s="217" t="s"/>
      <c r="T149" s="217" t="s"/>
      <c r="U149" s="217" t="s"/>
      <c r="V149" s="217" t="s"/>
      <c r="W149" s="217" t="s"/>
      <c r="X149" s="217" t="s"/>
      <c r="Y149" s="217" t="s"/>
      <c r="Z149" s="217" t="s"/>
      <c r="AA149" s="217" t="s"/>
      <c r="AB149" s="217" t="s"/>
      <c r="AC149" s="217" t="s"/>
      <c r="AD149" s="217" t="s"/>
      <c r="AE149" s="217" t="s"/>
      <c r="AF149" s="217" t="s"/>
      <c r="AG149" s="217" t="s"/>
    </row>
    <row r="150" spans="1:33">
      <c r="A150" s="217" t="s"/>
      <c r="B150" s="217" t="s"/>
      <c r="C150" s="227" t="s"/>
      <c r="D150" s="229" t="s"/>
      <c r="E150" s="217" t="s"/>
      <c r="F150" s="229" t="s"/>
      <c r="G150" s="229" t="s"/>
      <c r="H150" s="217" t="s"/>
      <c r="I150" s="230" t="s"/>
      <c r="J150" s="230" t="s"/>
      <c r="K150" s="230" t="s"/>
      <c r="L150" s="217" t="s"/>
      <c r="M150" s="217" t="s"/>
      <c r="N150" s="217" t="s"/>
      <c r="O150" s="217" t="s"/>
      <c r="P150" s="217" t="s"/>
      <c r="Q150" s="217" t="s"/>
      <c r="R150" s="217" t="s"/>
      <c r="S150" s="217" t="s"/>
      <c r="T150" s="217" t="s"/>
      <c r="U150" s="217" t="s"/>
      <c r="V150" s="217" t="s"/>
      <c r="W150" s="217" t="s"/>
      <c r="X150" s="217" t="s"/>
      <c r="Y150" s="217" t="s"/>
      <c r="Z150" s="217" t="s"/>
      <c r="AA150" s="217" t="s"/>
      <c r="AB150" s="217" t="s"/>
      <c r="AC150" s="217" t="s"/>
      <c r="AD150" s="217" t="s"/>
      <c r="AE150" s="217" t="s"/>
      <c r="AF150" s="217" t="s"/>
      <c r="AG150" s="217" t="s"/>
    </row>
    <row r="151" spans="1:33">
      <c r="A151" s="217" t="s"/>
      <c r="B151" s="217" t="s"/>
      <c r="C151" s="227" t="s"/>
      <c r="D151" s="229" t="s"/>
      <c r="E151" s="217" t="s"/>
      <c r="F151" s="229" t="s"/>
      <c r="G151" s="229" t="s"/>
      <c r="H151" s="217" t="s"/>
      <c r="I151" s="230" t="s"/>
      <c r="J151" s="230" t="s"/>
      <c r="K151" s="230" t="s"/>
      <c r="L151" s="217" t="s"/>
      <c r="M151" s="217" t="s"/>
      <c r="N151" s="217" t="s"/>
      <c r="O151" s="217" t="s"/>
      <c r="P151" s="217" t="s"/>
      <c r="Q151" s="217" t="s"/>
      <c r="R151" s="217" t="s"/>
      <c r="S151" s="217" t="s"/>
      <c r="T151" s="217" t="s"/>
      <c r="U151" s="217" t="s"/>
      <c r="V151" s="217" t="s"/>
      <c r="W151" s="217" t="s"/>
      <c r="X151" s="217" t="s"/>
      <c r="Y151" s="217" t="s"/>
      <c r="Z151" s="217" t="s"/>
      <c r="AA151" s="217" t="s"/>
      <c r="AB151" s="217" t="s"/>
      <c r="AC151" s="217" t="s"/>
      <c r="AD151" s="217" t="s"/>
      <c r="AE151" s="217" t="s"/>
      <c r="AF151" s="217" t="s"/>
      <c r="AG151" s="217" t="s"/>
    </row>
    <row r="152" spans="1:33">
      <c r="A152" s="217" t="s"/>
      <c r="B152" s="217" t="s"/>
      <c r="C152" s="227" t="s"/>
      <c r="D152" s="229" t="s"/>
      <c r="E152" s="217" t="s"/>
      <c r="F152" s="229" t="s"/>
      <c r="G152" s="229" t="s"/>
      <c r="H152" s="217" t="s"/>
      <c r="I152" s="230" t="s"/>
      <c r="J152" s="230" t="s"/>
      <c r="K152" s="230" t="s"/>
      <c r="L152" s="217" t="s"/>
      <c r="M152" s="217" t="s"/>
      <c r="N152" s="217" t="s"/>
      <c r="O152" s="217" t="s"/>
      <c r="P152" s="217" t="s"/>
      <c r="Q152" s="217" t="s"/>
      <c r="R152" s="217" t="s"/>
      <c r="S152" s="217" t="s"/>
      <c r="T152" s="217" t="s"/>
      <c r="U152" s="217" t="s"/>
      <c r="V152" s="217" t="s"/>
      <c r="W152" s="217" t="s"/>
      <c r="X152" s="217" t="s"/>
      <c r="Y152" s="217" t="s"/>
      <c r="Z152" s="217" t="s"/>
      <c r="AA152" s="217" t="s"/>
      <c r="AB152" s="217" t="s"/>
      <c r="AC152" s="217" t="s"/>
      <c r="AD152" s="217" t="s"/>
      <c r="AE152" s="217" t="s"/>
      <c r="AF152" s="217" t="s"/>
      <c r="AG152" s="217" t="s"/>
    </row>
    <row r="153" spans="1:33">
      <c r="A153" s="217" t="s"/>
      <c r="B153" s="217" t="s"/>
      <c r="C153" s="227" t="s"/>
      <c r="D153" s="229" t="s"/>
      <c r="E153" s="217" t="s"/>
      <c r="F153" s="229" t="s"/>
      <c r="G153" s="229" t="s"/>
      <c r="H153" s="217" t="s"/>
      <c r="I153" s="230" t="s"/>
      <c r="J153" s="230" t="s"/>
      <c r="K153" s="230" t="s"/>
      <c r="L153" s="217" t="s"/>
      <c r="M153" s="217" t="s"/>
      <c r="N153" s="217" t="s"/>
      <c r="O153" s="217" t="s"/>
      <c r="P153" s="217" t="s"/>
      <c r="Q153" s="217" t="s"/>
      <c r="R153" s="217" t="s"/>
      <c r="S153" s="217" t="s"/>
      <c r="T153" s="217" t="s"/>
      <c r="U153" s="217" t="s"/>
      <c r="V153" s="217" t="s"/>
      <c r="W153" s="217" t="s"/>
      <c r="X153" s="217" t="s"/>
      <c r="Y153" s="217" t="s"/>
      <c r="Z153" s="217" t="s"/>
      <c r="AA153" s="217" t="s"/>
      <c r="AB153" s="217" t="s"/>
      <c r="AC153" s="217" t="s"/>
      <c r="AD153" s="217" t="s"/>
      <c r="AE153" s="217" t="s"/>
      <c r="AF153" s="217" t="s"/>
      <c r="AG153" s="217" t="s"/>
    </row>
    <row r="154" spans="1:33">
      <c r="A154" s="217" t="s"/>
      <c r="B154" s="217" t="s"/>
      <c r="C154" s="227" t="s"/>
      <c r="D154" s="229" t="s"/>
      <c r="E154" s="217" t="s"/>
      <c r="F154" s="229" t="s"/>
      <c r="G154" s="229" t="s"/>
      <c r="H154" s="217" t="s"/>
      <c r="I154" s="230" t="s"/>
      <c r="J154" s="230" t="s"/>
      <c r="K154" s="230" t="s"/>
      <c r="L154" s="217" t="s"/>
      <c r="M154" s="217" t="s"/>
      <c r="N154" s="217" t="s"/>
      <c r="O154" s="217" t="s"/>
      <c r="P154" s="217" t="s"/>
      <c r="Q154" s="217" t="s"/>
      <c r="R154" s="217" t="s"/>
      <c r="S154" s="217" t="s"/>
      <c r="T154" s="217" t="s"/>
      <c r="U154" s="217" t="s"/>
      <c r="V154" s="217" t="s"/>
      <c r="W154" s="217" t="s"/>
      <c r="X154" s="217" t="s"/>
      <c r="Y154" s="217" t="s"/>
      <c r="Z154" s="217" t="s"/>
      <c r="AA154" s="217" t="s"/>
      <c r="AB154" s="217" t="s"/>
      <c r="AC154" s="217" t="s"/>
      <c r="AD154" s="217" t="s"/>
      <c r="AE154" s="217" t="s"/>
      <c r="AF154" s="217" t="s"/>
      <c r="AG154" s="217" t="s"/>
    </row>
    <row r="155" spans="1:33">
      <c r="A155" s="217" t="s"/>
      <c r="B155" s="217" t="s"/>
      <c r="C155" s="227" t="s"/>
      <c r="D155" s="229" t="s"/>
      <c r="E155" s="217" t="s"/>
      <c r="F155" s="229" t="s"/>
      <c r="G155" s="229" t="s"/>
      <c r="H155" s="217" t="s"/>
      <c r="I155" s="230" t="s"/>
      <c r="J155" s="230" t="s"/>
      <c r="K155" s="230" t="s"/>
      <c r="L155" s="217" t="s"/>
      <c r="M155" s="217" t="s"/>
      <c r="N155" s="217" t="s"/>
      <c r="O155" s="217" t="s"/>
      <c r="P155" s="217" t="s"/>
      <c r="Q155" s="217" t="s"/>
      <c r="R155" s="217" t="s"/>
      <c r="S155" s="217" t="s"/>
      <c r="T155" s="217" t="s"/>
      <c r="U155" s="217" t="s"/>
      <c r="V155" s="217" t="s"/>
      <c r="W155" s="217" t="s"/>
      <c r="X155" s="217" t="s"/>
      <c r="Y155" s="217" t="s"/>
      <c r="Z155" s="217" t="s"/>
      <c r="AA155" s="217" t="s"/>
      <c r="AB155" s="217" t="s"/>
      <c r="AC155" s="217" t="s"/>
      <c r="AD155" s="217" t="s"/>
      <c r="AE155" s="217" t="s"/>
      <c r="AF155" s="217" t="s"/>
      <c r="AG155" s="217" t="s"/>
    </row>
    <row r="156" spans="1:33">
      <c r="A156" s="217" t="s"/>
      <c r="B156" s="217" t="s"/>
      <c r="C156" s="227" t="s"/>
      <c r="D156" s="229" t="s"/>
      <c r="E156" s="217" t="s"/>
      <c r="F156" s="229" t="s"/>
      <c r="G156" s="229" t="s"/>
      <c r="H156" s="217" t="s"/>
      <c r="I156" s="230" t="s"/>
      <c r="J156" s="230" t="s"/>
      <c r="K156" s="230" t="s"/>
      <c r="L156" s="217" t="s"/>
      <c r="M156" s="217" t="s"/>
      <c r="N156" s="217" t="s"/>
      <c r="O156" s="217" t="s"/>
      <c r="P156" s="217" t="s"/>
      <c r="Q156" s="217" t="s"/>
      <c r="R156" s="217" t="s"/>
      <c r="S156" s="217" t="s"/>
      <c r="T156" s="217" t="s"/>
      <c r="U156" s="217" t="s"/>
      <c r="V156" s="217" t="s"/>
      <c r="W156" s="217" t="s"/>
      <c r="X156" s="217" t="s"/>
      <c r="Y156" s="217" t="s"/>
      <c r="Z156" s="217" t="s"/>
      <c r="AA156" s="217" t="s"/>
      <c r="AB156" s="217" t="s"/>
      <c r="AC156" s="217" t="s"/>
      <c r="AD156" s="217" t="s"/>
      <c r="AE156" s="217" t="s"/>
      <c r="AF156" s="217" t="s"/>
      <c r="AG156" s="217" t="s"/>
    </row>
    <row r="157" spans="1:33">
      <c r="A157" s="217" t="s"/>
      <c r="B157" s="217" t="s"/>
      <c r="C157" s="227" t="s"/>
      <c r="D157" s="229" t="s"/>
      <c r="E157" s="217" t="s"/>
      <c r="F157" s="229" t="s"/>
      <c r="G157" s="229" t="s"/>
      <c r="H157" s="217" t="s"/>
      <c r="I157" s="230" t="s"/>
      <c r="J157" s="230" t="s"/>
      <c r="K157" s="230" t="s"/>
      <c r="L157" s="217" t="s"/>
      <c r="M157" s="217" t="s"/>
      <c r="N157" s="217" t="s"/>
      <c r="O157" s="217" t="s"/>
      <c r="P157" s="217" t="s"/>
      <c r="Q157" s="217" t="s"/>
      <c r="R157" s="217" t="s"/>
      <c r="S157" s="217" t="s"/>
      <c r="T157" s="217" t="s"/>
      <c r="U157" s="217" t="s"/>
      <c r="V157" s="217" t="s"/>
      <c r="W157" s="217" t="s"/>
      <c r="X157" s="217" t="s"/>
      <c r="Y157" s="217" t="s"/>
      <c r="Z157" s="217" t="s"/>
      <c r="AA157" s="217" t="s"/>
      <c r="AB157" s="217" t="s"/>
      <c r="AC157" s="217" t="s"/>
      <c r="AD157" s="217" t="s"/>
      <c r="AE157" s="217" t="s"/>
      <c r="AF157" s="217" t="s"/>
      <c r="AG157" s="217" t="s"/>
    </row>
    <row r="158" spans="1:33">
      <c r="A158" s="217" t="s"/>
      <c r="B158" s="217" t="s"/>
      <c r="C158" s="227" t="s"/>
      <c r="D158" s="229" t="s"/>
      <c r="E158" s="217" t="s"/>
      <c r="F158" s="229" t="s"/>
      <c r="G158" s="229" t="s"/>
      <c r="H158" s="217" t="s"/>
      <c r="I158" s="230" t="s"/>
      <c r="J158" s="230" t="s"/>
      <c r="K158" s="230" t="s"/>
      <c r="L158" s="217" t="s"/>
      <c r="M158" s="217" t="s"/>
      <c r="N158" s="217" t="s"/>
      <c r="O158" s="217" t="s"/>
      <c r="P158" s="217" t="s"/>
      <c r="Q158" s="217" t="s"/>
      <c r="R158" s="217" t="s"/>
      <c r="S158" s="217" t="s"/>
      <c r="T158" s="217" t="s"/>
      <c r="U158" s="217" t="s"/>
      <c r="V158" s="217" t="s"/>
      <c r="W158" s="217" t="s"/>
      <c r="X158" s="217" t="s"/>
      <c r="Y158" s="217" t="s"/>
      <c r="Z158" s="217" t="s"/>
      <c r="AA158" s="217" t="s"/>
      <c r="AB158" s="217" t="s"/>
      <c r="AC158" s="217" t="s"/>
      <c r="AD158" s="217" t="s"/>
      <c r="AE158" s="217" t="s"/>
      <c r="AF158" s="217" t="s"/>
      <c r="AG158" s="217" t="s"/>
    </row>
    <row r="159" spans="1:33">
      <c r="A159" s="217" t="s"/>
      <c r="B159" s="217" t="s"/>
      <c r="C159" s="227" t="s"/>
      <c r="D159" s="229" t="s"/>
      <c r="E159" s="217" t="s"/>
      <c r="F159" s="229" t="s"/>
      <c r="G159" s="229" t="s"/>
      <c r="H159" s="217" t="s"/>
      <c r="I159" s="230" t="s"/>
      <c r="J159" s="230" t="s"/>
      <c r="K159" s="230" t="s"/>
      <c r="L159" s="217" t="s"/>
      <c r="M159" s="217" t="s"/>
      <c r="N159" s="217" t="s"/>
      <c r="O159" s="217" t="s"/>
      <c r="P159" s="217" t="s"/>
      <c r="Q159" s="217" t="s"/>
      <c r="R159" s="217" t="s"/>
      <c r="S159" s="217" t="s"/>
      <c r="T159" s="217" t="s"/>
      <c r="U159" s="217" t="s"/>
      <c r="V159" s="217" t="s"/>
      <c r="W159" s="217" t="s"/>
      <c r="X159" s="217" t="s"/>
      <c r="Y159" s="217" t="s"/>
      <c r="Z159" s="217" t="s"/>
      <c r="AA159" s="217" t="s"/>
      <c r="AB159" s="217" t="s"/>
      <c r="AC159" s="217" t="s"/>
      <c r="AD159" s="217" t="s"/>
      <c r="AE159" s="217" t="s"/>
      <c r="AF159" s="217" t="s"/>
      <c r="AG159" s="217" t="s"/>
    </row>
    <row r="160" spans="1:33">
      <c r="A160" s="217" t="s"/>
      <c r="B160" s="217" t="s"/>
      <c r="C160" s="227" t="s"/>
      <c r="D160" s="229" t="s"/>
      <c r="E160" s="217" t="s"/>
      <c r="F160" s="229" t="s"/>
      <c r="G160" s="229" t="s"/>
      <c r="H160" s="217" t="s"/>
      <c r="I160" s="230" t="s"/>
      <c r="J160" s="230" t="s"/>
      <c r="K160" s="230" t="s"/>
      <c r="L160" s="217" t="s"/>
      <c r="M160" s="217" t="s"/>
      <c r="N160" s="217" t="s"/>
      <c r="O160" s="217" t="s"/>
      <c r="P160" s="217" t="s"/>
      <c r="Q160" s="217" t="s"/>
      <c r="R160" s="217" t="s"/>
      <c r="S160" s="217" t="s"/>
      <c r="T160" s="217" t="s"/>
      <c r="U160" s="217" t="s"/>
      <c r="V160" s="217" t="s"/>
      <c r="W160" s="217" t="s"/>
      <c r="X160" s="217" t="s"/>
      <c r="Y160" s="217" t="s"/>
      <c r="Z160" s="217" t="s"/>
      <c r="AA160" s="217" t="s"/>
      <c r="AB160" s="217" t="s"/>
      <c r="AC160" s="217" t="s"/>
      <c r="AD160" s="217" t="s"/>
      <c r="AE160" s="217" t="s"/>
      <c r="AF160" s="217" t="s"/>
      <c r="AG160" s="217" t="s"/>
    </row>
    <row r="161" spans="1:33">
      <c r="A161" s="217" t="s"/>
      <c r="B161" s="217" t="s"/>
      <c r="C161" s="227" t="s"/>
      <c r="D161" s="229" t="s"/>
      <c r="E161" s="217" t="s"/>
      <c r="F161" s="229" t="s"/>
      <c r="G161" s="229" t="s"/>
      <c r="H161" s="217" t="s"/>
      <c r="I161" s="230" t="s"/>
      <c r="J161" s="230" t="s"/>
      <c r="K161" s="230" t="s"/>
      <c r="L161" s="217" t="s"/>
      <c r="M161" s="217" t="s"/>
      <c r="N161" s="217" t="s"/>
      <c r="O161" s="217" t="s"/>
      <c r="P161" s="217" t="s"/>
      <c r="Q161" s="217" t="s"/>
      <c r="R161" s="217" t="s"/>
      <c r="S161" s="217" t="s"/>
      <c r="T161" s="217" t="s"/>
      <c r="U161" s="217" t="s"/>
      <c r="V161" s="217" t="s"/>
      <c r="W161" s="217" t="s"/>
      <c r="X161" s="217" t="s"/>
      <c r="Y161" s="217" t="s"/>
      <c r="Z161" s="217" t="s"/>
      <c r="AA161" s="217" t="s"/>
      <c r="AB161" s="217" t="s"/>
      <c r="AC161" s="217" t="s"/>
      <c r="AD161" s="217" t="s"/>
      <c r="AE161" s="217" t="s"/>
      <c r="AF161" s="217" t="s"/>
      <c r="AG161" s="217" t="s"/>
    </row>
    <row r="162" spans="1:33">
      <c r="A162" s="217" t="s"/>
      <c r="B162" s="217" t="s"/>
      <c r="C162" s="227" t="s"/>
      <c r="D162" s="229" t="s"/>
      <c r="E162" s="217" t="s"/>
      <c r="F162" s="229" t="s"/>
      <c r="G162" s="229" t="s"/>
      <c r="H162" s="217" t="s"/>
      <c r="I162" s="230" t="s"/>
      <c r="J162" s="230" t="s"/>
      <c r="K162" s="230" t="s"/>
      <c r="L162" s="217" t="s"/>
      <c r="M162" s="217" t="s"/>
      <c r="N162" s="217" t="s"/>
      <c r="O162" s="217" t="s"/>
      <c r="P162" s="217" t="s"/>
      <c r="Q162" s="217" t="s"/>
      <c r="R162" s="217" t="s"/>
      <c r="S162" s="217" t="s"/>
      <c r="T162" s="217" t="s"/>
      <c r="U162" s="217" t="s"/>
      <c r="V162" s="217" t="s"/>
      <c r="W162" s="217" t="s"/>
      <c r="X162" s="217" t="s"/>
      <c r="Y162" s="217" t="s"/>
      <c r="Z162" s="217" t="s"/>
      <c r="AA162" s="217" t="s"/>
      <c r="AB162" s="217" t="s"/>
      <c r="AC162" s="217" t="s"/>
      <c r="AD162" s="217" t="s"/>
      <c r="AE162" s="217" t="s"/>
      <c r="AF162" s="217" t="s"/>
      <c r="AG162" s="217" t="s"/>
    </row>
    <row r="163" spans="1:33">
      <c r="A163" s="217" t="s"/>
      <c r="B163" s="217" t="s"/>
      <c r="C163" s="227" t="s"/>
      <c r="D163" s="229" t="s"/>
      <c r="E163" s="217" t="s"/>
      <c r="F163" s="229" t="s"/>
      <c r="G163" s="229" t="s"/>
      <c r="H163" s="217" t="s"/>
      <c r="I163" s="230" t="s"/>
      <c r="J163" s="230" t="s"/>
      <c r="K163" s="230" t="s"/>
      <c r="L163" s="217" t="s"/>
      <c r="M163" s="217" t="s"/>
      <c r="N163" s="217" t="s"/>
      <c r="O163" s="217" t="s"/>
      <c r="P163" s="217" t="s"/>
      <c r="Q163" s="217" t="s"/>
      <c r="R163" s="217" t="s"/>
      <c r="S163" s="217" t="s"/>
      <c r="T163" s="217" t="s"/>
      <c r="U163" s="217" t="s"/>
      <c r="V163" s="217" t="s"/>
      <c r="W163" s="217" t="s"/>
      <c r="X163" s="217" t="s"/>
      <c r="Y163" s="217" t="s"/>
      <c r="Z163" s="217" t="s"/>
      <c r="AA163" s="217" t="s"/>
      <c r="AB163" s="217" t="s"/>
      <c r="AC163" s="217" t="s"/>
      <c r="AD163" s="217" t="s"/>
      <c r="AE163" s="217" t="s"/>
      <c r="AF163" s="217" t="s"/>
      <c r="AG163" s="217" t="s"/>
    </row>
    <row r="164" spans="1:33">
      <c r="A164" s="217" t="s"/>
      <c r="B164" s="217" t="s"/>
      <c r="C164" s="227" t="s"/>
      <c r="D164" s="229" t="s"/>
      <c r="E164" s="217" t="s"/>
      <c r="F164" s="229" t="s"/>
      <c r="G164" s="229" t="s"/>
      <c r="H164" s="217" t="s"/>
      <c r="I164" s="230" t="s"/>
      <c r="J164" s="230" t="s"/>
      <c r="K164" s="230" t="s"/>
      <c r="L164" s="217" t="s"/>
      <c r="M164" s="217" t="s"/>
      <c r="N164" s="217" t="s"/>
      <c r="O164" s="217" t="s"/>
      <c r="P164" s="217" t="s"/>
      <c r="Q164" s="217" t="s"/>
      <c r="R164" s="217" t="s"/>
      <c r="S164" s="217" t="s"/>
      <c r="T164" s="217" t="s"/>
      <c r="U164" s="217" t="s"/>
      <c r="V164" s="217" t="s"/>
      <c r="W164" s="217" t="s"/>
      <c r="X164" s="217" t="s"/>
      <c r="Y164" s="217" t="s"/>
      <c r="Z164" s="217" t="s"/>
      <c r="AA164" s="217" t="s"/>
      <c r="AB164" s="217" t="s"/>
      <c r="AC164" s="217" t="s"/>
      <c r="AD164" s="217" t="s"/>
      <c r="AE164" s="217" t="s"/>
      <c r="AF164" s="217" t="s"/>
      <c r="AG164" s="217" t="s"/>
    </row>
    <row r="165" spans="1:33">
      <c r="A165" s="217" t="s"/>
      <c r="B165" s="217" t="s"/>
      <c r="C165" s="227" t="s"/>
      <c r="D165" s="229" t="s"/>
      <c r="E165" s="217" t="s"/>
      <c r="F165" s="229" t="s"/>
      <c r="G165" s="229" t="s"/>
      <c r="H165" s="217" t="s"/>
      <c r="I165" s="230" t="s"/>
      <c r="J165" s="230" t="s"/>
      <c r="K165" s="230" t="s"/>
      <c r="L165" s="217" t="s"/>
      <c r="M165" s="217" t="s"/>
      <c r="N165" s="217" t="s"/>
      <c r="O165" s="217" t="s"/>
      <c r="P165" s="217" t="s"/>
      <c r="Q165" s="217" t="s"/>
      <c r="R165" s="217" t="s"/>
      <c r="S165" s="217" t="s"/>
      <c r="T165" s="217" t="s"/>
      <c r="U165" s="217" t="s"/>
      <c r="V165" s="217" t="s"/>
      <c r="W165" s="217" t="s"/>
      <c r="X165" s="217" t="s"/>
      <c r="Y165" s="217" t="s"/>
      <c r="Z165" s="217" t="s"/>
      <c r="AA165" s="217" t="s"/>
      <c r="AB165" s="217" t="s"/>
      <c r="AC165" s="217" t="s"/>
      <c r="AD165" s="217" t="s"/>
      <c r="AE165" s="217" t="s"/>
      <c r="AF165" s="217" t="s"/>
      <c r="AG165" s="217" t="s"/>
    </row>
    <row r="166" spans="1:33">
      <c r="A166" s="217" t="s"/>
      <c r="B166" s="217" t="s"/>
      <c r="C166" s="227" t="s"/>
      <c r="D166" s="229" t="s"/>
      <c r="E166" s="217" t="s"/>
      <c r="F166" s="229" t="s"/>
      <c r="G166" s="229" t="s"/>
      <c r="H166" s="217" t="s"/>
      <c r="I166" s="230" t="s"/>
      <c r="J166" s="230" t="s"/>
      <c r="K166" s="230" t="s"/>
      <c r="L166" s="217" t="s"/>
      <c r="M166" s="217" t="s"/>
      <c r="N166" s="217" t="s"/>
      <c r="O166" s="217" t="s"/>
      <c r="P166" s="217" t="s"/>
      <c r="Q166" s="217" t="s"/>
      <c r="R166" s="217" t="s"/>
      <c r="S166" s="217" t="s"/>
      <c r="T166" s="217" t="s"/>
      <c r="U166" s="217" t="s"/>
      <c r="V166" s="217" t="s"/>
      <c r="W166" s="217" t="s"/>
      <c r="X166" s="217" t="s"/>
      <c r="Y166" s="217" t="s"/>
      <c r="Z166" s="217" t="s"/>
      <c r="AA166" s="217" t="s"/>
      <c r="AB166" s="217" t="s"/>
      <c r="AC166" s="217" t="s"/>
      <c r="AD166" s="217" t="s"/>
      <c r="AE166" s="217" t="s"/>
      <c r="AF166" s="217" t="s"/>
      <c r="AG166" s="217" t="s"/>
    </row>
    <row r="167" spans="1:33">
      <c r="A167" s="217" t="s"/>
      <c r="B167" s="217" t="s"/>
      <c r="C167" s="227" t="s"/>
      <c r="D167" s="229" t="s"/>
      <c r="E167" s="217" t="s"/>
      <c r="F167" s="229" t="s"/>
      <c r="G167" s="229" t="s"/>
      <c r="H167" s="217" t="s"/>
      <c r="I167" s="230" t="s"/>
      <c r="J167" s="230" t="s"/>
      <c r="K167" s="230" t="s"/>
      <c r="L167" s="217" t="s"/>
      <c r="M167" s="217" t="s"/>
      <c r="N167" s="217" t="s"/>
      <c r="O167" s="217" t="s"/>
      <c r="P167" s="217" t="s"/>
      <c r="Q167" s="217" t="s"/>
      <c r="R167" s="217" t="s"/>
      <c r="S167" s="217" t="s"/>
      <c r="T167" s="217" t="s"/>
      <c r="U167" s="217" t="s"/>
      <c r="V167" s="217" t="s"/>
      <c r="W167" s="217" t="s"/>
      <c r="X167" s="217" t="s"/>
      <c r="Y167" s="217" t="s"/>
      <c r="Z167" s="217" t="s"/>
      <c r="AA167" s="217" t="s"/>
      <c r="AB167" s="217" t="s"/>
      <c r="AC167" s="217" t="s"/>
      <c r="AD167" s="217" t="s"/>
      <c r="AE167" s="217" t="s"/>
      <c r="AF167" s="217" t="s"/>
      <c r="AG167" s="217" t="s"/>
    </row>
    <row r="168" spans="1:33">
      <c r="A168" s="217" t="s"/>
      <c r="B168" s="217" t="s"/>
      <c r="C168" s="227" t="s"/>
      <c r="D168" s="229" t="s"/>
      <c r="E168" s="217" t="s"/>
      <c r="F168" s="229" t="s"/>
      <c r="G168" s="229" t="s"/>
      <c r="H168" s="217" t="s"/>
      <c r="I168" s="230" t="s"/>
      <c r="J168" s="230" t="s"/>
      <c r="K168" s="230" t="s"/>
      <c r="L168" s="217" t="s"/>
      <c r="M168" s="217" t="s"/>
      <c r="N168" s="217" t="s"/>
      <c r="O168" s="217" t="s"/>
      <c r="P168" s="217" t="s"/>
      <c r="Q168" s="217" t="s"/>
      <c r="R168" s="217" t="s"/>
      <c r="S168" s="217" t="s"/>
      <c r="T168" s="217" t="s"/>
      <c r="U168" s="217" t="s"/>
      <c r="V168" s="217" t="s"/>
      <c r="W168" s="217" t="s"/>
      <c r="X168" s="217" t="s"/>
      <c r="Y168" s="217" t="s"/>
      <c r="Z168" s="217" t="s"/>
      <c r="AA168" s="217" t="s"/>
      <c r="AB168" s="217" t="s"/>
      <c r="AC168" s="217" t="s"/>
      <c r="AD168" s="217" t="s"/>
      <c r="AE168" s="217" t="s"/>
      <c r="AF168" s="217" t="s"/>
      <c r="AG168" s="217" t="s"/>
    </row>
    <row r="169" spans="1:33">
      <c r="A169" s="217" t="s"/>
      <c r="B169" s="217" t="s"/>
      <c r="C169" s="227" t="s"/>
      <c r="D169" s="229" t="s"/>
      <c r="E169" s="217" t="s"/>
      <c r="F169" s="229" t="s"/>
      <c r="G169" s="229" t="s"/>
      <c r="H169" s="217" t="s"/>
      <c r="I169" s="230" t="s"/>
      <c r="J169" s="230" t="s"/>
      <c r="K169" s="230" t="s"/>
      <c r="L169" s="217" t="s"/>
      <c r="M169" s="217" t="s"/>
      <c r="N169" s="217" t="s"/>
      <c r="O169" s="217" t="s"/>
      <c r="P169" s="217" t="s"/>
      <c r="Q169" s="217" t="s"/>
      <c r="R169" s="217" t="s"/>
      <c r="S169" s="217" t="s"/>
      <c r="T169" s="217" t="s"/>
      <c r="U169" s="217" t="s"/>
      <c r="V169" s="217" t="s"/>
      <c r="W169" s="217" t="s"/>
      <c r="X169" s="217" t="s"/>
      <c r="Y169" s="217" t="s"/>
      <c r="Z169" s="217" t="s"/>
      <c r="AA169" s="217" t="s"/>
      <c r="AB169" s="217" t="s"/>
      <c r="AC169" s="217" t="s"/>
      <c r="AD169" s="217" t="s"/>
      <c r="AE169" s="217" t="s"/>
      <c r="AF169" s="217" t="s"/>
      <c r="AG169" s="217" t="s"/>
    </row>
    <row r="170" spans="1:33">
      <c r="A170" s="217" t="s"/>
      <c r="B170" s="217" t="s"/>
      <c r="C170" s="227" t="s"/>
      <c r="D170" s="229" t="s"/>
      <c r="E170" s="217" t="s"/>
      <c r="F170" s="229" t="s"/>
      <c r="G170" s="229" t="s"/>
      <c r="H170" s="217" t="s"/>
      <c r="I170" s="230" t="s"/>
      <c r="J170" s="230" t="s"/>
      <c r="K170" s="230" t="s"/>
      <c r="L170" s="217" t="s"/>
      <c r="M170" s="217" t="s"/>
      <c r="N170" s="217" t="s"/>
      <c r="O170" s="217" t="s"/>
      <c r="P170" s="217" t="s"/>
      <c r="Q170" s="217" t="s"/>
      <c r="R170" s="217" t="s"/>
      <c r="S170" s="217" t="s"/>
      <c r="T170" s="217" t="s"/>
      <c r="U170" s="217" t="s"/>
      <c r="V170" s="217" t="s"/>
      <c r="W170" s="217" t="s"/>
      <c r="X170" s="217" t="s"/>
      <c r="Y170" s="217" t="s"/>
      <c r="Z170" s="217" t="s"/>
      <c r="AA170" s="217" t="s"/>
      <c r="AB170" s="217" t="s"/>
      <c r="AC170" s="217" t="s"/>
      <c r="AD170" s="217" t="s"/>
      <c r="AE170" s="217" t="s"/>
      <c r="AF170" s="217" t="s"/>
      <c r="AG170" s="217" t="s"/>
    </row>
    <row r="171" spans="1:33">
      <c r="A171" s="217" t="s"/>
      <c r="B171" s="217" t="s"/>
      <c r="C171" s="227" t="s"/>
      <c r="D171" s="229" t="s"/>
      <c r="E171" s="217" t="s"/>
      <c r="F171" s="229" t="s"/>
      <c r="G171" s="229" t="s"/>
      <c r="H171" s="217" t="s"/>
      <c r="I171" s="230" t="s"/>
      <c r="J171" s="230" t="s"/>
      <c r="K171" s="230" t="s"/>
      <c r="L171" s="217" t="s"/>
      <c r="M171" s="217" t="s"/>
      <c r="N171" s="217" t="s"/>
      <c r="O171" s="217" t="s"/>
      <c r="P171" s="217" t="s"/>
      <c r="Q171" s="217" t="s"/>
      <c r="R171" s="217" t="s"/>
      <c r="S171" s="217" t="s"/>
      <c r="T171" s="217" t="s"/>
      <c r="U171" s="217" t="s"/>
      <c r="V171" s="217" t="s"/>
      <c r="W171" s="217" t="s"/>
      <c r="X171" s="217" t="s"/>
      <c r="Y171" s="217" t="s"/>
      <c r="Z171" s="217" t="s"/>
      <c r="AA171" s="217" t="s"/>
      <c r="AB171" s="217" t="s"/>
      <c r="AC171" s="217" t="s"/>
      <c r="AD171" s="217" t="s"/>
      <c r="AE171" s="217" t="s"/>
      <c r="AF171" s="217" t="s"/>
      <c r="AG171" s="217" t="s"/>
    </row>
    <row r="172" spans="1:33">
      <c r="A172" s="217" t="s"/>
      <c r="B172" s="217" t="s"/>
      <c r="C172" s="227" t="s"/>
      <c r="D172" s="229" t="s"/>
      <c r="E172" s="217" t="s"/>
      <c r="F172" s="229" t="s"/>
      <c r="G172" s="229" t="s"/>
      <c r="H172" s="217" t="s"/>
      <c r="I172" s="230" t="s"/>
      <c r="J172" s="230" t="s"/>
      <c r="K172" s="230" t="s"/>
      <c r="L172" s="217" t="s"/>
      <c r="M172" s="217" t="s"/>
      <c r="N172" s="217" t="s"/>
      <c r="O172" s="217" t="s"/>
      <c r="P172" s="217" t="s"/>
      <c r="Q172" s="217" t="s"/>
      <c r="R172" s="217" t="s"/>
      <c r="S172" s="217" t="s"/>
      <c r="T172" s="217" t="s"/>
      <c r="U172" s="217" t="s"/>
      <c r="V172" s="217" t="s"/>
      <c r="W172" s="217" t="s"/>
      <c r="X172" s="217" t="s"/>
      <c r="Y172" s="217" t="s"/>
      <c r="Z172" s="217" t="s"/>
      <c r="AA172" s="217" t="s"/>
      <c r="AB172" s="217" t="s"/>
      <c r="AC172" s="217" t="s"/>
      <c r="AD172" s="217" t="s"/>
      <c r="AE172" s="217" t="s"/>
      <c r="AF172" s="217" t="s"/>
      <c r="AG172" s="217" t="s"/>
    </row>
    <row r="173" spans="1:33">
      <c r="A173" s="217" t="s"/>
      <c r="B173" s="217" t="s"/>
      <c r="C173" s="227" t="s"/>
      <c r="D173" s="229" t="s"/>
      <c r="E173" s="217" t="s"/>
      <c r="F173" s="229" t="s"/>
      <c r="G173" s="229" t="s"/>
      <c r="H173" s="217" t="s"/>
      <c r="I173" s="230" t="s"/>
      <c r="J173" s="230" t="s"/>
      <c r="K173" s="230" t="s"/>
      <c r="L173" s="217" t="s"/>
      <c r="M173" s="217" t="s"/>
      <c r="N173" s="217" t="s"/>
      <c r="O173" s="217" t="s"/>
      <c r="P173" s="217" t="s"/>
      <c r="Q173" s="217" t="s"/>
      <c r="R173" s="217" t="s"/>
      <c r="S173" s="217" t="s"/>
      <c r="T173" s="217" t="s"/>
      <c r="U173" s="217" t="s"/>
      <c r="V173" s="217" t="s"/>
      <c r="W173" s="217" t="s"/>
      <c r="X173" s="217" t="s"/>
      <c r="Y173" s="217" t="s"/>
      <c r="Z173" s="217" t="s"/>
      <c r="AA173" s="217" t="s"/>
      <c r="AB173" s="217" t="s"/>
      <c r="AC173" s="217" t="s"/>
      <c r="AD173" s="217" t="s"/>
      <c r="AE173" s="217" t="s"/>
      <c r="AF173" s="217" t="s"/>
      <c r="AG173" s="217" t="s"/>
    </row>
    <row r="174" spans="1:33">
      <c r="A174" s="217" t="s"/>
      <c r="B174" s="217" t="s"/>
      <c r="C174" s="227" t="s"/>
      <c r="D174" s="229" t="s"/>
      <c r="E174" s="217" t="s"/>
      <c r="F174" s="229" t="s"/>
      <c r="G174" s="229" t="s"/>
      <c r="H174" s="217" t="s"/>
      <c r="I174" s="230" t="s"/>
      <c r="J174" s="230" t="s"/>
      <c r="K174" s="230" t="s"/>
      <c r="L174" s="217" t="s"/>
      <c r="M174" s="217" t="s"/>
      <c r="N174" s="217" t="s"/>
      <c r="O174" s="217" t="s"/>
      <c r="P174" s="217" t="s"/>
      <c r="Q174" s="217" t="s"/>
      <c r="R174" s="217" t="s"/>
      <c r="S174" s="217" t="s"/>
      <c r="T174" s="217" t="s"/>
      <c r="U174" s="217" t="s"/>
      <c r="V174" s="217" t="s"/>
      <c r="W174" s="217" t="s"/>
      <c r="X174" s="217" t="s"/>
      <c r="Y174" s="217" t="s"/>
      <c r="Z174" s="217" t="s"/>
      <c r="AA174" s="217" t="s"/>
      <c r="AB174" s="217" t="s"/>
      <c r="AC174" s="217" t="s"/>
      <c r="AD174" s="217" t="s"/>
      <c r="AE174" s="217" t="s"/>
      <c r="AF174" s="217" t="s"/>
      <c r="AG174" s="217" t="s"/>
    </row>
    <row r="175" spans="1:33">
      <c r="A175" s="217" t="s"/>
      <c r="B175" s="217" t="s"/>
      <c r="C175" s="227" t="s"/>
      <c r="D175" s="229" t="s"/>
      <c r="E175" s="217" t="s"/>
      <c r="F175" s="229" t="s"/>
      <c r="G175" s="229" t="s"/>
      <c r="H175" s="217" t="s"/>
      <c r="I175" s="230" t="s"/>
      <c r="J175" s="230" t="s"/>
      <c r="K175" s="230" t="s"/>
      <c r="L175" s="217" t="s"/>
      <c r="M175" s="217" t="s"/>
      <c r="N175" s="217" t="s"/>
      <c r="O175" s="217" t="s"/>
      <c r="P175" s="217" t="s"/>
      <c r="Q175" s="217" t="s"/>
      <c r="R175" s="217" t="s"/>
      <c r="S175" s="217" t="s"/>
      <c r="T175" s="217" t="s"/>
      <c r="U175" s="217" t="s"/>
      <c r="V175" s="217" t="s"/>
      <c r="W175" s="217" t="s"/>
      <c r="X175" s="217" t="s"/>
      <c r="Y175" s="217" t="s"/>
      <c r="Z175" s="217" t="s"/>
      <c r="AA175" s="217" t="s"/>
      <c r="AB175" s="217" t="s"/>
      <c r="AC175" s="217" t="s"/>
      <c r="AD175" s="217" t="s"/>
      <c r="AE175" s="217" t="s"/>
      <c r="AF175" s="217" t="s"/>
      <c r="AG175" s="217" t="s"/>
    </row>
    <row r="176" spans="1:33">
      <c r="A176" s="217" t="s"/>
      <c r="B176" s="217" t="s"/>
      <c r="C176" s="227" t="s"/>
      <c r="D176" s="229" t="s"/>
      <c r="E176" s="217" t="s"/>
      <c r="F176" s="229" t="s"/>
      <c r="G176" s="229" t="s"/>
      <c r="H176" s="217" t="s"/>
      <c r="I176" s="230" t="s"/>
      <c r="J176" s="230" t="s"/>
      <c r="K176" s="230" t="s"/>
      <c r="L176" s="217" t="s"/>
      <c r="M176" s="217" t="s"/>
      <c r="N176" s="217" t="s"/>
      <c r="O176" s="217" t="s"/>
      <c r="P176" s="217" t="s"/>
      <c r="Q176" s="217" t="s"/>
      <c r="R176" s="217" t="s"/>
      <c r="S176" s="217" t="s"/>
      <c r="T176" s="217" t="s"/>
      <c r="U176" s="217" t="s"/>
      <c r="V176" s="217" t="s"/>
      <c r="W176" s="217" t="s"/>
      <c r="X176" s="217" t="s"/>
      <c r="Y176" s="217" t="s"/>
      <c r="Z176" s="217" t="s"/>
      <c r="AA176" s="217" t="s"/>
      <c r="AB176" s="217" t="s"/>
      <c r="AC176" s="217" t="s"/>
      <c r="AD176" s="217" t="s"/>
      <c r="AE176" s="217" t="s"/>
      <c r="AF176" s="217" t="s"/>
      <c r="AG176" s="217" t="s"/>
    </row>
    <row r="177" spans="1:33">
      <c r="A177" s="217" t="s"/>
      <c r="B177" s="217" t="s"/>
      <c r="C177" s="227" t="s"/>
      <c r="D177" s="229" t="s"/>
      <c r="E177" s="217" t="s"/>
      <c r="F177" s="229" t="s"/>
      <c r="G177" s="229" t="s"/>
      <c r="H177" s="217" t="s"/>
      <c r="I177" s="230" t="s"/>
      <c r="J177" s="230" t="s"/>
      <c r="K177" s="230" t="s"/>
      <c r="L177" s="217" t="s"/>
      <c r="M177" s="217" t="s"/>
      <c r="N177" s="217" t="s"/>
      <c r="O177" s="217" t="s"/>
      <c r="P177" s="217" t="s"/>
      <c r="Q177" s="217" t="s"/>
      <c r="R177" s="217" t="s"/>
      <c r="S177" s="217" t="s"/>
      <c r="T177" s="217" t="s"/>
      <c r="U177" s="217" t="s"/>
      <c r="V177" s="217" t="s"/>
      <c r="W177" s="217" t="s"/>
      <c r="X177" s="217" t="s"/>
      <c r="Y177" s="217" t="s"/>
      <c r="Z177" s="217" t="s"/>
      <c r="AA177" s="217" t="s"/>
      <c r="AB177" s="217" t="s"/>
      <c r="AC177" s="217" t="s"/>
      <c r="AD177" s="217" t="s"/>
      <c r="AE177" s="217" t="s"/>
      <c r="AF177" s="217" t="s"/>
      <c r="AG177" s="217" t="s"/>
    </row>
    <row r="178" spans="1:33">
      <c r="A178" s="217" t="s"/>
      <c r="B178" s="217" t="s"/>
      <c r="C178" s="227" t="s"/>
      <c r="D178" s="229" t="s"/>
      <c r="E178" s="217" t="s"/>
      <c r="F178" s="229" t="s"/>
      <c r="G178" s="229" t="s"/>
      <c r="H178" s="217" t="s"/>
      <c r="I178" s="230" t="s"/>
      <c r="J178" s="230" t="s"/>
      <c r="K178" s="230" t="s"/>
      <c r="L178" s="217" t="s"/>
      <c r="M178" s="217" t="s"/>
      <c r="N178" s="217" t="s"/>
      <c r="O178" s="217" t="s"/>
      <c r="P178" s="217" t="s"/>
      <c r="Q178" s="217" t="s"/>
      <c r="R178" s="217" t="s"/>
      <c r="S178" s="217" t="s"/>
      <c r="T178" s="217" t="s"/>
      <c r="U178" s="217" t="s"/>
      <c r="V178" s="217" t="s"/>
      <c r="W178" s="217" t="s"/>
      <c r="X178" s="217" t="s"/>
      <c r="Y178" s="217" t="s"/>
      <c r="Z178" s="217" t="s"/>
      <c r="AA178" s="217" t="s"/>
      <c r="AB178" s="217" t="s"/>
      <c r="AC178" s="217" t="s"/>
      <c r="AD178" s="217" t="s"/>
      <c r="AE178" s="217" t="s"/>
      <c r="AF178" s="217" t="s"/>
      <c r="AG178" s="217" t="s"/>
    </row>
    <row r="179" spans="1:33">
      <c r="A179" s="217" t="s"/>
      <c r="B179" s="217" t="s"/>
      <c r="C179" s="227" t="s"/>
      <c r="D179" s="229" t="s"/>
      <c r="E179" s="217" t="s"/>
      <c r="F179" s="229" t="s"/>
      <c r="G179" s="229" t="s"/>
      <c r="H179" s="217" t="s"/>
      <c r="I179" s="230" t="s"/>
      <c r="J179" s="230" t="s"/>
      <c r="K179" s="230" t="s"/>
      <c r="L179" s="217" t="s"/>
      <c r="M179" s="217" t="s"/>
      <c r="N179" s="217" t="s"/>
      <c r="O179" s="217" t="s"/>
      <c r="P179" s="217" t="s"/>
      <c r="Q179" s="217" t="s"/>
      <c r="R179" s="217" t="s"/>
      <c r="S179" s="217" t="s"/>
      <c r="T179" s="217" t="s"/>
      <c r="U179" s="217" t="s"/>
      <c r="V179" s="217" t="s"/>
      <c r="W179" s="217" t="s"/>
      <c r="X179" s="217" t="s"/>
      <c r="Y179" s="217" t="s"/>
      <c r="Z179" s="217" t="s"/>
      <c r="AA179" s="217" t="s"/>
      <c r="AB179" s="217" t="s"/>
      <c r="AC179" s="217" t="s"/>
      <c r="AD179" s="217" t="s"/>
      <c r="AE179" s="217" t="s"/>
      <c r="AF179" s="217" t="s"/>
      <c r="AG179" s="217" t="s"/>
    </row>
    <row r="180" spans="1:33">
      <c r="A180" s="217" t="s"/>
      <c r="B180" s="217" t="s"/>
      <c r="C180" s="227" t="s"/>
      <c r="D180" s="229" t="s"/>
      <c r="E180" s="217" t="s"/>
      <c r="F180" s="229" t="s"/>
      <c r="G180" s="229" t="s"/>
      <c r="H180" s="217" t="s"/>
      <c r="I180" s="230" t="s"/>
      <c r="J180" s="230" t="s"/>
      <c r="K180" s="230" t="s"/>
      <c r="L180" s="217" t="s"/>
      <c r="M180" s="217" t="s"/>
      <c r="N180" s="217" t="s"/>
      <c r="O180" s="217" t="s"/>
      <c r="P180" s="217" t="s"/>
      <c r="Q180" s="217" t="s"/>
      <c r="R180" s="217" t="s"/>
      <c r="S180" s="217" t="s"/>
      <c r="T180" s="217" t="s"/>
      <c r="U180" s="217" t="s"/>
      <c r="V180" s="217" t="s"/>
      <c r="W180" s="217" t="s"/>
      <c r="X180" s="217" t="s"/>
      <c r="Y180" s="217" t="s"/>
      <c r="Z180" s="217" t="s"/>
      <c r="AA180" s="217" t="s"/>
      <c r="AB180" s="217" t="s"/>
      <c r="AC180" s="217" t="s"/>
      <c r="AD180" s="217" t="s"/>
      <c r="AE180" s="217" t="s"/>
      <c r="AF180" s="217" t="s"/>
      <c r="AG180" s="217" t="s"/>
    </row>
    <row r="181" spans="1:33">
      <c r="A181" s="217" t="s"/>
      <c r="B181" s="217" t="s"/>
      <c r="C181" s="227" t="s"/>
      <c r="D181" s="229" t="s"/>
      <c r="E181" s="217" t="s"/>
      <c r="F181" s="229" t="s"/>
      <c r="G181" s="229" t="s"/>
      <c r="H181" s="217" t="s"/>
      <c r="I181" s="230" t="s"/>
      <c r="J181" s="230" t="s"/>
      <c r="K181" s="230" t="s"/>
      <c r="L181" s="217" t="s"/>
      <c r="M181" s="217" t="s"/>
      <c r="N181" s="217" t="s"/>
      <c r="O181" s="217" t="s"/>
      <c r="P181" s="217" t="s"/>
      <c r="Q181" s="217" t="s"/>
      <c r="R181" s="217" t="s"/>
      <c r="S181" s="217" t="s"/>
      <c r="T181" s="217" t="s"/>
      <c r="U181" s="217" t="s"/>
      <c r="V181" s="217" t="s"/>
      <c r="W181" s="217" t="s"/>
      <c r="X181" s="217" t="s"/>
      <c r="Y181" s="217" t="s"/>
      <c r="Z181" s="217" t="s"/>
      <c r="AA181" s="217" t="s"/>
      <c r="AB181" s="217" t="s"/>
      <c r="AC181" s="217" t="s"/>
      <c r="AD181" s="217" t="s"/>
      <c r="AE181" s="217" t="s"/>
      <c r="AF181" s="217" t="s"/>
      <c r="AG181" s="217" t="s"/>
    </row>
    <row r="182" spans="1:33">
      <c r="A182" s="217" t="s"/>
      <c r="B182" s="217" t="s"/>
      <c r="C182" s="227" t="s"/>
      <c r="D182" s="229" t="s"/>
      <c r="E182" s="217" t="s"/>
      <c r="F182" s="229" t="s"/>
      <c r="G182" s="229" t="s"/>
      <c r="H182" s="217" t="s"/>
      <c r="I182" s="230" t="s"/>
      <c r="J182" s="230" t="s"/>
      <c r="K182" s="230" t="s"/>
      <c r="L182" s="217" t="s"/>
      <c r="M182" s="217" t="s"/>
      <c r="N182" s="217" t="s"/>
      <c r="O182" s="217" t="s"/>
      <c r="P182" s="217" t="s"/>
      <c r="Q182" s="217" t="s"/>
      <c r="R182" s="217" t="s"/>
      <c r="S182" s="217" t="s"/>
      <c r="T182" s="217" t="s"/>
      <c r="U182" s="217" t="s"/>
      <c r="V182" s="217" t="s"/>
      <c r="W182" s="217" t="s"/>
      <c r="X182" s="217" t="s"/>
      <c r="Y182" s="217" t="s"/>
      <c r="Z182" s="217" t="s"/>
      <c r="AA182" s="217" t="s"/>
      <c r="AB182" s="217" t="s"/>
      <c r="AC182" s="217" t="s"/>
      <c r="AD182" s="217" t="s"/>
      <c r="AE182" s="217" t="s"/>
      <c r="AF182" s="217" t="s"/>
      <c r="AG182" s="217" t="s"/>
    </row>
    <row r="183" spans="1:33">
      <c r="A183" s="217" t="s"/>
      <c r="B183" s="217" t="s"/>
      <c r="C183" s="227" t="s"/>
      <c r="D183" s="229" t="s"/>
      <c r="E183" s="217" t="s"/>
      <c r="F183" s="229" t="s"/>
      <c r="G183" s="229" t="s"/>
      <c r="H183" s="217" t="s"/>
      <c r="I183" s="230" t="s"/>
      <c r="J183" s="230" t="s"/>
      <c r="K183" s="230" t="s"/>
      <c r="L183" s="217" t="s"/>
      <c r="M183" s="217" t="s"/>
      <c r="N183" s="217" t="s"/>
      <c r="O183" s="217" t="s"/>
      <c r="P183" s="217" t="s"/>
      <c r="Q183" s="217" t="s"/>
      <c r="R183" s="217" t="s"/>
      <c r="S183" s="217" t="s"/>
      <c r="T183" s="217" t="s"/>
      <c r="U183" s="217" t="s"/>
      <c r="V183" s="217" t="s"/>
      <c r="W183" s="217" t="s"/>
      <c r="X183" s="217" t="s"/>
      <c r="Y183" s="217" t="s"/>
      <c r="Z183" s="217" t="s"/>
      <c r="AA183" s="217" t="s"/>
      <c r="AB183" s="217" t="s"/>
      <c r="AC183" s="217" t="s"/>
      <c r="AD183" s="217" t="s"/>
      <c r="AE183" s="217" t="s"/>
      <c r="AF183" s="217" t="s"/>
      <c r="AG183" s="217" t="s"/>
    </row>
    <row r="184" spans="1:33">
      <c r="A184" s="217" t="s"/>
      <c r="B184" s="217" t="s"/>
      <c r="C184" s="227" t="s"/>
      <c r="D184" s="229" t="s"/>
      <c r="E184" s="217" t="s"/>
      <c r="F184" s="229" t="s"/>
      <c r="G184" s="229" t="s"/>
      <c r="H184" s="217" t="s"/>
      <c r="I184" s="230" t="s"/>
      <c r="J184" s="230" t="s"/>
      <c r="K184" s="230" t="s"/>
      <c r="L184" s="217" t="s"/>
      <c r="M184" s="217" t="s"/>
      <c r="N184" s="217" t="s"/>
      <c r="O184" s="217" t="s"/>
      <c r="P184" s="217" t="s"/>
      <c r="Q184" s="217" t="s"/>
      <c r="R184" s="217" t="s"/>
      <c r="S184" s="217" t="s"/>
      <c r="T184" s="217" t="s"/>
      <c r="U184" s="217" t="s"/>
      <c r="V184" s="217" t="s"/>
      <c r="W184" s="217" t="s"/>
      <c r="X184" s="217" t="s"/>
      <c r="Y184" s="217" t="s"/>
      <c r="Z184" s="217" t="s"/>
      <c r="AA184" s="217" t="s"/>
      <c r="AB184" s="217" t="s"/>
      <c r="AC184" s="217" t="s"/>
      <c r="AD184" s="217" t="s"/>
      <c r="AE184" s="217" t="s"/>
      <c r="AF184" s="217" t="s"/>
      <c r="AG184" s="217" t="s"/>
    </row>
    <row r="185" spans="1:33">
      <c r="A185" s="217" t="s"/>
      <c r="B185" s="217" t="s"/>
      <c r="C185" s="227" t="s"/>
      <c r="D185" s="229" t="s"/>
      <c r="E185" s="217" t="s"/>
      <c r="F185" s="229" t="s"/>
      <c r="G185" s="229" t="s"/>
      <c r="H185" s="217" t="s"/>
      <c r="I185" s="230" t="s"/>
      <c r="J185" s="230" t="s"/>
      <c r="K185" s="230" t="s"/>
      <c r="L185" s="217" t="s"/>
      <c r="M185" s="217" t="s"/>
      <c r="N185" s="217" t="s"/>
      <c r="O185" s="217" t="s"/>
      <c r="P185" s="217" t="s"/>
      <c r="Q185" s="217" t="s"/>
      <c r="R185" s="217" t="s"/>
      <c r="S185" s="217" t="s"/>
      <c r="T185" s="217" t="s"/>
      <c r="U185" s="217" t="s"/>
      <c r="V185" s="217" t="s"/>
      <c r="W185" s="217" t="s"/>
      <c r="X185" s="217" t="s"/>
      <c r="Y185" s="217" t="s"/>
      <c r="Z185" s="217" t="s"/>
      <c r="AA185" s="217" t="s"/>
      <c r="AB185" s="217" t="s"/>
      <c r="AC185" s="217" t="s"/>
      <c r="AD185" s="217" t="s"/>
      <c r="AE185" s="217" t="s"/>
      <c r="AF185" s="217" t="s"/>
      <c r="AG185" s="217" t="s"/>
    </row>
    <row r="186" spans="1:33">
      <c r="A186" s="217" t="s"/>
      <c r="B186" s="217" t="s"/>
      <c r="C186" s="227" t="s"/>
      <c r="D186" s="229" t="s"/>
      <c r="E186" s="217" t="s"/>
      <c r="F186" s="229" t="s"/>
      <c r="G186" s="229" t="s"/>
      <c r="H186" s="217" t="s"/>
      <c r="I186" s="230" t="s"/>
      <c r="J186" s="230" t="s"/>
      <c r="K186" s="230" t="s"/>
      <c r="L186" s="217" t="s"/>
      <c r="M186" s="217" t="s"/>
      <c r="N186" s="217" t="s"/>
      <c r="O186" s="217" t="s"/>
      <c r="P186" s="217" t="s"/>
      <c r="Q186" s="217" t="s"/>
      <c r="R186" s="217" t="s"/>
      <c r="S186" s="217" t="s"/>
      <c r="T186" s="217" t="s"/>
      <c r="U186" s="217" t="s"/>
      <c r="V186" s="217" t="s"/>
      <c r="W186" s="217" t="s"/>
      <c r="X186" s="217" t="s"/>
      <c r="Y186" s="217" t="s"/>
      <c r="Z186" s="217" t="s"/>
      <c r="AA186" s="217" t="s"/>
      <c r="AB186" s="217" t="s"/>
      <c r="AC186" s="217" t="s"/>
      <c r="AD186" s="217" t="s"/>
      <c r="AE186" s="217" t="s"/>
      <c r="AF186" s="217" t="s"/>
      <c r="AG186" s="217" t="s"/>
    </row>
  </sheetData>
</worksheet>
</file>

<file path=xl/worksheets/sheet2.xml><?xml version="1.0" encoding="utf-8"?>
<worksheet xmlns="http://schemas.openxmlformats.org/spreadsheetml/2006/main">
  <sheetPr codeName="归档信用卡">
    <tabColor/>
  </sheetPr>
  <dimension ref="AZ4"/>
  <sheetViews>
    <sheetView showGridLines="true" workbookViewId="0"/>
  </sheetViews>
  <sheetFormatPr baseColWidth="13" defaultRowHeight="18" customHeight="true"/>
  <sheetData>
    <row r="1" spans="1:52" s="620" ht="24" customHeight="true">
      <c r="A1" s="372">
        <v>4</v>
      </c>
      <c r="B1" s="373" t="s">
        <v>209</v>
      </c>
      <c r="C1" s="374" t="s">
        <v>210</v>
      </c>
      <c r="D1" s="375">
        <v>75000</v>
      </c>
      <c r="E1" s="376" t="s">
        <v>211</v>
      </c>
      <c r="F1" s="377">
        <v>75000</v>
      </c>
      <c r="G1" s="378" t="s"/>
      <c r="H1" s="379" t="e">
        <f>=#REF!</f>
        <v>#REF!</v>
      </c>
      <c r="I1" s="380" t="e">
        <f>=D1*H1</f>
        <v>#REF!</v>
      </c>
      <c r="J1" s="381" t="s">
        <v>163</v>
      </c>
      <c r="K1" s="382">
        <f>=750/10000</f>
        <v>0.075</v>
      </c>
      <c r="L1" s="383">
        <f>=IF(J1=0,0,K1/J1)</f>
        <v>0.00625</v>
      </c>
      <c r="M1" s="383" t="e">
        <f>=H1-L1</f>
        <v>#REF!</v>
      </c>
      <c r="N1" s="380">
        <f>=D1*L1</f>
        <v>468.75</v>
      </c>
      <c r="O1" s="381" t="s">
        <v>212</v>
      </c>
      <c r="P1" s="384">
        <v>0</v>
      </c>
      <c r="Q1" s="385" t="s"/>
      <c r="R1" s="386" t="s"/>
      <c r="S1" s="387">
        <f>=3*信用卡一览!I29+1800+3*750</f>
        <v>4050</v>
      </c>
      <c r="T1" s="387">
        <f>=P1-S1</f>
        <v>-4050</v>
      </c>
      <c r="U1" s="388" t="e">
        <f>=(I1-N1+T1/12)/D1*12</f>
        <v>#REF!</v>
      </c>
      <c r="V1" s="389" t="s">
        <v>213</v>
      </c>
      <c r="W1" s="390" t="s">
        <v>214</v>
      </c>
      <c r="X1" s="390" t="s">
        <v>215</v>
      </c>
      <c r="Y1" s="381" t="s"/>
      <c r="Z1" s="391" t="s">
        <v>216</v>
      </c>
      <c r="AA1" s="378" t="s"/>
      <c r="AB1" s="392" t="s"/>
      <c r="AC1" s="393" t="s"/>
      <c r="AD1" s="393" t="s"/>
      <c r="AE1" s="393" t="s"/>
      <c r="AF1" s="393" t="s"/>
      <c r="AG1" s="393" t="s"/>
      <c r="AH1" s="393" t="s"/>
      <c r="AI1" s="393" t="s"/>
      <c r="AJ1" s="393" t="s"/>
      <c r="AK1" s="393" t="s"/>
      <c r="AL1" s="393" t="s"/>
      <c r="AM1" s="393" t="s"/>
      <c r="AN1" s="394" t="s"/>
      <c r="AO1" s="395" t="s"/>
      <c r="AP1" s="394" t="s"/>
      <c r="AQ1" s="396" t="s"/>
      <c r="AR1" s="396" t="s"/>
      <c r="AS1" s="396" t="s"/>
      <c r="AT1" s="396" t="s"/>
      <c r="AU1" s="396" t="s"/>
      <c r="AV1" s="396" t="s"/>
      <c r="AW1" s="396" t="s"/>
      <c r="AX1" s="396" t="s"/>
      <c r="AY1" s="397" t="s"/>
      <c r="AZ1" s="397" t="s"/>
    </row>
    <row r="2" spans="1:52" s="621" ht="20" customHeight="true">
      <c r="A2" s="398" t="s"/>
      <c r="B2" s="399" t="s">
        <v>217</v>
      </c>
      <c r="C2" s="398" t="s">
        <v>218</v>
      </c>
      <c r="D2" s="400">
        <v>170000</v>
      </c>
      <c r="E2" s="399" t="s">
        <v>219</v>
      </c>
      <c r="F2" s="401">
        <v>170000</v>
      </c>
      <c r="G2" s="399" t="s"/>
      <c r="H2" s="398" t="s"/>
      <c r="I2" s="398">
        <v>2875</v>
      </c>
      <c r="J2" s="398" t="s"/>
      <c r="K2" s="398" t="s"/>
      <c r="L2" s="398" t="s"/>
      <c r="M2" s="398" t="s"/>
      <c r="N2" s="398" t="s"/>
      <c r="O2" s="398" t="s"/>
      <c r="P2" s="400" t="s"/>
      <c r="Q2" s="400" t="s"/>
      <c r="R2" s="398" t="s"/>
      <c r="S2" s="398" t="s"/>
      <c r="T2" s="398" t="s"/>
      <c r="U2" s="398" t="s"/>
      <c r="V2" s="398" t="s"/>
      <c r="W2" s="398" t="s"/>
      <c r="X2" s="398" t="s"/>
      <c r="Y2" s="398" t="s"/>
      <c r="Z2" s="398" t="s"/>
      <c r="AA2" s="398" t="s"/>
      <c r="AB2" s="398" t="s"/>
      <c r="AC2" s="398" t="s"/>
      <c r="AD2" s="398" t="s"/>
      <c r="AE2" s="398" t="s"/>
      <c r="AF2" s="398" t="s"/>
      <c r="AG2" s="398" t="s"/>
      <c r="AH2" s="398" t="s"/>
      <c r="AI2" s="398" t="s"/>
      <c r="AJ2" s="398" t="s"/>
      <c r="AK2" s="398" t="s"/>
      <c r="AL2" s="398" t="s"/>
      <c r="AM2" s="398" t="s"/>
      <c r="AN2" s="398" t="s"/>
      <c r="AO2" s="398" t="s"/>
      <c r="AP2" s="398" t="s"/>
      <c r="AQ2" s="398" t="s"/>
      <c r="AR2" s="398" t="s"/>
      <c r="AS2" s="398" t="s"/>
      <c r="AT2" s="398" t="s"/>
      <c r="AU2" s="398" t="s"/>
      <c r="AV2" s="398" t="s"/>
      <c r="AW2" s="398" t="s"/>
      <c r="AX2" s="398" t="s"/>
      <c r="AY2" s="398" t="s"/>
      <c r="AZ2" s="398" t="s"/>
    </row>
    <row r="3" spans="1:52" s="622" customFormat="true" ht="24" customHeight="true">
      <c r="A3" s="402">
        <v>2</v>
      </c>
      <c r="B3" s="403" t="s">
        <v>220</v>
      </c>
      <c r="C3" s="404" t="s">
        <v>387</v>
      </c>
      <c r="D3" s="405">
        <v>100000</v>
      </c>
      <c r="E3" s="406" t="s">
        <v>388</v>
      </c>
      <c r="F3" s="407">
        <v>100000</v>
      </c>
      <c r="G3" s="408" t="s"/>
      <c r="H3" s="409" t="e">
        <f>=#REF!</f>
        <v>#REF!</v>
      </c>
      <c r="I3" s="410" t="e">
        <f>=D3*H3</f>
        <v>#REF!</v>
      </c>
      <c r="J3" s="411" t="s">
        <v>160</v>
      </c>
      <c r="K3" s="412">
        <f>=500/10000</f>
        <v>0.05</v>
      </c>
      <c r="L3" s="413">
        <f>=IF(J3=0,0,K3/J3)</f>
        <v>0.005</v>
      </c>
      <c r="M3" s="413" t="e">
        <f>=H3-L3</f>
        <v>#REF!</v>
      </c>
      <c r="N3" s="410">
        <f>=D3*L3</f>
        <v>500</v>
      </c>
      <c r="O3" s="411" t="s">
        <v>221</v>
      </c>
      <c r="P3" s="414">
        <v>2880</v>
      </c>
      <c r="Q3" s="415" t="s"/>
      <c r="R3" s="416" t="s"/>
      <c r="S3" s="417">
        <f>=1800*信用卡一览!I31</f>
        <v>0</v>
      </c>
      <c r="T3" s="418">
        <f>=P3-S3</f>
        <v>2880</v>
      </c>
      <c r="U3" s="419" t="e">
        <f>=(I3-N3+T3/12)/D3*12</f>
        <v>#REF!</v>
      </c>
      <c r="V3" s="420" t="s"/>
      <c r="W3" s="421" t="s">
        <v>135</v>
      </c>
      <c r="X3" s="422" t="s"/>
      <c r="Y3" s="423" t="s"/>
      <c r="Z3" s="424" t="s"/>
      <c r="AA3" s="425" t="s">
        <v>222</v>
      </c>
      <c r="AB3" s="426" t="s"/>
      <c r="AC3" s="427" t="s"/>
      <c r="AD3" s="427" t="s"/>
      <c r="AE3" s="427" t="s"/>
      <c r="AF3" s="427" t="s"/>
      <c r="AG3" s="427" t="s"/>
      <c r="AH3" s="427" t="s"/>
      <c r="AI3" s="427" t="s"/>
      <c r="AJ3" s="427" t="s"/>
      <c r="AK3" s="427" t="s"/>
      <c r="AL3" s="427" t="s"/>
      <c r="AM3" s="427" t="s"/>
      <c r="AN3" s="427" t="s"/>
      <c r="AO3" s="427" t="s"/>
      <c r="AP3" s="428" t="s"/>
      <c r="AQ3" s="429" t="s"/>
      <c r="AR3" s="429" t="s"/>
      <c r="AS3" s="429" t="s"/>
      <c r="AT3" s="429" t="s"/>
      <c r="AU3" s="429" t="s"/>
      <c r="AV3" s="429" t="s"/>
      <c r="AW3" s="429" t="s"/>
      <c r="AX3" s="429" t="s"/>
      <c r="AY3" s="430" t="s"/>
      <c r="AZ3" s="430" t="s"/>
    </row>
    <row r="4" spans="1:52" s="623" customFormat="true" ht="24" customHeight="true">
      <c r="A4" s="431">
        <v>1</v>
      </c>
      <c r="B4" s="431" t="s">
        <v>223</v>
      </c>
      <c r="C4" s="432" t="s">
        <v>389</v>
      </c>
      <c r="D4" s="433">
        <v>60000</v>
      </c>
      <c r="E4" s="434" t="s">
        <v>93</v>
      </c>
      <c r="F4" s="435">
        <v>60000</v>
      </c>
      <c r="G4" s="436" t="s"/>
      <c r="H4" s="437" t="e">
        <f>=#REF!</f>
        <v>#REF!</v>
      </c>
      <c r="I4" s="438" t="e">
        <f>=D4*H4</f>
        <v>#REF!</v>
      </c>
      <c r="J4" s="439" t="s">
        <v>160</v>
      </c>
      <c r="K4" s="440">
        <f>=500/10000</f>
        <v>0.05</v>
      </c>
      <c r="L4" s="441">
        <f>=IF(J4=0,0,K4/J4)</f>
        <v>0.005</v>
      </c>
      <c r="M4" s="441" t="e">
        <f>=H4-L4</f>
        <v>#REF!</v>
      </c>
      <c r="N4" s="438">
        <f>=D4*L4</f>
        <v>300</v>
      </c>
      <c r="O4" s="439" t="s">
        <v>221</v>
      </c>
      <c r="P4" s="442">
        <v>980</v>
      </c>
      <c r="Q4" s="443" t="s"/>
      <c r="R4" s="444" t="s"/>
      <c r="S4" s="445" t="s"/>
      <c r="T4" s="446">
        <f>=P4-S4</f>
        <v>980</v>
      </c>
      <c r="U4" s="447" t="e">
        <f>=(I4-N4+T4/12)/D4*12</f>
        <v>#REF!</v>
      </c>
      <c r="V4" s="448" t="s"/>
      <c r="W4" s="449" t="s"/>
      <c r="X4" s="450" t="s"/>
      <c r="Y4" s="451" t="s">
        <v>224</v>
      </c>
      <c r="Z4" s="452" t="s">
        <v>225</v>
      </c>
      <c r="AA4" s="432" t="s"/>
      <c r="AB4" s="453" t="s"/>
      <c r="AC4" s="454" t="s"/>
      <c r="AD4" s="455" t="s"/>
      <c r="AE4" s="454" t="s"/>
      <c r="AF4" s="455" t="s"/>
      <c r="AG4" s="455" t="s"/>
      <c r="AH4" s="455" t="s"/>
      <c r="AI4" s="455" t="s"/>
      <c r="AJ4" s="455" t="s"/>
      <c r="AK4" s="455" t="s"/>
      <c r="AL4" s="455" t="s"/>
      <c r="AM4" s="455" t="s"/>
      <c r="AN4" s="455" t="s"/>
      <c r="AO4" s="455" t="s"/>
      <c r="AP4" s="455" t="s"/>
      <c r="AQ4" s="455" t="s"/>
      <c r="AR4" s="455" t="s"/>
      <c r="AS4" s="455" t="s"/>
      <c r="AT4" s="455" t="s"/>
      <c r="AU4" s="455" t="s"/>
      <c r="AV4" s="455" t="s"/>
      <c r="AW4" s="455" t="s"/>
      <c r="AX4" s="455" t="s"/>
      <c r="AY4" s="456" t="s"/>
      <c r="AZ4" s="456" t="s"/>
    </row>
  </sheetData>
</worksheet>
</file>

<file path=xl/worksheets/sheet3.xml><?xml version="1.0" encoding="utf-8"?>
<worksheet xmlns="http://schemas.openxmlformats.org/spreadsheetml/2006/main">
  <sheetPr codeName="贷款一览">
    <tabColor/>
  </sheetPr>
  <dimension ref="G19"/>
  <sheetViews>
    <sheetView showGridLines="true" workbookViewId="0"/>
  </sheetViews>
  <sheetFormatPr baseColWidth="13" defaultRowHeight="18" customHeight="true"/>
  <cols>
    <col min="1" max="1" width="31.9727" customWidth="true"/>
    <col min="2" max="2" width="9.84375" customWidth="true"/>
    <col min="3" max="3" width="45.7422" customWidth="true"/>
    <col min="4" max="4" width="16.8633" customWidth="true"/>
    <col min="6" max="6" width="10.5234" customWidth="true"/>
    <col min="7" max="7" width="7.96094" customWidth="true"/>
    <col min="8" max="8" width="8.90234" customWidth="true"/>
    <col min="11" max="11" width="16.0508" customWidth="true"/>
  </cols>
  <sheetData>
    <row r="1" spans="2:15" s="28" customFormat="true" ht="18" customHeight="true">
      <c r="B1" s="512" t="s">
        <v>346</v>
      </c>
      <c r="D1" s="30" t="s">
        <v>347</v>
      </c>
      <c r="E1" s="32" t="s">
        <v>348</v>
      </c>
      <c r="F1" s="32" t="s">
        <v>349</v>
      </c>
      <c r="G1" s="32" t="s">
        <v>350</v>
      </c>
      <c r="H1" s="32" t="s">
        <v>351</v>
      </c>
      <c r="I1" s="32" t="s">
        <v>352</v>
      </c>
      <c r="J1" s="32" t="s">
        <v>353</v>
      </c>
      <c r="K1" s="28" t="s">
        <v>354</v>
      </c>
      <c r="O1" s="512" t="s"/>
    </row>
    <row r="2" spans="1:50" s="624" ht="24" customHeight="true">
      <c r="A2" s="344" t="s">
        <v>39</v>
      </c>
      <c r="B2" s="513">
        <v>3460000</v>
      </c>
      <c r="C2" s="514" t="s">
        <v>405</v>
      </c>
      <c r="D2" s="514" t="s"/>
      <c r="E2" s="515" t="s"/>
      <c r="F2" s="516">
        <v>15292</v>
      </c>
      <c r="G2" s="517" t="s"/>
      <c r="H2" s="518" t="s"/>
      <c r="I2" s="519">
        <f>=B2-J2</f>
        <v>171330</v>
      </c>
      <c r="J2" s="519">
        <v>3288670</v>
      </c>
      <c r="K2" s="520" t="s"/>
      <c r="L2" s="521" t="s"/>
      <c r="M2" s="522" t="s"/>
      <c r="N2" s="518" t="s"/>
      <c r="O2" s="523" t="s"/>
      <c r="P2" s="524" t="s"/>
      <c r="Q2" s="518" t="s"/>
      <c r="R2" s="344" t="s"/>
      <c r="S2" s="515" t="s"/>
      <c r="T2" s="518" t="s"/>
      <c r="U2" s="518" t="s"/>
      <c r="V2" s="518" t="s"/>
      <c r="W2" s="518" t="s"/>
      <c r="X2" s="344" t="s"/>
      <c r="Y2" s="525" t="s"/>
      <c r="Z2" s="526" t="s"/>
      <c r="AA2" s="514" t="s"/>
      <c r="AB2" s="345" t="s"/>
      <c r="AC2" s="514" t="s"/>
      <c r="AD2" s="345" t="s"/>
      <c r="AE2" s="345" t="s"/>
      <c r="AF2" s="345" t="s"/>
      <c r="AG2" s="345" t="s"/>
      <c r="AH2" s="345" t="s"/>
      <c r="AI2" s="345" t="s"/>
      <c r="AJ2" s="345" t="s"/>
      <c r="AK2" s="345" t="s"/>
      <c r="AL2" s="345" t="s"/>
      <c r="AM2" s="345" t="s"/>
      <c r="AN2" s="345" t="s"/>
      <c r="AO2" s="345" t="s"/>
      <c r="AP2" s="345" t="s"/>
      <c r="AQ2" s="345" t="s"/>
      <c r="AR2" s="345" t="s"/>
      <c r="AS2" s="345" t="s"/>
      <c r="AT2" s="345" t="s"/>
      <c r="AU2" s="345" t="s"/>
      <c r="AV2" s="345" t="s"/>
      <c r="AW2" s="527" t="s"/>
      <c r="AX2" s="527" t="s"/>
    </row>
    <row r="3" spans="1:50" s="624" ht="24" customHeight="true">
      <c r="A3" s="344" t="s">
        <v>40</v>
      </c>
      <c r="B3" s="528">
        <v>710000</v>
      </c>
      <c r="C3" s="514" t="s">
        <v>406</v>
      </c>
      <c r="D3" s="514" t="s"/>
      <c r="E3" s="515" t="s"/>
      <c r="F3" s="513">
        <v>4354</v>
      </c>
      <c r="G3" s="517" t="s"/>
      <c r="H3" s="518" t="s"/>
      <c r="I3" s="519">
        <f>=B3-J3</f>
        <v>180458.13</v>
      </c>
      <c r="J3" s="519">
        <v>529541.87</v>
      </c>
      <c r="K3" s="529" t="s"/>
      <c r="L3" s="522" t="s"/>
      <c r="M3" s="522" t="s"/>
      <c r="N3" s="518" t="s"/>
      <c r="O3" s="523" t="s"/>
      <c r="P3" s="524" t="s"/>
      <c r="Q3" s="518" t="s"/>
      <c r="R3" s="344" t="s"/>
      <c r="S3" s="515" t="s"/>
      <c r="T3" s="518" t="s"/>
      <c r="U3" s="518" t="s"/>
      <c r="V3" s="518" t="s"/>
      <c r="W3" s="518" t="s"/>
      <c r="X3" s="344" t="s"/>
      <c r="Y3" s="525" t="s"/>
      <c r="Z3" s="526" t="s"/>
      <c r="AA3" s="514" t="s"/>
      <c r="AB3" s="345" t="s"/>
      <c r="AC3" s="514" t="s"/>
      <c r="AD3" s="345" t="s"/>
      <c r="AE3" s="345" t="s"/>
      <c r="AF3" s="345" t="s"/>
      <c r="AG3" s="345" t="s"/>
      <c r="AH3" s="345" t="s"/>
      <c r="AI3" s="345" t="s"/>
      <c r="AJ3" s="345" t="s"/>
      <c r="AK3" s="345" t="s"/>
      <c r="AL3" s="345" t="s"/>
      <c r="AM3" s="345" t="s"/>
      <c r="AN3" s="345" t="s"/>
      <c r="AO3" s="345" t="s"/>
      <c r="AP3" s="345" t="s"/>
      <c r="AQ3" s="345" t="s"/>
      <c r="AR3" s="345" t="s"/>
      <c r="AS3" s="345" t="s"/>
      <c r="AT3" s="345" t="s"/>
      <c r="AU3" s="345" t="s"/>
      <c r="AV3" s="345" t="s"/>
      <c r="AW3" s="527" t="s"/>
      <c r="AX3" s="527" t="s"/>
    </row>
    <row r="4" spans="1:50" s="625" customFormat="true" ht="24" customHeight="true">
      <c r="A4" s="530" t="s">
        <v>42</v>
      </c>
      <c r="B4" s="531">
        <v>250000</v>
      </c>
      <c r="C4" s="530" t="s"/>
      <c r="D4" s="532">
        <v>45536</v>
      </c>
      <c r="E4" s="533">
        <v>46054</v>
      </c>
      <c r="F4" s="534">
        <v>14288</v>
      </c>
      <c r="G4" s="535">
        <v>18</v>
      </c>
      <c r="H4" s="536">
        <f>=1+DATEDIF(TODAY(),E4,"M")</f>
        <v>6</v>
      </c>
      <c r="I4" s="537">
        <f>=B4-J4</f>
        <v>166666.666666667</v>
      </c>
      <c r="J4" s="538">
        <f>=B4*(H4/G4)</f>
        <v>83333.3333333333</v>
      </c>
      <c r="K4" s="539" t="s">
        <f>=DATEDIF(TODAY(),E4,"m")&amp;"个月零"&amp;DATEDIF(TODAY(),E4,"md")&amp;"天"</f>
        <v>355</v>
      </c>
      <c r="L4" s="540" t="s"/>
      <c r="M4" s="541" t="s"/>
      <c r="N4" s="542" t="s"/>
      <c r="O4" s="543" t="s"/>
      <c r="P4" s="544" t="s"/>
      <c r="Q4" s="542" t="s"/>
      <c r="R4" s="545" t="s"/>
      <c r="S4" s="546" t="s"/>
      <c r="T4" s="547" t="s"/>
      <c r="U4" s="548" t="s"/>
      <c r="V4" s="542" t="s"/>
      <c r="W4" s="542" t="s"/>
      <c r="X4" s="530" t="s"/>
      <c r="Y4" s="549" t="s"/>
      <c r="Z4" s="550" t="s"/>
      <c r="AA4" s="551" t="s"/>
      <c r="AB4" s="552" t="s"/>
      <c r="AC4" s="551" t="s"/>
      <c r="AD4" s="552" t="s"/>
      <c r="AE4" s="552" t="s"/>
      <c r="AF4" s="552" t="s"/>
      <c r="AG4" s="552" t="s"/>
      <c r="AH4" s="552" t="s"/>
      <c r="AI4" s="552" t="s"/>
      <c r="AJ4" s="552" t="s"/>
      <c r="AK4" s="552" t="s"/>
      <c r="AL4" s="552" t="s"/>
      <c r="AM4" s="552" t="s"/>
      <c r="AN4" s="552" t="s"/>
      <c r="AO4" s="552" t="s"/>
      <c r="AP4" s="552" t="s"/>
      <c r="AQ4" s="552" t="s"/>
      <c r="AR4" s="552" t="s"/>
      <c r="AS4" s="552" t="s"/>
      <c r="AT4" s="552" t="s"/>
      <c r="AU4" s="552" t="s"/>
      <c r="AV4" s="552" t="s"/>
      <c r="AW4" s="552" t="s"/>
      <c r="AX4" s="552" t="s"/>
    </row>
    <row r="5" spans="1:50" s="625" customFormat="true" ht="24" customHeight="true">
      <c r="A5" s="530" t="s">
        <v>43</v>
      </c>
      <c r="B5" s="531">
        <v>170000</v>
      </c>
      <c r="C5" s="551" t="s"/>
      <c r="D5" s="532">
        <v>44835</v>
      </c>
      <c r="E5" s="533">
        <v>46661</v>
      </c>
      <c r="F5" s="534">
        <v>3215.83</v>
      </c>
      <c r="G5" s="535">
        <v>60</v>
      </c>
      <c r="H5" s="536">
        <f>=1+DATEDIF(TODAY(),E5,"M")</f>
        <v>29</v>
      </c>
      <c r="I5" s="537">
        <f>=B5-J5</f>
        <v>87833.3333333333</v>
      </c>
      <c r="J5" s="538">
        <f>=B5*(H5/G5)</f>
        <v>82166.6666666667</v>
      </c>
      <c r="K5" s="539" t="s">
        <f>=DATEDIF(TODAY(),E5,"m")&amp;"个月零"&amp;DATEDIF(TODAY(),E5,"md")&amp;"天"</f>
        <v>356</v>
      </c>
      <c r="L5" s="540" t="s"/>
      <c r="M5" s="541" t="s"/>
      <c r="N5" s="543" t="s"/>
      <c r="O5" s="543" t="s"/>
      <c r="P5" s="544" t="s"/>
      <c r="Q5" s="542" t="s"/>
      <c r="R5" s="545" t="s"/>
      <c r="S5" s="546" t="s"/>
      <c r="T5" s="547" t="s"/>
      <c r="U5" s="548" t="s"/>
      <c r="V5" s="542" t="s"/>
      <c r="W5" s="542" t="s"/>
      <c r="X5" s="530" t="s"/>
      <c r="Y5" s="549" t="s"/>
      <c r="Z5" s="550" t="s"/>
      <c r="AA5" s="551" t="s"/>
      <c r="AB5" s="552" t="s"/>
      <c r="AC5" s="551" t="s"/>
      <c r="AD5" s="552" t="s"/>
      <c r="AE5" s="552" t="s"/>
      <c r="AF5" s="552" t="s"/>
      <c r="AG5" s="552" t="s"/>
      <c r="AH5" s="552" t="s"/>
      <c r="AI5" s="552" t="s"/>
      <c r="AJ5" s="552" t="s"/>
      <c r="AK5" s="552" t="s"/>
      <c r="AL5" s="552" t="s"/>
      <c r="AM5" s="552" t="s"/>
      <c r="AN5" s="552" t="s"/>
      <c r="AO5" s="552" t="s"/>
      <c r="AP5" s="552" t="s"/>
      <c r="AQ5" s="552" t="s"/>
      <c r="AR5" s="552" t="s"/>
      <c r="AS5" s="552" t="s"/>
      <c r="AT5" s="552" t="s"/>
      <c r="AU5" s="552" t="s"/>
      <c r="AV5" s="552" t="s"/>
      <c r="AW5" s="552" t="s"/>
      <c r="AX5" s="552" t="s"/>
    </row>
    <row r="6" spans="1:50" s="625" customFormat="true" ht="24" customHeight="true">
      <c r="A6" s="553" t="s">
        <v>44</v>
      </c>
      <c r="B6" s="554">
        <v>50000</v>
      </c>
      <c r="C6" s="530" t="s"/>
      <c r="D6" s="532">
        <v>44896</v>
      </c>
      <c r="E6" s="555">
        <v>46722</v>
      </c>
      <c r="F6" s="556">
        <f>=(1210.43)*0.95</f>
        <v>1149.9085</v>
      </c>
      <c r="G6" s="536">
        <v>60</v>
      </c>
      <c r="H6" s="536">
        <f>=1+DATEDIF(TODAY(),E6,"M")</f>
        <v>31</v>
      </c>
      <c r="I6" s="537">
        <f>=B6-J6</f>
        <v>24166.6666666667</v>
      </c>
      <c r="J6" s="538">
        <f>=B6*(H6/G6)</f>
        <v>25833.3333333333</v>
      </c>
      <c r="K6" s="539" t="s">
        <f>=DATEDIF(TODAY(),E6,"m")&amp;"个月零"&amp;DATEDIF(TODAY(),E6,"md")&amp;"天"</f>
        <v>357</v>
      </c>
      <c r="L6" s="557" t="s"/>
      <c r="M6" s="557" t="s"/>
      <c r="N6" s="558" t="s"/>
      <c r="O6" s="559" t="s"/>
      <c r="P6" s="560" t="s"/>
      <c r="Q6" s="552" t="s"/>
      <c r="R6" s="552" t="s"/>
      <c r="S6" s="552" t="s"/>
      <c r="T6" s="552" t="s"/>
      <c r="U6" s="552" t="s"/>
      <c r="V6" s="552" t="s"/>
      <c r="W6" s="552" t="s"/>
      <c r="X6" s="552" t="s"/>
      <c r="Y6" s="553" t="s"/>
      <c r="Z6" s="553" t="s"/>
      <c r="AA6" s="552" t="s"/>
      <c r="AB6" s="552" t="s"/>
      <c r="AC6" s="552" t="s"/>
      <c r="AD6" s="552" t="s"/>
      <c r="AE6" s="552" t="s"/>
      <c r="AF6" s="552" t="s"/>
      <c r="AG6" s="552" t="s"/>
      <c r="AH6" s="552" t="s"/>
      <c r="AI6" s="552" t="s"/>
      <c r="AJ6" s="552" t="s"/>
      <c r="AK6" s="552" t="s"/>
      <c r="AL6" s="552" t="s"/>
      <c r="AM6" s="552" t="s"/>
      <c r="AN6" s="552" t="s"/>
      <c r="AO6" s="552" t="s"/>
      <c r="AP6" s="552" t="s"/>
      <c r="AQ6" s="552" t="s"/>
      <c r="AR6" s="552" t="s"/>
      <c r="AS6" s="552" t="s"/>
      <c r="AT6" s="552" t="s"/>
      <c r="AU6" s="552" t="s"/>
      <c r="AV6" s="552" t="s"/>
      <c r="AW6" s="552" t="s"/>
      <c r="AX6" s="552" t="s"/>
    </row>
    <row r="7" spans="1:50" s="626" customFormat="true" ht="24" customHeight="true">
      <c r="A7" s="530" t="s">
        <v>45</v>
      </c>
      <c r="B7" s="531">
        <v>300000</v>
      </c>
      <c r="C7" s="551" t="s"/>
      <c r="D7" s="532">
        <v>45261</v>
      </c>
      <c r="E7" s="533">
        <v>47088</v>
      </c>
      <c r="F7" s="561">
        <v>5976</v>
      </c>
      <c r="G7" s="535">
        <v>60</v>
      </c>
      <c r="H7" s="536">
        <f>=1+DATEDIF(TODAY(),E7,"M")</f>
        <v>43</v>
      </c>
      <c r="I7" s="537">
        <f>=B7-J7</f>
        <v>85000</v>
      </c>
      <c r="J7" s="538">
        <f>=B7*(H7/G7)</f>
        <v>215000</v>
      </c>
      <c r="K7" s="535" t="s">
        <f>=DATEDIF(TODAY(),E7,"m")&amp;"个月零"&amp;DATEDIF(TODAY(),E7,"md")&amp;"天"</f>
        <v>358</v>
      </c>
      <c r="L7" s="562" t="s"/>
      <c r="M7" s="535" t="s"/>
      <c r="N7" s="543" t="s"/>
      <c r="O7" s="543" t="s"/>
      <c r="P7" s="544" t="s"/>
      <c r="Q7" s="542" t="s"/>
      <c r="R7" s="530" t="s"/>
      <c r="S7" s="563" t="s"/>
      <c r="T7" s="542" t="s"/>
      <c r="U7" s="542" t="s"/>
      <c r="V7" s="542" t="s"/>
      <c r="W7" s="542" t="s"/>
      <c r="X7" s="530" t="s"/>
      <c r="Y7" s="549" t="s"/>
      <c r="Z7" s="550" t="s"/>
      <c r="AA7" s="551" t="s"/>
      <c r="AB7" s="552" t="s"/>
      <c r="AC7" s="551" t="s"/>
      <c r="AD7" s="552" t="s"/>
      <c r="AE7" s="552" t="s"/>
      <c r="AF7" s="552" t="s"/>
      <c r="AG7" s="552" t="s"/>
      <c r="AH7" s="552" t="s"/>
      <c r="AI7" s="552" t="s"/>
      <c r="AJ7" s="552" t="s"/>
      <c r="AK7" s="552" t="s"/>
      <c r="AL7" s="552" t="s"/>
      <c r="AM7" s="552" t="s"/>
      <c r="AN7" s="552" t="s"/>
      <c r="AO7" s="552" t="s"/>
      <c r="AP7" s="552" t="s"/>
      <c r="AQ7" s="552" t="s"/>
      <c r="AR7" s="552" t="s"/>
      <c r="AS7" s="552" t="s"/>
      <c r="AT7" s="552" t="s"/>
      <c r="AU7" s="552" t="s"/>
      <c r="AV7" s="552" t="s"/>
      <c r="AW7" s="552" t="s"/>
      <c r="AX7" s="552" t="s"/>
    </row>
    <row r="8" spans="1:50" s="624" customFormat="true" ht="24" customHeight="true">
      <c r="A8" s="564" t="s">
        <v>46</v>
      </c>
      <c r="B8" s="565">
        <v>292000</v>
      </c>
      <c r="C8" s="344" t="s"/>
      <c r="D8" s="339" t="s"/>
      <c r="E8" s="566" t="s"/>
      <c r="F8" s="567">
        <v>1245.86</v>
      </c>
      <c r="G8" s="568" t="s"/>
      <c r="H8" s="568" t="s"/>
      <c r="I8" s="569">
        <f>=B8-J8</f>
        <v>0</v>
      </c>
      <c r="J8" s="570">
        <v>292000</v>
      </c>
      <c r="K8" s="571" t="s"/>
      <c r="L8" s="572" t="s"/>
      <c r="M8" s="572" t="s"/>
      <c r="N8" s="518" t="s"/>
      <c r="O8" s="573" t="s"/>
      <c r="P8" s="574" t="s"/>
      <c r="Q8" s="345" t="s"/>
      <c r="R8" s="345" t="s"/>
      <c r="S8" s="345" t="s"/>
      <c r="T8" s="345" t="s"/>
      <c r="U8" s="345" t="s"/>
      <c r="V8" s="345" t="s"/>
      <c r="W8" s="345" t="s"/>
      <c r="X8" s="345" t="s"/>
      <c r="Y8" s="564" t="s"/>
      <c r="Z8" s="564" t="s"/>
      <c r="AA8" s="345" t="s"/>
      <c r="AB8" s="345" t="s"/>
      <c r="AC8" s="345" t="s"/>
      <c r="AD8" s="345" t="s"/>
      <c r="AE8" s="345" t="s"/>
      <c r="AF8" s="345" t="s"/>
      <c r="AG8" s="345" t="s"/>
      <c r="AH8" s="345" t="s"/>
      <c r="AI8" s="345" t="s"/>
      <c r="AJ8" s="345" t="s"/>
      <c r="AK8" s="345" t="s"/>
      <c r="AL8" s="345" t="s"/>
      <c r="AM8" s="345" t="s"/>
      <c r="AN8" s="345" t="s"/>
      <c r="AO8" s="345" t="s"/>
      <c r="AP8" s="345" t="s"/>
      <c r="AQ8" s="345" t="s"/>
      <c r="AR8" s="345" t="s"/>
      <c r="AS8" s="345" t="s"/>
      <c r="AT8" s="345" t="s"/>
      <c r="AU8" s="345" t="s"/>
      <c r="AV8" s="345" t="s"/>
      <c r="AW8" s="345" t="s"/>
      <c r="AX8" s="345" t="s"/>
    </row>
    <row r="9" spans="1:50" s="624" customFormat="true" ht="24" customHeight="true">
      <c r="A9" s="564" t="s">
        <v>47</v>
      </c>
      <c r="B9" s="565">
        <v>300000</v>
      </c>
      <c r="C9" s="344" t="s"/>
      <c r="D9" s="339" t="s"/>
      <c r="E9" s="566" t="s"/>
      <c r="F9" s="567">
        <v>1042.5</v>
      </c>
      <c r="G9" s="568" t="s"/>
      <c r="H9" s="568" t="s"/>
      <c r="I9" s="569">
        <f>=B9-J9</f>
        <v>0</v>
      </c>
      <c r="J9" s="570">
        <v>300000</v>
      </c>
      <c r="K9" s="571" t="s"/>
      <c r="L9" s="572" t="s"/>
      <c r="M9" s="572" t="s"/>
      <c r="N9" s="518" t="s"/>
      <c r="O9" s="573" t="s"/>
      <c r="P9" s="574" t="s"/>
      <c r="Q9" s="345" t="s"/>
      <c r="R9" s="345" t="s"/>
      <c r="S9" s="345" t="s"/>
      <c r="T9" s="345" t="s"/>
      <c r="U9" s="345" t="s"/>
      <c r="V9" s="345" t="s"/>
      <c r="W9" s="345" t="s"/>
      <c r="X9" s="345" t="s"/>
      <c r="Y9" s="564" t="s"/>
      <c r="Z9" s="564" t="s"/>
      <c r="AA9" s="345" t="s"/>
      <c r="AB9" s="345" t="s"/>
      <c r="AC9" s="345" t="s"/>
      <c r="AD9" s="345" t="s"/>
      <c r="AE9" s="345" t="s"/>
      <c r="AF9" s="345" t="s"/>
      <c r="AG9" s="345" t="s"/>
      <c r="AH9" s="345" t="s"/>
      <c r="AI9" s="345" t="s"/>
      <c r="AJ9" s="345" t="s"/>
      <c r="AK9" s="345" t="s"/>
      <c r="AL9" s="345" t="s"/>
      <c r="AM9" s="345" t="s"/>
      <c r="AN9" s="345" t="s"/>
      <c r="AO9" s="345" t="s"/>
      <c r="AP9" s="345" t="s"/>
      <c r="AQ9" s="345" t="s"/>
      <c r="AR9" s="345" t="s"/>
      <c r="AS9" s="345" t="s"/>
      <c r="AT9" s="345" t="s"/>
      <c r="AU9" s="345" t="s"/>
      <c r="AV9" s="345" t="s"/>
      <c r="AW9" s="345" t="s"/>
      <c r="AX9" s="345" t="s"/>
    </row>
    <row r="10" spans="1:50" s="155" customFormat="true" ht="24" customHeight="true">
      <c r="A10" s="575" t="s">
        <v>359</v>
      </c>
      <c r="B10" s="576">
        <f>=SUM(B2:B9)</f>
        <v>5532000</v>
      </c>
      <c r="C10" s="577" t="s"/>
      <c r="D10" s="142" t="s"/>
      <c r="E10" s="578" t="s"/>
      <c r="F10" s="579">
        <f>=SUM(F2:F7)</f>
        <v>44275.7385</v>
      </c>
      <c r="G10" s="185" t="s"/>
      <c r="H10" s="185" t="s"/>
      <c r="I10" s="580">
        <f>=SUM(I2:I9)</f>
        <v>715454.796666667</v>
      </c>
      <c r="J10" s="581">
        <f>=SUM(J2:J9)</f>
        <v>4816545.20333333</v>
      </c>
      <c r="K10" s="582" t="s"/>
      <c r="L10" s="583" t="s"/>
      <c r="M10" s="583" t="s"/>
      <c r="N10" s="584" t="s"/>
      <c r="O10" s="585" t="s"/>
      <c r="P10" s="586" t="s"/>
      <c r="Q10" s="185" t="s"/>
      <c r="R10" s="185" t="s"/>
      <c r="S10" s="185" t="s"/>
      <c r="T10" s="185" t="s"/>
      <c r="U10" s="185" t="s"/>
      <c r="V10" s="185" t="s"/>
      <c r="W10" s="185" t="s"/>
      <c r="X10" s="185" t="s"/>
      <c r="Y10" s="575" t="s"/>
      <c r="Z10" s="575" t="s"/>
      <c r="AA10" s="185" t="s"/>
      <c r="AB10" s="185" t="s"/>
      <c r="AC10" s="185" t="s"/>
      <c r="AD10" s="185" t="s"/>
      <c r="AE10" s="185" t="s"/>
      <c r="AF10" s="185" t="s"/>
      <c r="AG10" s="185" t="s"/>
      <c r="AH10" s="185" t="s"/>
      <c r="AI10" s="185" t="s"/>
      <c r="AJ10" s="185" t="s"/>
      <c r="AK10" s="185" t="s"/>
      <c r="AL10" s="185" t="s"/>
      <c r="AM10" s="185" t="s"/>
      <c r="AN10" s="185" t="s"/>
      <c r="AO10" s="185" t="s"/>
      <c r="AP10" s="185" t="s"/>
      <c r="AQ10" s="185" t="s"/>
      <c r="AR10" s="185" t="s"/>
      <c r="AS10" s="185" t="s"/>
      <c r="AT10" s="185" t="s"/>
      <c r="AU10" s="185" t="s"/>
      <c r="AV10" s="185" t="s"/>
      <c r="AW10" s="185" t="s"/>
      <c r="AX10" s="185" t="s"/>
    </row>
    <row r="11" spans="1:48" ht="24" customHeight="true">
      <c r="A11" s="587" t="s"/>
      <c r="B11" s="229" t="s"/>
      <c r="C11" s="588" t="s"/>
      <c r="D11" s="588" t="s"/>
      <c r="E11" s="589" t="s"/>
      <c r="F11" s="590" t="s"/>
      <c r="I11" s="591" t="s"/>
      <c r="J11" s="591" t="s"/>
      <c r="K11" s="592" t="s"/>
      <c r="L11" s="593" t="s"/>
      <c r="M11" s="593" t="s"/>
      <c r="N11" s="594" t="s"/>
      <c r="O11" s="595" t="s"/>
      <c r="P11" s="596" t="s"/>
      <c r="Q11" s="217" t="s"/>
      <c r="R11" s="217" t="s"/>
      <c r="S11" s="217" t="s"/>
      <c r="T11" s="327" t="s"/>
      <c r="U11" s="230" t="s"/>
      <c r="V11" s="230" t="s"/>
      <c r="X11" s="230" t="s"/>
      <c r="Y11" s="587" t="s"/>
      <c r="Z11" s="243" t="s"/>
      <c r="AA11" s="217" t="s"/>
      <c r="AB11" s="217" t="s"/>
      <c r="AC11" s="217" t="s"/>
      <c r="AD11" s="217" t="s"/>
      <c r="AE11" s="217" t="s"/>
      <c r="AF11" s="217" t="s"/>
      <c r="AG11" s="217" t="s"/>
      <c r="AH11" s="217" t="s"/>
      <c r="AI11" s="217" t="s"/>
      <c r="AJ11" s="217" t="s"/>
      <c r="AK11" s="217" t="s"/>
      <c r="AL11" s="217" t="s"/>
      <c r="AM11" s="217" t="s"/>
      <c r="AN11" s="217" t="s"/>
      <c r="AO11" s="217" t="s"/>
      <c r="AP11" s="217" t="s"/>
      <c r="AQ11" s="217" t="s"/>
      <c r="AR11" s="217" t="s"/>
      <c r="AS11" s="217" t="s"/>
      <c r="AT11" s="217" t="s"/>
      <c r="AU11" s="217" t="s"/>
      <c r="AV11" s="217" t="s"/>
    </row>
    <row r="12" spans="1:48" ht="24" customHeight="true">
      <c r="A12" s="587" t="s"/>
      <c r="B12" s="229" t="s"/>
      <c r="D12" s="588" t="s"/>
      <c r="E12" s="589" t="s"/>
      <c r="F12" s="590" t="s"/>
      <c r="I12" s="591" t="s"/>
      <c r="J12" s="591" t="s"/>
      <c r="K12" s="592" t="s"/>
      <c r="L12" s="593" t="s"/>
      <c r="M12" s="593" t="s"/>
      <c r="N12" s="594" t="s"/>
      <c r="O12" s="595" t="s"/>
      <c r="P12" s="596" t="s"/>
      <c r="Q12" s="217" t="s"/>
      <c r="R12" s="217" t="s"/>
      <c r="S12" s="217" t="s"/>
      <c r="T12" s="327" t="s"/>
      <c r="U12" s="230" t="s"/>
      <c r="V12" s="230" t="s"/>
      <c r="X12" s="230" t="s"/>
      <c r="Y12" s="587" t="s"/>
      <c r="Z12" s="243" t="s"/>
      <c r="AA12" s="217" t="s"/>
      <c r="AB12" s="217" t="s"/>
      <c r="AC12" s="217" t="s"/>
      <c r="AD12" s="217" t="s"/>
      <c r="AE12" s="217" t="s"/>
      <c r="AF12" s="217" t="s"/>
      <c r="AG12" s="217" t="s"/>
      <c r="AH12" s="217" t="s"/>
      <c r="AI12" s="217" t="s"/>
      <c r="AJ12" s="217" t="s"/>
      <c r="AK12" s="217" t="s"/>
      <c r="AL12" s="217" t="s"/>
      <c r="AM12" s="217" t="s"/>
      <c r="AN12" s="217" t="s"/>
      <c r="AO12" s="217" t="s"/>
      <c r="AP12" s="217" t="s"/>
      <c r="AQ12" s="217" t="s"/>
      <c r="AR12" s="217" t="s"/>
      <c r="AS12" s="217" t="s"/>
      <c r="AT12" s="217" t="s"/>
      <c r="AU12" s="217" t="s"/>
      <c r="AV12" s="217" t="s"/>
    </row>
    <row r="13" spans="1:48" ht="24" customHeight="true">
      <c r="A13" s="587" t="s"/>
      <c r="B13" s="229" t="s"/>
      <c r="C13" s="588" t="s"/>
      <c r="D13" s="588" t="s"/>
      <c r="F13" s="590" t="s"/>
      <c r="I13" s="591" t="s"/>
      <c r="J13" s="591" t="s"/>
      <c r="K13" s="592" t="s"/>
      <c r="L13" s="593" t="s"/>
      <c r="M13" s="593" t="s"/>
      <c r="N13" s="594" t="s"/>
      <c r="O13" s="595" t="s"/>
      <c r="P13" s="596" t="s"/>
      <c r="Q13" s="217" t="s"/>
      <c r="R13" s="217" t="s"/>
      <c r="S13" s="217" t="s"/>
      <c r="T13" s="327" t="s"/>
      <c r="U13" s="230" t="s"/>
      <c r="V13" s="230" t="s"/>
      <c r="X13" s="230" t="s"/>
      <c r="Y13" s="587" t="s"/>
      <c r="Z13" s="243" t="s"/>
      <c r="AA13" s="217" t="s"/>
      <c r="AB13" s="217" t="s"/>
      <c r="AC13" s="217" t="s"/>
      <c r="AD13" s="217" t="s"/>
      <c r="AE13" s="217" t="s"/>
      <c r="AF13" s="217" t="s"/>
      <c r="AG13" s="217" t="s"/>
      <c r="AH13" s="217" t="s"/>
      <c r="AI13" s="217" t="s"/>
      <c r="AJ13" s="217" t="s"/>
      <c r="AK13" s="217" t="s"/>
      <c r="AL13" s="217" t="s"/>
      <c r="AM13" s="217" t="s"/>
      <c r="AN13" s="217" t="s"/>
      <c r="AO13" s="217" t="s"/>
      <c r="AP13" s="217" t="s"/>
      <c r="AQ13" s="217" t="s"/>
      <c r="AR13" s="217" t="s"/>
      <c r="AS13" s="217" t="s"/>
      <c r="AT13" s="217" t="s"/>
      <c r="AU13" s="217" t="s"/>
      <c r="AV13" s="217" t="s"/>
    </row>
    <row r="14" spans="1:50" s="627" customFormat="true" ht="24" customHeight="true">
      <c r="A14" s="597" t="s">
        <v>360</v>
      </c>
      <c r="B14" s="598">
        <v>300000</v>
      </c>
      <c r="C14" s="597" t="s"/>
      <c r="D14" s="599">
        <v>45505</v>
      </c>
      <c r="E14" s="600">
        <v>46023</v>
      </c>
      <c r="F14" s="601">
        <v>17145</v>
      </c>
      <c r="G14" s="602">
        <v>18</v>
      </c>
      <c r="H14" s="603">
        <f>=1+DATEDIF(TODAY(),E14,"M")</f>
        <v>5</v>
      </c>
      <c r="I14" s="604">
        <f>=B14-J14</f>
        <v>216666.666666667</v>
      </c>
      <c r="J14" s="605">
        <f>=B14*(H14/G14)</f>
        <v>83333.3333333334</v>
      </c>
      <c r="K14" s="602" t="s">
        <f>=DATEDIF(TODAY(),E14,"m")&amp;"个月零"&amp;DATEDIF(TODAY(),E14,"md")&amp;"天"</f>
        <v>361</v>
      </c>
      <c r="L14" s="606" t="s"/>
      <c r="M14" s="607" t="s"/>
      <c r="N14" s="608" t="s"/>
      <c r="O14" s="609" t="s"/>
      <c r="P14" s="610" t="s"/>
      <c r="Q14" s="608" t="s"/>
      <c r="R14" s="611" t="s"/>
      <c r="S14" s="612" t="s"/>
      <c r="T14" s="613" t="s"/>
      <c r="U14" s="614" t="s"/>
      <c r="V14" s="608" t="s"/>
      <c r="W14" s="608" t="s"/>
      <c r="X14" s="597" t="s"/>
      <c r="Y14" s="615" t="s"/>
      <c r="Z14" s="616" t="s"/>
      <c r="AA14" s="617" t="s"/>
      <c r="AB14" s="618" t="s"/>
      <c r="AC14" s="617" t="s"/>
      <c r="AD14" s="618" t="s"/>
      <c r="AE14" s="618" t="s"/>
      <c r="AF14" s="618" t="s"/>
      <c r="AG14" s="618" t="s"/>
      <c r="AH14" s="618" t="s"/>
      <c r="AI14" s="618" t="s"/>
      <c r="AJ14" s="618" t="s"/>
      <c r="AK14" s="618" t="s"/>
      <c r="AL14" s="618" t="s"/>
      <c r="AM14" s="618" t="s"/>
      <c r="AN14" s="618" t="s"/>
      <c r="AO14" s="618" t="s"/>
      <c r="AP14" s="618" t="s"/>
      <c r="AQ14" s="618" t="s"/>
      <c r="AR14" s="618" t="s"/>
      <c r="AS14" s="618" t="s"/>
      <c r="AT14" s="618" t="s"/>
      <c r="AU14" s="618" t="s"/>
      <c r="AV14" s="618" t="s"/>
      <c r="AW14" s="618" t="s"/>
      <c r="AX14" s="618" t="s"/>
    </row>
    <row r="19" spans="7:7">
      <c r="G19" t="s">
        <v>213</v>
      </c>
    </row>
  </sheetData>
</worksheet>
</file>

<file path=xl/worksheets/sheet4.xml><?xml version="1.0" encoding="utf-8"?>
<worksheet xmlns="http://schemas.openxmlformats.org/spreadsheetml/2006/main">
  <sheetPr codeName="租房开支一览">
    <tabColor rgb="FFFFFFFF"/>
  </sheetPr>
  <dimension ref="F170"/>
  <sheetViews>
    <sheetView showGridLines="true" rightToLeft="false" workbookViewId="0"/>
  </sheetViews>
  <cols>
    <col min="1" max="1" width="26.7227" customWidth="true"/>
    <col min="7" max="7" width="130.902" customWidth="true"/>
  </cols>
  <sheetData>
    <row r="1" spans="1:26">
      <c r="A1" s="4" t="s">
        <v>1</v>
      </c>
      <c r="B1" s="4" t="s"/>
      <c r="C1" s="4" t="s">
        <v>2</v>
      </c>
      <c r="D1" s="4" t="s">
        <v>3</v>
      </c>
      <c r="E1" s="4" t="s">
        <v>4</v>
      </c>
      <c r="F1" s="5" t="s">
        <v>5</v>
      </c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</row>
    <row r="2" spans="1:26" customHeight="false">
      <c r="A2" s="361" t="s">
        <v>205</v>
      </c>
      <c r="B2" s="362" t="s"/>
      <c r="C2" s="363">
        <f>=12500*0.95</f>
        <v>11875</v>
      </c>
      <c r="D2" s="363">
        <v>1</v>
      </c>
      <c r="E2" s="364">
        <f>=C2*D2</f>
        <v>11875</v>
      </c>
      <c r="F2" s="10">
        <f>=E2/D2</f>
        <v>11875</v>
      </c>
      <c r="G2" s="365" t="s">
        <v>206</v>
      </c>
      <c r="H2" s="362" t="s"/>
      <c r="I2" s="362" t="s"/>
      <c r="J2" s="362" t="s"/>
      <c r="K2" s="362" t="s"/>
      <c r="L2" s="362" t="s"/>
      <c r="M2" s="362" t="s"/>
      <c r="N2" s="362" t="s"/>
      <c r="O2" s="362" t="s"/>
      <c r="P2" s="362" t="s"/>
      <c r="Q2" s="362" t="s"/>
      <c r="R2" s="362" t="s"/>
      <c r="S2" s="362" t="s"/>
      <c r="T2" s="362" t="s"/>
      <c r="U2" s="362" t="s"/>
      <c r="V2" s="362" t="s"/>
      <c r="W2" s="362" t="s"/>
      <c r="X2" s="362" t="s"/>
      <c r="Y2" s="362" t="s"/>
      <c r="Z2" s="362" t="s"/>
    </row>
    <row r="3" spans="1:26" customHeight="false">
      <c r="A3" s="361" t="s"/>
      <c r="B3" s="362" t="s"/>
      <c r="C3" s="363" t="s"/>
      <c r="D3" s="363" t="s"/>
      <c r="E3" s="361" t="s"/>
      <c r="F3" s="366" t="s"/>
      <c r="G3" s="361" t="s"/>
      <c r="H3" s="362" t="s"/>
      <c r="I3" s="362" t="s"/>
      <c r="J3" s="362" t="s"/>
      <c r="K3" s="362" t="s"/>
      <c r="L3" s="362" t="s"/>
      <c r="M3" s="362" t="s"/>
      <c r="N3" s="362" t="s"/>
      <c r="O3" s="362" t="s"/>
      <c r="P3" s="362" t="s"/>
      <c r="Q3" s="362" t="s"/>
      <c r="R3" s="362" t="s"/>
      <c r="S3" s="362" t="s"/>
      <c r="T3" s="362" t="s"/>
      <c r="U3" s="362" t="s"/>
      <c r="V3" s="362" t="s"/>
      <c r="W3" s="362" t="s"/>
      <c r="X3" s="362" t="s"/>
      <c r="Y3" s="362" t="s"/>
      <c r="Z3" s="362" t="s"/>
    </row>
    <row r="4" spans="1:26" s="8">
      <c r="A4" s="367" t="s"/>
      <c r="B4" s="368" t="s"/>
      <c r="C4" s="369" t="s"/>
      <c r="D4" s="369" t="s"/>
      <c r="E4" s="368" t="s"/>
      <c r="F4" s="370" t="s"/>
      <c r="G4" s="367" t="s"/>
      <c r="H4" s="368" t="s"/>
      <c r="I4" s="368" t="s"/>
      <c r="J4" s="368" t="s"/>
      <c r="K4" s="368" t="s"/>
      <c r="L4" s="368" t="s"/>
      <c r="M4" s="368" t="s"/>
      <c r="N4" s="368" t="s"/>
      <c r="O4" s="368" t="s"/>
      <c r="P4" s="368" t="s"/>
      <c r="Q4" s="368" t="s"/>
      <c r="R4" s="368" t="s"/>
      <c r="S4" s="368" t="s"/>
      <c r="T4" s="368" t="s"/>
      <c r="U4" s="368" t="s"/>
      <c r="V4" s="368" t="s"/>
      <c r="W4" s="368" t="s"/>
      <c r="X4" s="368" t="s"/>
      <c r="Y4" s="368" t="s"/>
      <c r="Z4" s="368" t="s"/>
    </row>
    <row r="5" spans="1:26" s="8">
      <c r="A5" s="367" t="s"/>
      <c r="B5" s="368" t="s"/>
      <c r="C5" s="369" t="s"/>
      <c r="D5" s="369" t="s"/>
      <c r="E5" s="368" t="s"/>
      <c r="F5" s="370" t="s"/>
      <c r="G5" s="367" t="s"/>
      <c r="H5" s="368" t="s"/>
      <c r="I5" s="368" t="s"/>
      <c r="J5" s="368" t="s"/>
      <c r="K5" s="368" t="s"/>
      <c r="L5" s="368" t="s"/>
      <c r="M5" s="368" t="s"/>
      <c r="N5" s="368" t="s"/>
      <c r="O5" s="368" t="s"/>
      <c r="P5" s="368" t="s"/>
      <c r="Q5" s="368" t="s"/>
      <c r="R5" s="368" t="s"/>
      <c r="S5" s="368" t="s"/>
      <c r="T5" s="368" t="s"/>
      <c r="U5" s="368" t="s"/>
      <c r="V5" s="368" t="s"/>
      <c r="W5" s="368" t="s"/>
      <c r="X5" s="368" t="s"/>
      <c r="Y5" s="368" t="s"/>
      <c r="Z5" s="368" t="s"/>
    </row>
    <row r="6" spans="1:26" s="8">
      <c r="A6" s="367" t="s">
        <v>207</v>
      </c>
      <c r="B6" s="368" t="s"/>
      <c r="C6" s="369">
        <v>500</v>
      </c>
      <c r="D6" s="368">
        <v>12</v>
      </c>
      <c r="E6" s="368">
        <f>=C6*D6</f>
        <v>6000</v>
      </c>
      <c r="F6" s="371">
        <f>=E6/12</f>
        <v>500</v>
      </c>
      <c r="G6" s="368" t="s"/>
      <c r="H6" s="368" t="s"/>
      <c r="I6" s="368" t="s"/>
      <c r="J6" s="368" t="s"/>
      <c r="K6" s="368" t="s"/>
      <c r="L6" s="368" t="s"/>
      <c r="M6" s="368" t="s"/>
      <c r="N6" s="368" t="s"/>
      <c r="O6" s="368" t="s"/>
      <c r="P6" s="368" t="s"/>
      <c r="Q6" s="368" t="s"/>
      <c r="R6" s="368" t="s"/>
      <c r="S6" s="368" t="s"/>
      <c r="T6" s="368" t="s"/>
      <c r="U6" s="368" t="s"/>
      <c r="V6" s="368" t="s"/>
      <c r="W6" s="368" t="s"/>
      <c r="X6" s="368" t="s"/>
      <c r="Y6" s="368" t="s"/>
      <c r="Z6" s="368" t="s"/>
    </row>
    <row r="7" spans="1:26" s="8">
      <c r="A7" s="12" t="s"/>
      <c r="B7" s="8" t="s"/>
      <c r="C7" s="9" t="s"/>
      <c r="D7" s="8" t="s"/>
      <c r="E7" s="8" t="s"/>
      <c r="F7" s="11" t="s"/>
      <c r="G7" s="8" t="s"/>
      <c r="H7" s="8" t="s"/>
      <c r="I7" s="8" t="s"/>
      <c r="J7" s="8" t="s"/>
      <c r="K7" s="8" t="s"/>
      <c r="L7" s="8" t="s"/>
      <c r="M7" s="8" t="s"/>
      <c r="N7" s="8" t="s"/>
      <c r="O7" s="8" t="s"/>
      <c r="P7" s="8" t="s"/>
      <c r="Q7" s="8" t="s"/>
      <c r="R7" s="8" t="s"/>
      <c r="S7" s="8" t="s"/>
      <c r="T7" s="8" t="s"/>
      <c r="U7" s="8" t="s"/>
      <c r="V7" s="8" t="s"/>
      <c r="W7" s="8" t="s"/>
      <c r="X7" s="8" t="s"/>
      <c r="Y7" s="8" t="s"/>
      <c r="Z7" s="8" t="s"/>
    </row>
    <row r="8" spans="1:26" s="8">
      <c r="A8" s="12" t="s">
        <v>208</v>
      </c>
      <c r="B8" s="8" t="s"/>
      <c r="C8" s="9" t="s"/>
      <c r="D8" s="8" t="s"/>
      <c r="E8" s="8" t="s"/>
      <c r="F8" s="11" t="s"/>
      <c r="G8" s="8" t="s"/>
      <c r="H8" s="8" t="s"/>
      <c r="I8" s="8" t="s"/>
      <c r="J8" s="8" t="s"/>
      <c r="K8" s="8" t="s"/>
      <c r="L8" s="8" t="s"/>
      <c r="M8" s="8" t="s"/>
      <c r="N8" s="8" t="s"/>
      <c r="O8" s="8" t="s"/>
      <c r="P8" s="8" t="s"/>
      <c r="Q8" s="8" t="s"/>
      <c r="R8" s="8" t="s"/>
      <c r="S8" s="8" t="s"/>
      <c r="T8" s="8" t="s"/>
      <c r="U8" s="8" t="s"/>
      <c r="V8" s="8" t="s"/>
      <c r="W8" s="8" t="s"/>
      <c r="X8" s="8" t="s"/>
      <c r="Y8" s="8" t="s"/>
      <c r="Z8" s="8" t="s"/>
    </row>
    <row r="9" spans="1:6">
      <c r="A9" s="13" t="s"/>
      <c r="E9" s="14" t="s">
        <v>10</v>
      </c>
      <c r="F9" s="15">
        <f>=SUM(F2:F8)</f>
        <v>12375</v>
      </c>
    </row>
    <row r="10" spans="2:6">
      <c r="B10" s="14" t="s"/>
      <c r="F10" s="15" t="s"/>
    </row>
    <row r="11" spans="2:6">
      <c r="B11" s="14" t="s"/>
      <c r="F11" s="15" t="s"/>
    </row>
    <row r="12" spans="6:6">
      <c r="F12" s="15" t="s"/>
    </row>
    <row r="14" spans="2:6">
      <c r="B14" s="16" t="s"/>
      <c r="F14" s="15" t="s"/>
    </row>
    <row r="15" spans="6:6">
      <c r="F15" s="15" t="s"/>
    </row>
    <row r="16" spans="6:6">
      <c r="F16" s="15" t="s"/>
    </row>
    <row r="17" spans="3:6">
      <c r="C17" s="14" t="s"/>
      <c r="E17" s="14" t="s"/>
      <c r="F17" s="15" t="s"/>
    </row>
    <row r="18" spans="6:6">
      <c r="F18" s="15" t="s"/>
    </row>
    <row r="19" spans="1:6">
      <c r="A19" s="13" t="s"/>
      <c r="C19" s="14" t="s"/>
      <c r="E19" s="14" t="s"/>
      <c r="F19" s="15" t="s"/>
    </row>
    <row r="20" spans="5:6">
      <c r="E20" s="14" t="s"/>
      <c r="F20" s="15" t="s"/>
    </row>
    <row r="21" spans="5:6">
      <c r="E21" s="14" t="s"/>
      <c r="F21" s="15" t="s"/>
    </row>
    <row r="22" spans="6:6">
      <c r="F22" s="15" t="s"/>
    </row>
    <row r="23" spans="6:6">
      <c r="F23" s="15" t="s"/>
    </row>
    <row r="24" spans="6:6">
      <c r="F24" s="15" t="s"/>
    </row>
    <row r="25" spans="6:6">
      <c r="F25" s="15" t="s"/>
    </row>
    <row r="26" spans="6:6">
      <c r="F26" s="15" t="s"/>
    </row>
    <row r="27" spans="6:6">
      <c r="F27" s="15" t="s"/>
    </row>
    <row r="28" spans="6:6">
      <c r="F28" s="15" t="s"/>
    </row>
    <row r="29" spans="6:6">
      <c r="F29" s="15" t="s"/>
    </row>
    <row r="30" spans="6:6">
      <c r="F30" s="15" t="s"/>
    </row>
    <row r="31" spans="6:6">
      <c r="F31" s="15" t="s"/>
    </row>
    <row r="32" spans="6:6">
      <c r="F32" s="15" t="s"/>
    </row>
    <row r="33" spans="6:6">
      <c r="F33" s="15" t="s"/>
    </row>
    <row r="34" spans="6:6">
      <c r="F34" s="15" t="s"/>
    </row>
    <row r="35" spans="6:6">
      <c r="F35" s="15" t="s"/>
    </row>
    <row r="36" spans="6:6">
      <c r="F36" s="15" t="s"/>
    </row>
    <row r="37" spans="6:6">
      <c r="F37" s="15" t="s"/>
    </row>
    <row r="38" spans="6:6">
      <c r="F38" s="15" t="s"/>
    </row>
    <row r="39" spans="6:6">
      <c r="F39" s="15" t="s"/>
    </row>
    <row r="40" spans="6:6">
      <c r="F40" s="15" t="s"/>
    </row>
    <row r="41" spans="6:6">
      <c r="F41" s="15" t="s"/>
    </row>
    <row r="42" spans="6:6">
      <c r="F42" s="15" t="s"/>
    </row>
    <row r="43" spans="6:6">
      <c r="F43" s="15" t="s"/>
    </row>
    <row r="44" spans="6:6">
      <c r="F44" s="15" t="s"/>
    </row>
    <row r="45" spans="6:6">
      <c r="F45" s="15" t="s"/>
    </row>
    <row r="46" spans="6:6">
      <c r="F46" s="15" t="s"/>
    </row>
    <row r="47" spans="6:6">
      <c r="F47" s="15" t="s"/>
    </row>
    <row r="48" spans="6:6">
      <c r="F48" s="15" t="s"/>
    </row>
    <row r="49" spans="6:6">
      <c r="F49" s="15" t="s"/>
    </row>
    <row r="50" spans="6:6">
      <c r="F50" s="15" t="s"/>
    </row>
    <row r="51" spans="6:6">
      <c r="F51" s="15" t="s"/>
    </row>
    <row r="52" spans="6:6">
      <c r="F52" s="15" t="s"/>
    </row>
    <row r="53" spans="6:6">
      <c r="F53" s="15" t="s"/>
    </row>
    <row r="54" spans="6:6">
      <c r="F54" s="15" t="s"/>
    </row>
    <row r="55" spans="6:6">
      <c r="F55" s="15" t="s"/>
    </row>
    <row r="56" spans="6:6">
      <c r="F56" s="15" t="s"/>
    </row>
    <row r="57" spans="6:6">
      <c r="F57" s="15" t="s"/>
    </row>
    <row r="58" spans="6:6">
      <c r="F58" s="15" t="s"/>
    </row>
    <row r="59" spans="6:6">
      <c r="F59" s="15" t="s"/>
    </row>
    <row r="60" spans="6:6">
      <c r="F60" s="15" t="s"/>
    </row>
    <row r="61" spans="6:6">
      <c r="F61" s="15" t="s"/>
    </row>
    <row r="62" spans="6:6">
      <c r="F62" s="15" t="s"/>
    </row>
    <row r="63" spans="6:6">
      <c r="F63" s="15" t="s"/>
    </row>
    <row r="64" spans="6:6">
      <c r="F64" s="15" t="s"/>
    </row>
    <row r="65" spans="6:6">
      <c r="F65" s="15" t="s"/>
    </row>
    <row r="66" spans="6:6">
      <c r="F66" s="15" t="s"/>
    </row>
    <row r="67" spans="6:6">
      <c r="F67" s="15" t="s"/>
    </row>
    <row r="68" spans="6:6">
      <c r="F68" s="15" t="s"/>
    </row>
    <row r="69" spans="6:6">
      <c r="F69" s="15" t="s"/>
    </row>
    <row r="70" spans="6:6">
      <c r="F70" s="15" t="s"/>
    </row>
    <row r="71" spans="6:6">
      <c r="F71" s="15" t="s"/>
    </row>
    <row r="72" spans="6:6">
      <c r="F72" s="15" t="s"/>
    </row>
    <row r="73" spans="6:6">
      <c r="F73" s="15" t="s"/>
    </row>
    <row r="74" spans="6:6">
      <c r="F74" s="15" t="s"/>
    </row>
    <row r="75" spans="6:6">
      <c r="F75" s="15" t="s"/>
    </row>
    <row r="76" spans="6:6">
      <c r="F76" s="15" t="s"/>
    </row>
    <row r="77" spans="6:6">
      <c r="F77" s="15" t="s"/>
    </row>
    <row r="78" spans="6:6">
      <c r="F78" s="15" t="s"/>
    </row>
    <row r="79" spans="6:6">
      <c r="F79" s="15" t="s"/>
    </row>
    <row r="80" spans="6:6">
      <c r="F80" s="15" t="s"/>
    </row>
    <row r="81" spans="6:6">
      <c r="F81" s="15" t="s"/>
    </row>
    <row r="82" spans="6:6">
      <c r="F82" s="15" t="s"/>
    </row>
    <row r="83" spans="6:6">
      <c r="F83" s="15" t="s"/>
    </row>
    <row r="84" spans="6:6">
      <c r="F84" s="15" t="s"/>
    </row>
    <row r="85" spans="6:6">
      <c r="F85" s="15" t="s"/>
    </row>
    <row r="86" spans="6:6">
      <c r="F86" s="15" t="s"/>
    </row>
    <row r="87" spans="6:6">
      <c r="F87" s="15" t="s"/>
    </row>
    <row r="88" spans="6:6">
      <c r="F88" s="15" t="s"/>
    </row>
    <row r="89" spans="6:6">
      <c r="F89" s="15" t="s"/>
    </row>
    <row r="90" spans="6:6">
      <c r="F90" s="15" t="s"/>
    </row>
    <row r="91" spans="6:6">
      <c r="F91" s="15" t="s"/>
    </row>
    <row r="92" spans="6:6">
      <c r="F92" s="15" t="s"/>
    </row>
    <row r="93" spans="6:6">
      <c r="F93" s="15" t="s"/>
    </row>
    <row r="94" spans="6:6">
      <c r="F94" s="15" t="s"/>
    </row>
    <row r="95" spans="6:6">
      <c r="F95" s="15" t="s"/>
    </row>
    <row r="96" spans="6:6">
      <c r="F96" s="15" t="s"/>
    </row>
    <row r="97" spans="6:6">
      <c r="F97" s="15" t="s"/>
    </row>
    <row r="98" spans="6:6">
      <c r="F98" s="15" t="s"/>
    </row>
    <row r="99" spans="6:6">
      <c r="F99" s="15" t="s"/>
    </row>
    <row r="100" spans="6:6">
      <c r="F100" s="15" t="s"/>
    </row>
    <row r="101" spans="6:6">
      <c r="F101" s="15" t="s"/>
    </row>
    <row r="102" spans="6:6">
      <c r="F102" s="15" t="s"/>
    </row>
    <row r="103" spans="6:6">
      <c r="F103" s="15" t="s"/>
    </row>
    <row r="104" spans="6:6">
      <c r="F104" s="15" t="s"/>
    </row>
    <row r="105" spans="6:6">
      <c r="F105" s="15" t="s"/>
    </row>
    <row r="106" spans="6:6">
      <c r="F106" s="15" t="s"/>
    </row>
    <row r="107" spans="6:6">
      <c r="F107" s="15" t="s"/>
    </row>
    <row r="108" spans="6:6">
      <c r="F108" s="15" t="s"/>
    </row>
    <row r="109" spans="6:6">
      <c r="F109" s="15" t="s"/>
    </row>
    <row r="110" spans="6:6">
      <c r="F110" s="15" t="s"/>
    </row>
    <row r="111" spans="6:6">
      <c r="F111" s="15" t="s"/>
    </row>
    <row r="112" spans="6:6">
      <c r="F112" s="15" t="s"/>
    </row>
    <row r="113" spans="6:6">
      <c r="F113" s="15" t="s"/>
    </row>
    <row r="114" spans="6:6">
      <c r="F114" s="15" t="s"/>
    </row>
    <row r="115" spans="6:6">
      <c r="F115" s="15" t="s"/>
    </row>
    <row r="116" spans="6:6">
      <c r="F116" s="15" t="s"/>
    </row>
    <row r="117" spans="6:6">
      <c r="F117" s="15" t="s"/>
    </row>
    <row r="118" spans="6:6">
      <c r="F118" s="15" t="s"/>
    </row>
    <row r="119" spans="6:6">
      <c r="F119" s="15" t="s"/>
    </row>
    <row r="120" spans="6:6">
      <c r="F120" s="15" t="s"/>
    </row>
    <row r="121" spans="6:6">
      <c r="F121" s="15" t="s"/>
    </row>
    <row r="122" spans="6:6">
      <c r="F122" s="15" t="s"/>
    </row>
    <row r="123" spans="6:6">
      <c r="F123" s="15" t="s"/>
    </row>
    <row r="124" spans="6:6">
      <c r="F124" s="15" t="s"/>
    </row>
    <row r="125" spans="6:6">
      <c r="F125" s="15" t="s"/>
    </row>
    <row r="126" spans="6:6">
      <c r="F126" s="15" t="s"/>
    </row>
    <row r="127" spans="6:6">
      <c r="F127" s="15" t="s"/>
    </row>
    <row r="128" spans="6:6">
      <c r="F128" s="15" t="s"/>
    </row>
    <row r="129" spans="6:6">
      <c r="F129" s="15" t="s"/>
    </row>
    <row r="130" spans="6:6">
      <c r="F130" s="15" t="s"/>
    </row>
    <row r="131" spans="6:6">
      <c r="F131" s="15" t="s"/>
    </row>
    <row r="132" spans="6:6">
      <c r="F132" s="15" t="s"/>
    </row>
    <row r="133" spans="6:6">
      <c r="F133" s="15" t="s"/>
    </row>
    <row r="134" spans="6:6">
      <c r="F134" s="15" t="s"/>
    </row>
    <row r="135" spans="6:6">
      <c r="F135" s="15" t="s"/>
    </row>
    <row r="136" spans="6:6">
      <c r="F136" s="15" t="s"/>
    </row>
    <row r="137" spans="6:6">
      <c r="F137" s="15" t="s"/>
    </row>
    <row r="138" spans="6:6">
      <c r="F138" s="15" t="s"/>
    </row>
    <row r="139" spans="6:6">
      <c r="F139" s="15" t="s"/>
    </row>
    <row r="140" spans="6:6">
      <c r="F140" s="15" t="s"/>
    </row>
    <row r="141" spans="6:6">
      <c r="F141" s="15" t="s"/>
    </row>
    <row r="142" spans="6:6">
      <c r="F142" s="15" t="s"/>
    </row>
    <row r="143" spans="6:6">
      <c r="F143" s="15" t="s"/>
    </row>
    <row r="144" spans="6:6">
      <c r="F144" s="15" t="s"/>
    </row>
    <row r="145" spans="6:6">
      <c r="F145" s="15" t="s"/>
    </row>
    <row r="146" spans="6:6">
      <c r="F146" s="15" t="s"/>
    </row>
    <row r="147" spans="6:6">
      <c r="F147" s="15" t="s"/>
    </row>
    <row r="148" spans="6:6">
      <c r="F148" s="15" t="s"/>
    </row>
    <row r="149" spans="6:6">
      <c r="F149" s="15" t="s"/>
    </row>
    <row r="150" spans="6:6">
      <c r="F150" s="15" t="s"/>
    </row>
    <row r="151" spans="6:6">
      <c r="F151" s="15" t="s"/>
    </row>
    <row r="152" spans="6:6">
      <c r="F152" s="15" t="s"/>
    </row>
    <row r="153" spans="6:6">
      <c r="F153" s="15" t="s"/>
    </row>
    <row r="154" spans="6:6">
      <c r="F154" s="15" t="s"/>
    </row>
    <row r="155" spans="6:6">
      <c r="F155" s="15" t="s"/>
    </row>
    <row r="156" spans="6:6">
      <c r="F156" s="15" t="s"/>
    </row>
    <row r="157" spans="6:6">
      <c r="F157" s="15" t="s"/>
    </row>
    <row r="158" spans="6:6">
      <c r="F158" s="15" t="s"/>
    </row>
    <row r="159" spans="6:6">
      <c r="F159" s="15" t="s"/>
    </row>
    <row r="160" spans="6:6">
      <c r="F160" s="15" t="s"/>
    </row>
    <row r="161" spans="6:6">
      <c r="F161" s="15" t="s"/>
    </row>
    <row r="162" spans="6:6">
      <c r="F162" s="15" t="s"/>
    </row>
    <row r="163" spans="6:6">
      <c r="F163" s="15" t="s"/>
    </row>
    <row r="164" spans="6:6">
      <c r="F164" s="15" t="s"/>
    </row>
    <row r="165" spans="6:6">
      <c r="F165" s="15" t="s"/>
    </row>
    <row r="166" spans="6:6">
      <c r="F166" s="15" t="s"/>
    </row>
    <row r="167" spans="6:6">
      <c r="F167" s="15" t="s"/>
    </row>
    <row r="168" spans="6:6">
      <c r="F168" s="15" t="s"/>
    </row>
    <row r="169" spans="6:6">
      <c r="F169" s="15" t="s"/>
    </row>
    <row r="170" spans="6:6">
      <c r="F170" s="15" t="s"/>
    </row>
  </sheetData>
</worksheet>
</file>

<file path=xl/worksheets/sheet5.xml><?xml version="1.0" encoding="utf-8"?>
<worksheet xmlns="http://schemas.openxmlformats.org/spreadsheetml/2006/main">
  <sheetPr codeName="其他生活开支一览">
    <tabColor rgb="FFFFFFFF"/>
  </sheetPr>
  <dimension ref="F168"/>
  <sheetViews>
    <sheetView showGridLines="true" rightToLeft="false" workbookViewId="0"/>
  </sheetViews>
  <cols>
    <col min="1" max="1" width="26.7227" customWidth="true"/>
    <col min="7" max="7" width="16.3242" customWidth="true"/>
  </cols>
  <sheetData>
    <row r="1" spans="1:26">
      <c r="A1" s="4" t="s">
        <v>1</v>
      </c>
      <c r="B1" s="4" t="s"/>
      <c r="C1" s="4" t="s">
        <v>2</v>
      </c>
      <c r="D1" s="4" t="s">
        <v>3</v>
      </c>
      <c r="E1" s="4" t="s">
        <v>4</v>
      </c>
      <c r="F1" s="5" t="s">
        <v>5</v>
      </c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</row>
    <row r="2" spans="1:26" s="8">
      <c r="A2" s="7" t="s">
        <v>6</v>
      </c>
      <c r="B2" s="8" t="s"/>
      <c r="C2" s="9">
        <v>2400</v>
      </c>
      <c r="D2" s="9">
        <v>12</v>
      </c>
      <c r="E2" s="8">
        <f>=C2*D2</f>
        <v>28800</v>
      </c>
      <c r="F2" s="10">
        <f>=E2/D2</f>
        <v>2400</v>
      </c>
      <c r="G2" s="7" t="s"/>
      <c r="H2" s="8" t="s"/>
      <c r="I2" s="8" t="s"/>
      <c r="J2" s="8" t="s"/>
      <c r="K2" s="8" t="s"/>
      <c r="L2" s="8" t="s"/>
      <c r="M2" s="8" t="s"/>
      <c r="N2" s="8" t="s"/>
      <c r="O2" s="8" t="s"/>
      <c r="P2" s="8" t="s"/>
      <c r="Q2" s="8" t="s"/>
      <c r="R2" s="8" t="s"/>
      <c r="S2" s="8" t="s"/>
      <c r="T2" s="8" t="s"/>
      <c r="U2" s="8" t="s"/>
      <c r="V2" s="8" t="s"/>
      <c r="W2" s="8" t="s"/>
      <c r="X2" s="8" t="s"/>
      <c r="Y2" s="8" t="s"/>
      <c r="Z2" s="8" t="s"/>
    </row>
    <row r="3" spans="1:26" s="8">
      <c r="A3" s="7" t="s">
        <v>7</v>
      </c>
      <c r="B3" s="8" t="s"/>
      <c r="C3" s="9" t="s"/>
      <c r="D3" s="8" t="s"/>
      <c r="E3" s="8" t="s"/>
      <c r="F3" s="11" t="s"/>
      <c r="G3" s="8" t="s"/>
      <c r="H3" s="8" t="s"/>
      <c r="I3" s="8" t="s"/>
      <c r="J3" s="8" t="s"/>
      <c r="K3" s="8" t="s"/>
      <c r="L3" s="8" t="s"/>
      <c r="M3" s="8" t="s"/>
      <c r="N3" s="8" t="s"/>
      <c r="O3" s="8" t="s"/>
      <c r="P3" s="8" t="s"/>
      <c r="Q3" s="8" t="s"/>
      <c r="R3" s="8" t="s"/>
      <c r="S3" s="8" t="s"/>
      <c r="T3" s="8" t="s"/>
      <c r="U3" s="8" t="s"/>
      <c r="V3" s="8" t="s"/>
      <c r="W3" s="8" t="s"/>
      <c r="X3" s="8" t="s"/>
      <c r="Y3" s="8" t="s"/>
      <c r="Z3" s="8" t="s"/>
    </row>
    <row r="4" spans="1:26" s="8">
      <c r="A4" s="7" t="s">
        <v>8</v>
      </c>
      <c r="B4" s="8" t="s"/>
      <c r="C4" s="9" t="s"/>
      <c r="D4" s="8" t="s"/>
      <c r="E4" s="8" t="s"/>
      <c r="F4" s="11" t="s"/>
      <c r="G4" s="8" t="s"/>
      <c r="H4" s="8" t="s"/>
      <c r="I4" s="8" t="s"/>
      <c r="J4" s="8" t="s"/>
      <c r="K4" s="8" t="s"/>
      <c r="L4" s="8" t="s"/>
      <c r="M4" s="8" t="s"/>
      <c r="N4" s="8" t="s"/>
      <c r="O4" s="8" t="s"/>
      <c r="P4" s="8" t="s"/>
      <c r="Q4" s="8" t="s"/>
      <c r="R4" s="8" t="s"/>
      <c r="S4" s="8" t="s"/>
      <c r="T4" s="8" t="s"/>
      <c r="U4" s="8" t="s"/>
      <c r="V4" s="8" t="s"/>
      <c r="W4" s="8" t="s"/>
      <c r="X4" s="8" t="s"/>
      <c r="Y4" s="8" t="s"/>
      <c r="Z4" s="8" t="s"/>
    </row>
    <row r="5" spans="1:26" s="8">
      <c r="A5" s="7" t="s">
        <v>9</v>
      </c>
      <c r="B5" s="8" t="s"/>
      <c r="C5" s="9" t="s"/>
      <c r="D5" s="8" t="s"/>
      <c r="E5" s="8" t="s"/>
      <c r="F5" s="11" t="s"/>
      <c r="G5" s="8" t="s"/>
      <c r="H5" s="8" t="s"/>
      <c r="I5" s="8" t="s"/>
      <c r="J5" s="8" t="s"/>
      <c r="K5" s="8" t="s"/>
      <c r="L5" s="8" t="s"/>
      <c r="M5" s="8" t="s"/>
      <c r="N5" s="8" t="s"/>
      <c r="O5" s="8" t="s"/>
      <c r="P5" s="8" t="s"/>
      <c r="Q5" s="8" t="s"/>
      <c r="R5" s="8" t="s"/>
      <c r="S5" s="8" t="s"/>
      <c r="T5" s="8" t="s"/>
      <c r="U5" s="8" t="s"/>
      <c r="V5" s="8" t="s"/>
      <c r="W5" s="8" t="s"/>
      <c r="X5" s="8" t="s"/>
      <c r="Y5" s="8" t="s"/>
      <c r="Z5" s="8" t="s"/>
    </row>
    <row r="6" spans="1:26" s="8">
      <c r="A6" s="12" t="s"/>
      <c r="B6" s="8" t="s"/>
      <c r="C6" s="9" t="s"/>
      <c r="D6" s="8" t="s"/>
      <c r="E6" s="8" t="s"/>
      <c r="F6" s="11" t="s"/>
      <c r="G6" s="8" t="s"/>
      <c r="H6" s="8" t="s"/>
      <c r="I6" s="8" t="s"/>
      <c r="J6" s="8" t="s"/>
      <c r="K6" s="8" t="s"/>
      <c r="L6" s="8" t="s"/>
      <c r="M6" s="8" t="s"/>
      <c r="N6" s="8" t="s"/>
      <c r="O6" s="8" t="s"/>
      <c r="P6" s="8" t="s"/>
      <c r="Q6" s="8" t="s"/>
      <c r="R6" s="8" t="s"/>
      <c r="S6" s="8" t="s"/>
      <c r="T6" s="8" t="s"/>
      <c r="U6" s="8" t="s"/>
      <c r="V6" s="8" t="s"/>
      <c r="W6" s="8" t="s"/>
      <c r="X6" s="8" t="s"/>
      <c r="Y6" s="8" t="s"/>
      <c r="Z6" s="8" t="s"/>
    </row>
    <row r="7" spans="1:6">
      <c r="A7" s="13" t="s"/>
      <c r="E7" s="14" t="s">
        <v>10</v>
      </c>
      <c r="F7" s="15">
        <f>=SUM(F2:F6)</f>
        <v>2400</v>
      </c>
    </row>
    <row r="8" spans="2:6">
      <c r="B8" s="14" t="s"/>
      <c r="F8" s="15" t="s"/>
    </row>
    <row r="9" spans="2:6">
      <c r="B9" s="14" t="s"/>
      <c r="F9" s="15" t="s"/>
    </row>
    <row r="10" spans="6:6">
      <c r="F10" s="15" t="s"/>
    </row>
    <row r="12" spans="2:6">
      <c r="B12" s="16" t="s"/>
      <c r="F12" s="15" t="s"/>
    </row>
    <row r="13" spans="6:6">
      <c r="F13" s="15" t="s"/>
    </row>
    <row r="14" spans="6:6">
      <c r="F14" s="15" t="s"/>
    </row>
    <row r="15" spans="5:6">
      <c r="E15" s="14" t="s"/>
      <c r="F15" s="15" t="s"/>
    </row>
    <row r="16" spans="3:6">
      <c r="C16" s="14" t="s"/>
      <c r="F16" s="15" t="s"/>
    </row>
    <row r="17" spans="1:6">
      <c r="A17" s="13" t="s"/>
      <c r="C17" s="14" t="s"/>
      <c r="E17" s="14" t="s"/>
      <c r="F17" s="15" t="s"/>
    </row>
    <row r="18" spans="5:6">
      <c r="E18" s="14" t="s"/>
      <c r="F18" s="15" t="s"/>
    </row>
    <row r="19" spans="5:6">
      <c r="E19" s="14" t="s"/>
      <c r="F19" s="15" t="s"/>
    </row>
    <row r="20" spans="6:6">
      <c r="F20" s="15" t="s"/>
    </row>
    <row r="21" spans="6:6">
      <c r="F21" s="15" t="s"/>
    </row>
    <row r="22" spans="6:6">
      <c r="F22" s="15" t="s"/>
    </row>
    <row r="23" spans="6:6">
      <c r="F23" s="15" t="s"/>
    </row>
    <row r="24" spans="6:6">
      <c r="F24" s="15" t="s"/>
    </row>
    <row r="25" spans="6:6">
      <c r="F25" s="15" t="s"/>
    </row>
    <row r="26" spans="6:6">
      <c r="F26" s="15" t="s"/>
    </row>
    <row r="27" spans="6:6">
      <c r="F27" s="15" t="s"/>
    </row>
    <row r="28" spans="6:6">
      <c r="F28" s="15" t="s"/>
    </row>
    <row r="29" spans="6:6">
      <c r="F29" s="15" t="s"/>
    </row>
    <row r="30" spans="6:6">
      <c r="F30" s="15" t="s"/>
    </row>
    <row r="31" spans="6:6">
      <c r="F31" s="15" t="s"/>
    </row>
    <row r="32" spans="6:6">
      <c r="F32" s="15" t="s"/>
    </row>
    <row r="33" spans="6:6">
      <c r="F33" s="15" t="s"/>
    </row>
    <row r="34" spans="6:6">
      <c r="F34" s="15" t="s"/>
    </row>
    <row r="35" spans="6:6">
      <c r="F35" s="15" t="s"/>
    </row>
    <row r="36" spans="6:6">
      <c r="F36" s="15" t="s"/>
    </row>
    <row r="37" spans="6:6">
      <c r="F37" s="15" t="s"/>
    </row>
    <row r="38" spans="6:6">
      <c r="F38" s="15" t="s"/>
    </row>
    <row r="39" spans="6:6">
      <c r="F39" s="15" t="s"/>
    </row>
    <row r="40" spans="6:6">
      <c r="F40" s="15" t="s"/>
    </row>
    <row r="41" spans="6:6">
      <c r="F41" s="15" t="s"/>
    </row>
    <row r="42" spans="6:6">
      <c r="F42" s="15" t="s"/>
    </row>
    <row r="43" spans="6:6">
      <c r="F43" s="15" t="s"/>
    </row>
    <row r="44" spans="6:6">
      <c r="F44" s="15" t="s"/>
    </row>
    <row r="45" spans="6:6">
      <c r="F45" s="15" t="s"/>
    </row>
    <row r="46" spans="6:6">
      <c r="F46" s="15" t="s"/>
    </row>
    <row r="47" spans="6:6">
      <c r="F47" s="15" t="s"/>
    </row>
    <row r="48" spans="6:6">
      <c r="F48" s="15" t="s"/>
    </row>
    <row r="49" spans="6:6">
      <c r="F49" s="15" t="s"/>
    </row>
    <row r="50" spans="6:6">
      <c r="F50" s="15" t="s"/>
    </row>
    <row r="51" spans="6:6">
      <c r="F51" s="15" t="s"/>
    </row>
    <row r="52" spans="6:6">
      <c r="F52" s="15" t="s"/>
    </row>
    <row r="53" spans="6:6">
      <c r="F53" s="15" t="s"/>
    </row>
    <row r="54" spans="6:6">
      <c r="F54" s="15" t="s"/>
    </row>
    <row r="55" spans="6:6">
      <c r="F55" s="15" t="s"/>
    </row>
    <row r="56" spans="6:6">
      <c r="F56" s="15" t="s"/>
    </row>
    <row r="57" spans="6:6">
      <c r="F57" s="15" t="s"/>
    </row>
    <row r="58" spans="6:6">
      <c r="F58" s="15" t="s"/>
    </row>
    <row r="59" spans="6:6">
      <c r="F59" s="15" t="s"/>
    </row>
    <row r="60" spans="6:6">
      <c r="F60" s="15" t="s"/>
    </row>
    <row r="61" spans="6:6">
      <c r="F61" s="15" t="s"/>
    </row>
    <row r="62" spans="6:6">
      <c r="F62" s="15" t="s"/>
    </row>
    <row r="63" spans="6:6">
      <c r="F63" s="15" t="s"/>
    </row>
    <row r="64" spans="6:6">
      <c r="F64" s="15" t="s"/>
    </row>
    <row r="65" spans="6:6">
      <c r="F65" s="15" t="s"/>
    </row>
    <row r="66" spans="6:6">
      <c r="F66" s="15" t="s"/>
    </row>
    <row r="67" spans="6:6">
      <c r="F67" s="15" t="s"/>
    </row>
    <row r="68" spans="6:6">
      <c r="F68" s="15" t="s"/>
    </row>
    <row r="69" spans="6:6">
      <c r="F69" s="15" t="s"/>
    </row>
    <row r="70" spans="6:6">
      <c r="F70" s="15" t="s"/>
    </row>
    <row r="71" spans="6:6">
      <c r="F71" s="15" t="s"/>
    </row>
    <row r="72" spans="6:6">
      <c r="F72" s="15" t="s"/>
    </row>
    <row r="73" spans="6:6">
      <c r="F73" s="15" t="s"/>
    </row>
    <row r="74" spans="6:6">
      <c r="F74" s="15" t="s"/>
    </row>
    <row r="75" spans="6:6">
      <c r="F75" s="15" t="s"/>
    </row>
    <row r="76" spans="6:6">
      <c r="F76" s="15" t="s"/>
    </row>
    <row r="77" spans="6:6">
      <c r="F77" s="15" t="s"/>
    </row>
    <row r="78" spans="6:6">
      <c r="F78" s="15" t="s"/>
    </row>
    <row r="79" spans="6:6">
      <c r="F79" s="15" t="s"/>
    </row>
    <row r="80" spans="6:6">
      <c r="F80" s="15" t="s"/>
    </row>
    <row r="81" spans="6:6">
      <c r="F81" s="15" t="s"/>
    </row>
    <row r="82" spans="6:6">
      <c r="F82" s="15" t="s"/>
    </row>
    <row r="83" spans="6:6">
      <c r="F83" s="15" t="s"/>
    </row>
    <row r="84" spans="6:6">
      <c r="F84" s="15" t="s"/>
    </row>
    <row r="85" spans="6:6">
      <c r="F85" s="15" t="s"/>
    </row>
    <row r="86" spans="6:6">
      <c r="F86" s="15" t="s"/>
    </row>
    <row r="87" spans="6:6">
      <c r="F87" s="15" t="s"/>
    </row>
    <row r="88" spans="6:6">
      <c r="F88" s="15" t="s"/>
    </row>
    <row r="89" spans="6:6">
      <c r="F89" s="15" t="s"/>
    </row>
    <row r="90" spans="6:6">
      <c r="F90" s="15" t="s"/>
    </row>
    <row r="91" spans="6:6">
      <c r="F91" s="15" t="s"/>
    </row>
    <row r="92" spans="6:6">
      <c r="F92" s="15" t="s"/>
    </row>
    <row r="93" spans="6:6">
      <c r="F93" s="15" t="s"/>
    </row>
    <row r="94" spans="6:6">
      <c r="F94" s="15" t="s"/>
    </row>
    <row r="95" spans="6:6">
      <c r="F95" s="15" t="s"/>
    </row>
    <row r="96" spans="6:6">
      <c r="F96" s="15" t="s"/>
    </row>
    <row r="97" spans="6:6">
      <c r="F97" s="15" t="s"/>
    </row>
    <row r="98" spans="6:6">
      <c r="F98" s="15" t="s"/>
    </row>
    <row r="99" spans="6:6">
      <c r="F99" s="15" t="s"/>
    </row>
    <row r="100" spans="6:6">
      <c r="F100" s="15" t="s"/>
    </row>
    <row r="101" spans="6:6">
      <c r="F101" s="15" t="s"/>
    </row>
    <row r="102" spans="6:6">
      <c r="F102" s="15" t="s"/>
    </row>
    <row r="103" spans="6:6">
      <c r="F103" s="15" t="s"/>
    </row>
    <row r="104" spans="6:6">
      <c r="F104" s="15" t="s"/>
    </row>
    <row r="105" spans="6:6">
      <c r="F105" s="15" t="s"/>
    </row>
    <row r="106" spans="6:6">
      <c r="F106" s="15" t="s"/>
    </row>
    <row r="107" spans="6:6">
      <c r="F107" s="15" t="s"/>
    </row>
    <row r="108" spans="6:6">
      <c r="F108" s="15" t="s"/>
    </row>
    <row r="109" spans="6:6">
      <c r="F109" s="15" t="s"/>
    </row>
    <row r="110" spans="6:6">
      <c r="F110" s="15" t="s"/>
    </row>
    <row r="111" spans="6:6">
      <c r="F111" s="15" t="s"/>
    </row>
    <row r="112" spans="6:6">
      <c r="F112" s="15" t="s"/>
    </row>
    <row r="113" spans="6:6">
      <c r="F113" s="15" t="s"/>
    </row>
    <row r="114" spans="6:6">
      <c r="F114" s="15" t="s"/>
    </row>
    <row r="115" spans="6:6">
      <c r="F115" s="15" t="s"/>
    </row>
    <row r="116" spans="6:6">
      <c r="F116" s="15" t="s"/>
    </row>
    <row r="117" spans="6:6">
      <c r="F117" s="15" t="s"/>
    </row>
    <row r="118" spans="6:6">
      <c r="F118" s="15" t="s"/>
    </row>
    <row r="119" spans="6:6">
      <c r="F119" s="15" t="s"/>
    </row>
    <row r="120" spans="6:6">
      <c r="F120" s="15" t="s"/>
    </row>
    <row r="121" spans="6:6">
      <c r="F121" s="15" t="s"/>
    </row>
    <row r="122" spans="6:6">
      <c r="F122" s="15" t="s"/>
    </row>
    <row r="123" spans="6:6">
      <c r="F123" s="15" t="s"/>
    </row>
    <row r="124" spans="6:6">
      <c r="F124" s="15" t="s"/>
    </row>
    <row r="125" spans="6:6">
      <c r="F125" s="15" t="s"/>
    </row>
    <row r="126" spans="6:6">
      <c r="F126" s="15" t="s"/>
    </row>
    <row r="127" spans="6:6">
      <c r="F127" s="15" t="s"/>
    </row>
    <row r="128" spans="6:6">
      <c r="F128" s="15" t="s"/>
    </row>
    <row r="129" spans="6:6">
      <c r="F129" s="15" t="s"/>
    </row>
    <row r="130" spans="6:6">
      <c r="F130" s="15" t="s"/>
    </row>
    <row r="131" spans="6:6">
      <c r="F131" s="15" t="s"/>
    </row>
    <row r="132" spans="6:6">
      <c r="F132" s="15" t="s"/>
    </row>
    <row r="133" spans="6:6">
      <c r="F133" s="15" t="s"/>
    </row>
    <row r="134" spans="6:6">
      <c r="F134" s="15" t="s"/>
    </row>
    <row r="135" spans="6:6">
      <c r="F135" s="15" t="s"/>
    </row>
    <row r="136" spans="6:6">
      <c r="F136" s="15" t="s"/>
    </row>
    <row r="137" spans="6:6">
      <c r="F137" s="15" t="s"/>
    </row>
    <row r="138" spans="6:6">
      <c r="F138" s="15" t="s"/>
    </row>
    <row r="139" spans="6:6">
      <c r="F139" s="15" t="s"/>
    </row>
    <row r="140" spans="6:6">
      <c r="F140" s="15" t="s"/>
    </row>
    <row r="141" spans="6:6">
      <c r="F141" s="15" t="s"/>
    </row>
    <row r="142" spans="6:6">
      <c r="F142" s="15" t="s"/>
    </row>
    <row r="143" spans="6:6">
      <c r="F143" s="15" t="s"/>
    </row>
    <row r="144" spans="6:6">
      <c r="F144" s="15" t="s"/>
    </row>
    <row r="145" spans="6:6">
      <c r="F145" s="15" t="s"/>
    </row>
    <row r="146" spans="6:6">
      <c r="F146" s="15" t="s"/>
    </row>
    <row r="147" spans="6:6">
      <c r="F147" s="15" t="s"/>
    </row>
    <row r="148" spans="6:6">
      <c r="F148" s="15" t="s"/>
    </row>
    <row r="149" spans="6:6">
      <c r="F149" s="15" t="s"/>
    </row>
    <row r="150" spans="6:6">
      <c r="F150" s="15" t="s"/>
    </row>
    <row r="151" spans="6:6">
      <c r="F151" s="15" t="s"/>
    </row>
    <row r="152" spans="6:6">
      <c r="F152" s="15" t="s"/>
    </row>
    <row r="153" spans="6:6">
      <c r="F153" s="15" t="s"/>
    </row>
    <row r="154" spans="6:6">
      <c r="F154" s="15" t="s"/>
    </row>
    <row r="155" spans="6:6">
      <c r="F155" s="15" t="s"/>
    </row>
    <row r="156" spans="6:6">
      <c r="F156" s="15" t="s"/>
    </row>
    <row r="157" spans="6:6">
      <c r="F157" s="15" t="s"/>
    </row>
    <row r="158" spans="6:6">
      <c r="F158" s="15" t="s"/>
    </row>
    <row r="159" spans="6:6">
      <c r="F159" s="15" t="s"/>
    </row>
    <row r="160" spans="6:6">
      <c r="F160" s="15" t="s"/>
    </row>
    <row r="161" spans="6:6">
      <c r="F161" s="15" t="s"/>
    </row>
    <row r="162" spans="6:6">
      <c r="F162" s="15" t="s"/>
    </row>
    <row r="163" spans="6:6">
      <c r="F163" s="15" t="s"/>
    </row>
    <row r="164" spans="6:6">
      <c r="F164" s="15" t="s"/>
    </row>
    <row r="165" spans="6:6">
      <c r="F165" s="15" t="s"/>
    </row>
    <row r="166" spans="6:6">
      <c r="F166" s="15" t="s"/>
    </row>
    <row r="167" spans="6:6">
      <c r="F167" s="15" t="s"/>
    </row>
    <row r="168" spans="6:6">
      <c r="F168" s="15" t="s"/>
    </row>
  </sheetData>
</worksheet>
</file>

<file path=xl/worksheets/sheet6.xml><?xml version="1.0" encoding="utf-8"?>
<worksheet xmlns="http://schemas.openxmlformats.org/spreadsheetml/2006/main">
  <sheetPr codeName="订阅费一览">
    <tabColor/>
  </sheetPr>
  <dimension ref="F10"/>
  <sheetViews>
    <sheetView showGridLines="true" workbookViewId="0"/>
  </sheetViews>
  <sheetFormatPr baseColWidth="13" defaultRowHeight="18" customHeight="true"/>
  <sheetData>
    <row r="1" spans="1:26" ht="18" customHeight="true">
      <c r="A1" s="17" t="s">
        <v>1</v>
      </c>
      <c r="B1" s="17" t="s"/>
      <c r="C1" s="17" t="s">
        <v>2</v>
      </c>
      <c r="D1" s="17" t="s">
        <v>3</v>
      </c>
      <c r="E1" s="17" t="s">
        <v>4</v>
      </c>
      <c r="F1" s="18" t="s">
        <v>5</v>
      </c>
      <c r="G1" s="19" t="s"/>
      <c r="H1" s="19" t="s"/>
      <c r="I1" s="19" t="s"/>
      <c r="J1" s="19" t="s"/>
      <c r="K1" s="19" t="s"/>
      <c r="L1" s="19" t="s"/>
      <c r="M1" s="19" t="s"/>
      <c r="N1" s="19" t="s"/>
      <c r="O1" s="19" t="s"/>
      <c r="P1" s="19" t="s"/>
      <c r="Q1" s="19" t="s"/>
      <c r="R1" s="19" t="s"/>
      <c r="S1" s="19" t="s"/>
      <c r="T1" s="19" t="s"/>
      <c r="U1" s="19" t="s"/>
      <c r="V1" s="19" t="s"/>
      <c r="W1" s="19" t="s"/>
      <c r="X1" s="19" t="s"/>
      <c r="Y1" s="19" t="s"/>
      <c r="Z1" s="19" t="s"/>
    </row>
    <row r="2" spans="1:26" ht="18" customHeight="true">
      <c r="A2" s="20" t="s">
        <v>11</v>
      </c>
      <c r="B2" s="21" t="s"/>
      <c r="C2" s="21">
        <v>1000</v>
      </c>
      <c r="D2" s="21">
        <v>1</v>
      </c>
      <c r="E2" s="21">
        <f>=C2*D2</f>
        <v>1000</v>
      </c>
      <c r="F2" s="22">
        <f>=E2/12</f>
        <v>83.3333333333333</v>
      </c>
      <c r="G2" s="20" t="s">
        <v>12</v>
      </c>
      <c r="H2" s="21" t="s"/>
      <c r="I2" s="21" t="s"/>
      <c r="J2" s="21" t="s"/>
      <c r="K2" s="21" t="s"/>
      <c r="L2" s="21" t="s"/>
      <c r="M2" s="21" t="s"/>
      <c r="N2" s="21" t="s"/>
      <c r="O2" s="21" t="s"/>
      <c r="P2" s="21" t="s"/>
      <c r="Q2" s="21" t="s"/>
      <c r="R2" s="21" t="s"/>
      <c r="S2" s="21" t="s"/>
      <c r="T2" s="21" t="s"/>
      <c r="U2" s="21" t="s"/>
      <c r="V2" s="21" t="s"/>
      <c r="W2" s="21" t="s"/>
      <c r="X2" s="21" t="s"/>
      <c r="Y2" s="21" t="s"/>
      <c r="Z2" s="21" t="s"/>
    </row>
    <row r="3" spans="1:26" ht="18" customHeight="true">
      <c r="A3" s="20" t="s">
        <v>13</v>
      </c>
      <c r="B3" s="21" t="s"/>
      <c r="C3" s="23">
        <f>=391</f>
        <v>391</v>
      </c>
      <c r="D3" s="21">
        <v>12</v>
      </c>
      <c r="E3" s="21">
        <f>=C3*D3</f>
        <v>4692</v>
      </c>
      <c r="F3" s="22">
        <f>=E3/12</f>
        <v>391</v>
      </c>
      <c r="G3" s="20" t="s">
        <v>14</v>
      </c>
      <c r="H3" s="21" t="s"/>
      <c r="I3" s="21" t="s"/>
      <c r="J3" s="21" t="s"/>
      <c r="K3" s="21" t="s"/>
      <c r="L3" s="21" t="s"/>
      <c r="M3" s="21" t="s"/>
      <c r="N3" s="21" t="s"/>
      <c r="O3" s="21" t="s"/>
      <c r="P3" s="21" t="s"/>
      <c r="Q3" s="21" t="s"/>
      <c r="R3" s="21" t="s"/>
      <c r="S3" s="21" t="s"/>
      <c r="T3" s="21" t="s"/>
      <c r="U3" s="21" t="s"/>
      <c r="V3" s="21" t="s"/>
      <c r="W3" s="21" t="s"/>
      <c r="X3" s="21" t="s"/>
      <c r="Y3" s="21" t="s"/>
      <c r="Z3" s="21" t="s"/>
    </row>
    <row r="4" spans="1:26" s="628" ht="18" customHeight="true">
      <c r="A4" s="24" t="s">
        <v>362</v>
      </c>
      <c r="B4" s="21" t="s"/>
      <c r="C4" s="23">
        <f>=3600+200</f>
        <v>3800</v>
      </c>
      <c r="D4" s="23">
        <v>1</v>
      </c>
      <c r="E4" s="24">
        <f>=C4*D4</f>
        <v>3800</v>
      </c>
      <c r="F4" s="25">
        <f>=E4/12</f>
        <v>316.666666666667</v>
      </c>
      <c r="G4" s="24" t="s">
        <v>363</v>
      </c>
      <c r="H4" s="21" t="s"/>
      <c r="I4" s="21" t="s"/>
      <c r="J4" s="21" t="s"/>
      <c r="K4" s="21" t="s"/>
      <c r="L4" s="21" t="s"/>
      <c r="M4" s="21" t="s"/>
      <c r="N4" s="21" t="s"/>
      <c r="O4" s="21" t="s"/>
      <c r="P4" s="21" t="s"/>
      <c r="Q4" s="21" t="s"/>
      <c r="R4" s="21" t="s"/>
      <c r="S4" s="21" t="s"/>
      <c r="T4" s="21" t="s"/>
      <c r="U4" s="21" t="s"/>
      <c r="V4" s="21" t="s"/>
      <c r="W4" s="21" t="s"/>
      <c r="X4" s="21" t="s"/>
      <c r="Y4" s="21" t="s"/>
      <c r="Z4" s="21" t="s"/>
    </row>
    <row r="5" spans="1:26" ht="18" customHeight="true">
      <c r="A5" s="24" t="s">
        <v>15</v>
      </c>
      <c r="B5" s="26" t="s"/>
      <c r="C5" s="27">
        <v>21170</v>
      </c>
      <c r="D5" s="27">
        <v>1</v>
      </c>
      <c r="E5" s="26">
        <f>=C5*D5</f>
        <v>21170</v>
      </c>
      <c r="F5" s="22">
        <f>=E5/12</f>
        <v>1764.16666666667</v>
      </c>
      <c r="G5" s="24" t="s">
        <v>16</v>
      </c>
      <c r="H5" s="26" t="s"/>
      <c r="I5" s="26" t="s"/>
      <c r="J5" s="26" t="s"/>
      <c r="K5" s="24" t="s">
        <v>17</v>
      </c>
      <c r="L5" s="26" t="s"/>
      <c r="M5" s="26" t="s"/>
      <c r="N5" s="26" t="s"/>
      <c r="O5" s="26" t="s"/>
      <c r="P5" s="26" t="s"/>
      <c r="Q5" s="26" t="s"/>
      <c r="R5" s="26" t="s"/>
      <c r="S5" s="26" t="s"/>
      <c r="T5" s="26" t="s"/>
      <c r="U5" s="26" t="s"/>
      <c r="V5" s="26" t="s"/>
      <c r="W5" s="26" t="s"/>
      <c r="X5" s="26" t="s"/>
      <c r="Y5" s="26" t="s"/>
      <c r="Z5" s="26" t="s"/>
    </row>
    <row r="10" spans="1:6" ht="18" customHeight="true">
      <c r="A10" s="13" t="s"/>
      <c r="E10" s="14" t="s">
        <v>10</v>
      </c>
      <c r="F10" s="15">
        <f>=SUM(F2:F9)</f>
        <v>2555.16666666667</v>
      </c>
    </row>
  </sheetData>
</worksheet>
</file>

<file path=xl/worksheets/sheet7.xml><?xml version="1.0" encoding="utf-8"?>
<worksheet xmlns="http://schemas.openxmlformats.org/spreadsheetml/2006/main">
  <sheetPr codeName="现金流汇总">
    <tabColor rgb="FF319B62"/>
  </sheetPr>
  <dimension ref="F196"/>
  <sheetViews>
    <sheetView showGridLines="true" workbookViewId="0"/>
  </sheetViews>
  <sheetFormatPr baseColWidth="13" defaultRowHeight="18" customHeight="true"/>
  <cols>
    <col min="1" max="1" width="8.77344" customWidth="true"/>
    <col min="2" max="2" width="27.793" customWidth="true"/>
    <col min="4" max="4" width="15.7812" style="38" customWidth="true"/>
    <col min="5" max="5" width="15.2422" customWidth="true"/>
    <col min="7" max="7" width="15.5117" customWidth="true"/>
    <col min="8" max="8" width="10.2539" customWidth="true"/>
  </cols>
  <sheetData>
    <row r="1" spans="1:14" s="32" customFormat="true">
      <c r="A1" s="28" t="s">
        <v>18</v>
      </c>
      <c r="B1" s="28" t="s">
        <v>1</v>
      </c>
      <c r="C1" s="29" t="s">
        <v>19</v>
      </c>
      <c r="D1" s="28" t="s">
        <v>20</v>
      </c>
      <c r="E1" s="30" t="s">
        <v>21</v>
      </c>
      <c r="F1" s="31" t="s">
        <v>22</v>
      </c>
      <c r="G1" s="30" t="s"/>
      <c r="J1" s="32" t="s"/>
      <c r="K1" s="32" t="s"/>
      <c r="L1" s="32" t="s"/>
      <c r="M1" s="32" t="s"/>
      <c r="N1" s="32" t="s"/>
    </row>
    <row r="2" spans="1:14">
      <c r="A2" s="33" t="s">
        <v>23</v>
      </c>
      <c r="B2" s="33" t="s">
        <v>24</v>
      </c>
      <c r="C2" s="34">
        <f>=(40480-1000)*0.95*1.08</f>
        <v>40506.48</v>
      </c>
      <c r="D2" s="35" t="s">
        <v>25</v>
      </c>
      <c r="E2">
        <v>5000</v>
      </c>
      <c r="F2" s="36">
        <f>=C2+E2</f>
        <v>45506.48</v>
      </c>
      <c r="J2" s="37" t="s"/>
      <c r="K2" s="37" t="s"/>
      <c r="L2" s="37" t="s"/>
      <c r="M2" s="37" t="s"/>
      <c r="N2" s="37" t="s"/>
    </row>
    <row r="3" spans="1:6">
      <c r="A3" s="33" t="s"/>
      <c r="B3" s="33" t="s">
        <v>26</v>
      </c>
      <c r="C3" s="34">
        <f>=4500</f>
        <v>4500</v>
      </c>
      <c r="D3" s="38" t="s"/>
      <c r="F3" s="36">
        <f>=C3+E3</f>
        <v>4500</v>
      </c>
    </row>
    <row r="4" spans="1:6">
      <c r="A4" s="33" t="s"/>
      <c r="B4" s="33" t="s">
        <v>27</v>
      </c>
      <c r="C4" s="34">
        <v>3000</v>
      </c>
      <c r="D4" s="38" t="s"/>
      <c r="F4" s="36">
        <f>=C4+E4</f>
        <v>3000</v>
      </c>
    </row>
    <row r="5" spans="1:14">
      <c r="A5" s="39" t="s"/>
      <c r="B5" s="33" t="s">
        <v>28</v>
      </c>
      <c r="C5" s="34">
        <v>2000</v>
      </c>
      <c r="D5" s="35" t="s">
        <v>29</v>
      </c>
      <c r="E5">
        <f>=14000-6000</f>
        <v>8000</v>
      </c>
      <c r="F5" s="36">
        <f>=C5+E5</f>
        <v>10000</v>
      </c>
      <c r="J5" s="40" t="s"/>
      <c r="K5" s="40" t="s"/>
      <c r="L5" s="40" t="s"/>
      <c r="M5" s="41" t="s"/>
      <c r="N5" s="41" t="s"/>
    </row>
    <row r="6" spans="1:6">
      <c r="A6" s="42" t="s"/>
      <c r="B6" s="42" t="s">
        <v>30</v>
      </c>
      <c r="C6" s="43">
        <v>1000</v>
      </c>
      <c r="D6" s="38" t="s"/>
      <c r="F6" s="36">
        <f>=C6+E6</f>
        <v>1000</v>
      </c>
    </row>
    <row r="7" spans="1:13">
      <c r="A7" s="42" t="s"/>
      <c r="B7" s="42" t="s">
        <v>31</v>
      </c>
      <c r="C7" s="43">
        <v>1000</v>
      </c>
      <c r="D7" s="38" t="s"/>
      <c r="F7" s="36">
        <f>=C7+E7</f>
        <v>1000</v>
      </c>
      <c r="L7" t="s">
        <v>32</v>
      </c>
      <c r="M7">
        <f>=SUM(C2:C7)</f>
        <v>52006.48</v>
      </c>
    </row>
    <row r="8" spans="1:6">
      <c r="A8" s="44" t="s">
        <v>33</v>
      </c>
      <c r="B8" s="45" t="s">
        <v>34</v>
      </c>
      <c r="C8" s="46">
        <f>=-租房开支一览!F9</f>
        <v>-12375</v>
      </c>
      <c r="D8" s="38" t="s"/>
      <c r="E8" s="37" t="s"/>
      <c r="F8" s="36">
        <f>=C8+E8</f>
        <v>-12375</v>
      </c>
    </row>
    <row r="9" spans="1:6" ht="18" customHeight="true">
      <c r="A9" s="47" t="s"/>
      <c r="B9" s="45" t="s">
        <v>35</v>
      </c>
      <c r="C9" s="48">
        <f>=-其他生活开支一览!F7</f>
        <v>-2400</v>
      </c>
      <c r="D9" s="38" t="s"/>
      <c r="E9" s="37" t="s"/>
      <c r="F9" s="36">
        <f>=C9+E9</f>
        <v>-2400</v>
      </c>
    </row>
    <row r="10" spans="1:13">
      <c r="A10" s="47" t="s"/>
      <c r="B10" s="45" t="s">
        <v>36</v>
      </c>
      <c r="C10" s="46">
        <v>-1764</v>
      </c>
      <c r="D10" s="38" t="s"/>
      <c r="E10" s="37" t="s"/>
      <c r="F10" s="36">
        <f>=C10+E10</f>
        <v>-1764</v>
      </c>
      <c r="L10" t="s">
        <v>37</v>
      </c>
      <c r="M10">
        <f>=SUM(C8:C10)</f>
        <v>-16539</v>
      </c>
    </row>
    <row r="11" spans="1:6">
      <c r="A11" s="49" t="s">
        <v>38</v>
      </c>
      <c r="B11" s="49" t="s">
        <f>=贷款一览!A2</f>
        <v>39</v>
      </c>
      <c r="C11" s="50">
        <f>=-贷款一览!F2</f>
        <v>-15292</v>
      </c>
      <c r="D11" s="38" t="s"/>
      <c r="E11" s="38" t="s"/>
      <c r="F11" s="36">
        <f>=C11+E11</f>
        <v>-15292</v>
      </c>
    </row>
    <row r="12" spans="1:6">
      <c r="A12" s="49" t="s"/>
      <c r="B12" s="49" t="s">
        <f>=贷款一览!A3</f>
        <v>40</v>
      </c>
      <c r="C12" s="50">
        <f>=-贷款一览!F3</f>
        <v>-4354</v>
      </c>
      <c r="D12" s="38" t="s"/>
      <c r="E12" s="38">
        <v>55</v>
      </c>
      <c r="F12" s="36">
        <f>=C12+E12</f>
        <v>-4299</v>
      </c>
    </row>
    <row r="13" spans="1:6">
      <c r="A13" s="51" t="s">
        <v>41</v>
      </c>
      <c r="B13" s="52" t="e">
        <f>=#REF!</f>
        <v>#REF!</v>
      </c>
      <c r="C13" s="53" t="e">
        <f>=-#REF!</f>
        <v>#REF!</v>
      </c>
      <c r="D13" s="54" t="e">
        <f>=#REF!</f>
        <v>#REF!</v>
      </c>
      <c r="E13" s="55" t="e">
        <f>=-C13</f>
        <v>#REF!</v>
      </c>
      <c r="F13" s="56" t="e">
        <f>=C13+E13</f>
        <v>#REF!</v>
      </c>
    </row>
    <row r="14" spans="1:6">
      <c r="A14" s="51" t="s"/>
      <c r="B14" s="52" t="s">
        <f>=贷款一览!A4</f>
        <v>42</v>
      </c>
      <c r="C14" s="53">
        <f>=-贷款一览!F4</f>
        <v>-14288</v>
      </c>
      <c r="D14" s="54">
        <f>=贷款一览!E4</f>
        <v>46054</v>
      </c>
      <c r="E14" s="55">
        <f>=-C14</f>
        <v>14288</v>
      </c>
      <c r="F14" s="56">
        <f>=C14+E14</f>
        <v>0</v>
      </c>
    </row>
    <row r="15" spans="1:6">
      <c r="A15" s="51" t="s"/>
      <c r="B15" s="52" t="s">
        <f>=贷款一览!A5</f>
        <v>43</v>
      </c>
      <c r="C15" s="57">
        <f>=-贷款一览!F5</f>
        <v>-3215.83</v>
      </c>
      <c r="D15" s="58">
        <f>=贷款一览!E5</f>
        <v>46661</v>
      </c>
      <c r="E15" s="55" t="s"/>
      <c r="F15" s="56">
        <f>=C15+E15</f>
        <v>-3215.83</v>
      </c>
    </row>
    <row r="16" spans="1:6">
      <c r="A16" s="52" t="s"/>
      <c r="B16" s="52" t="s">
        <f>=贷款一览!A6</f>
        <v>44</v>
      </c>
      <c r="C16" s="59">
        <f>=-贷款一览!F6</f>
        <v>-1149.9085</v>
      </c>
      <c r="D16" s="60">
        <f>=贷款一览!E6</f>
        <v>46722</v>
      </c>
      <c r="E16" s="61" t="s"/>
      <c r="F16" s="56">
        <f>=C16+E16</f>
        <v>-1149.9085</v>
      </c>
    </row>
    <row r="17" spans="1:6">
      <c r="A17" s="52" t="s"/>
      <c r="B17" s="52" t="s">
        <f>=贷款一览!A7</f>
        <v>45</v>
      </c>
      <c r="C17" s="62">
        <f>=-贷款一览!F7</f>
        <v>-5976</v>
      </c>
      <c r="D17" s="60">
        <f>=贷款一览!E7</f>
        <v>47088</v>
      </c>
      <c r="E17" s="61" t="s"/>
      <c r="F17" s="36">
        <f>=C17+E17</f>
        <v>-5976</v>
      </c>
    </row>
    <row r="18" spans="1:6">
      <c r="A18" s="51" t="s"/>
      <c r="B18" s="52" t="s">
        <f>=贷款一览!A8</f>
        <v>46</v>
      </c>
      <c r="C18" s="62">
        <f>=-贷款一览!F8</f>
        <v>-1245.86</v>
      </c>
      <c r="D18" s="58" t="s"/>
      <c r="E18" s="55" t="s"/>
      <c r="F18" s="36">
        <f>=C18+E18</f>
        <v>-1245.86</v>
      </c>
    </row>
    <row r="19" spans="1:6">
      <c r="A19" s="51" t="s"/>
      <c r="B19" s="52" t="s">
        <f>=贷款一览!A9</f>
        <v>47</v>
      </c>
      <c r="C19" s="62">
        <f>=-贷款一览!F9</f>
        <v>-1042.5</v>
      </c>
      <c r="D19" s="58" t="s"/>
      <c r="E19" s="55" t="s"/>
      <c r="F19" s="36">
        <f>=C19+E19</f>
        <v>-1042.5</v>
      </c>
    </row>
    <row r="20" spans="1:6">
      <c r="A20" s="63" t="s">
        <v>48</v>
      </c>
      <c r="B20" s="64" t="s">
        <v>49</v>
      </c>
      <c r="C20" s="65">
        <v>-6800</v>
      </c>
      <c r="D20" s="38" t="s"/>
      <c r="E20" s="37" t="s"/>
      <c r="F20" s="36">
        <f>=C20+E20</f>
        <v>-6800</v>
      </c>
    </row>
    <row r="21" spans="3:7">
      <c r="C21" s="15" t="s"/>
      <c r="D21" s="66" t="s"/>
      <c r="E21" s="67" t="s"/>
      <c r="F21" s="68" t="s"/>
      <c r="G21" s="67" t="s"/>
    </row>
    <row r="22" spans="3:7">
      <c r="C22" s="15" t="s"/>
      <c r="D22" s="66" t="s"/>
      <c r="E22" s="67" t="s"/>
      <c r="F22" s="68" t="s"/>
      <c r="G22" s="67" t="s"/>
    </row>
    <row r="23" spans="2:6">
      <c r="B23" t="s">
        <v>50</v>
      </c>
      <c r="C23" s="69" t="e">
        <f>=SUM(C2:C22)</f>
        <v>#REF!</v>
      </c>
      <c r="E23" t="e">
        <f>=SUM(E2:E20)</f>
        <v>#REF!</v>
      </c>
      <c r="F23" s="36" t="e">
        <f>=C23+E23</f>
        <v>#REF!</v>
      </c>
    </row>
    <row r="24" spans="3:6">
      <c r="C24" s="15" t="s"/>
      <c r="F24" s="15" t="s"/>
    </row>
    <row r="25" spans="3:6">
      <c r="C25" s="15" t="s"/>
      <c r="F25" s="15" t="s"/>
    </row>
    <row r="26" spans="3:6">
      <c r="C26" s="15" t="s"/>
      <c r="F26" s="15" t="s"/>
    </row>
    <row r="27" spans="3:6">
      <c r="C27" s="15" t="s"/>
      <c r="F27" s="15" t="s"/>
    </row>
    <row r="28" spans="3:6">
      <c r="C28" s="15" t="s"/>
      <c r="F28" s="15" t="s"/>
    </row>
    <row r="29" spans="3:6">
      <c r="C29" s="15" t="s"/>
      <c r="F29" s="15" t="s"/>
    </row>
    <row r="30" spans="3:6">
      <c r="C30" s="15" t="s"/>
      <c r="F30" s="15" t="s"/>
    </row>
    <row r="31" spans="3:6">
      <c r="C31" s="15" t="s"/>
      <c r="F31" s="15" t="s"/>
    </row>
    <row r="32" spans="3:6">
      <c r="C32" s="15" t="s"/>
      <c r="F32" s="15" t="s"/>
    </row>
    <row r="33" spans="3:6">
      <c r="C33" s="15" t="s"/>
      <c r="F33" s="15" t="s"/>
    </row>
    <row r="34" spans="3:6">
      <c r="C34" s="15" t="s"/>
      <c r="F34" s="15" t="s"/>
    </row>
    <row r="35" spans="3:6">
      <c r="C35" s="15" t="s"/>
      <c r="F35" s="15" t="s"/>
    </row>
    <row r="36" spans="3:6">
      <c r="C36" s="15" t="s"/>
      <c r="F36" s="15" t="s"/>
    </row>
    <row r="37" spans="3:6">
      <c r="C37" s="15" t="s"/>
      <c r="F37" s="15" t="s"/>
    </row>
    <row r="38" spans="3:6">
      <c r="C38" s="15" t="s"/>
      <c r="F38" s="15" t="s"/>
    </row>
    <row r="39" spans="3:6">
      <c r="C39" s="15" t="s"/>
      <c r="F39" s="15" t="s"/>
    </row>
    <row r="40" spans="3:6">
      <c r="C40" s="15" t="s"/>
      <c r="F40" s="15" t="s"/>
    </row>
    <row r="41" spans="3:6">
      <c r="C41" s="15" t="s"/>
      <c r="F41" s="15" t="s"/>
    </row>
    <row r="42" spans="3:6">
      <c r="C42" s="15" t="s"/>
      <c r="F42" s="15" t="s"/>
    </row>
    <row r="43" spans="3:6">
      <c r="C43" s="15" t="s"/>
      <c r="F43" s="15" t="s"/>
    </row>
    <row r="44" spans="3:6">
      <c r="C44" s="15" t="s"/>
      <c r="F44" s="15" t="s"/>
    </row>
    <row r="45" spans="3:6">
      <c r="C45" s="15" t="s"/>
      <c r="F45" s="15" t="s"/>
    </row>
    <row r="46" spans="3:6">
      <c r="C46" s="15" t="s"/>
      <c r="F46" s="15" t="s"/>
    </row>
    <row r="47" spans="3:6">
      <c r="C47" s="15" t="s"/>
      <c r="F47" s="15" t="s"/>
    </row>
    <row r="48" spans="3:6">
      <c r="C48" s="15" t="s"/>
      <c r="F48" s="15" t="s"/>
    </row>
    <row r="49" spans="3:6">
      <c r="C49" s="15" t="s"/>
      <c r="F49" s="15" t="s"/>
    </row>
    <row r="50" spans="3:6">
      <c r="C50" s="15" t="s"/>
      <c r="F50" s="15" t="s"/>
    </row>
    <row r="51" spans="3:6">
      <c r="C51" s="15" t="s"/>
      <c r="F51" s="15" t="s"/>
    </row>
    <row r="52" spans="3:6">
      <c r="C52" s="15" t="s"/>
      <c r="F52" s="15" t="s"/>
    </row>
    <row r="53" spans="3:6">
      <c r="C53" s="15" t="s"/>
      <c r="F53" s="15" t="s"/>
    </row>
    <row r="54" spans="3:6">
      <c r="C54" s="15" t="s"/>
      <c r="F54" s="15" t="s"/>
    </row>
    <row r="55" spans="3:6">
      <c r="C55" s="15" t="s"/>
      <c r="F55" s="15" t="s"/>
    </row>
    <row r="56" spans="3:6">
      <c r="C56" s="15" t="s"/>
      <c r="F56" s="15" t="s"/>
    </row>
    <row r="57" spans="3:6">
      <c r="C57" s="15" t="s"/>
      <c r="F57" s="15" t="s"/>
    </row>
    <row r="58" spans="3:6">
      <c r="C58" s="15" t="s"/>
      <c r="F58" s="15" t="s"/>
    </row>
    <row r="59" spans="3:6">
      <c r="C59" s="15" t="s"/>
      <c r="F59" s="15" t="s"/>
    </row>
    <row r="60" spans="3:6">
      <c r="C60" s="15" t="s"/>
      <c r="F60" s="15" t="s"/>
    </row>
    <row r="61" spans="3:6">
      <c r="C61" s="15" t="s"/>
      <c r="F61" s="15" t="s"/>
    </row>
    <row r="62" spans="3:6">
      <c r="C62" s="15" t="s"/>
      <c r="F62" s="15" t="s"/>
    </row>
    <row r="63" spans="3:6">
      <c r="C63" s="15" t="s"/>
      <c r="F63" s="15" t="s"/>
    </row>
    <row r="64" spans="3:6">
      <c r="C64" s="15" t="s"/>
      <c r="F64" s="15" t="s"/>
    </row>
    <row r="65" spans="3:6">
      <c r="C65" s="15" t="s"/>
      <c r="F65" s="15" t="s"/>
    </row>
    <row r="66" spans="3:6">
      <c r="C66" s="15" t="s"/>
      <c r="F66" s="15" t="s"/>
    </row>
    <row r="67" spans="3:6">
      <c r="C67" s="15" t="s"/>
      <c r="F67" s="15" t="s"/>
    </row>
    <row r="68" spans="3:6">
      <c r="C68" s="15" t="s"/>
      <c r="F68" s="15" t="s"/>
    </row>
    <row r="69" spans="3:6">
      <c r="C69" s="15" t="s"/>
      <c r="F69" s="15" t="s"/>
    </row>
    <row r="70" spans="3:6">
      <c r="C70" s="15" t="s"/>
      <c r="F70" s="15" t="s"/>
    </row>
    <row r="71" spans="3:6">
      <c r="C71" s="15" t="s"/>
      <c r="F71" s="15" t="s"/>
    </row>
    <row r="72" spans="3:6">
      <c r="C72" s="15" t="s"/>
      <c r="F72" s="15" t="s"/>
    </row>
    <row r="73" spans="3:6">
      <c r="C73" s="15" t="s"/>
      <c r="F73" s="15" t="s"/>
    </row>
    <row r="74" spans="3:6">
      <c r="C74" s="15" t="s"/>
      <c r="F74" s="15" t="s"/>
    </row>
    <row r="75" spans="3:6">
      <c r="C75" s="15" t="s"/>
      <c r="F75" s="15" t="s"/>
    </row>
    <row r="76" spans="3:6">
      <c r="C76" s="15" t="s"/>
      <c r="F76" s="15" t="s"/>
    </row>
    <row r="77" spans="3:6">
      <c r="C77" s="15" t="s"/>
      <c r="F77" s="15" t="s"/>
    </row>
    <row r="78" spans="3:6">
      <c r="C78" s="15" t="s"/>
      <c r="F78" s="15" t="s"/>
    </row>
    <row r="79" spans="3:6">
      <c r="C79" s="15" t="s"/>
      <c r="F79" s="15" t="s"/>
    </row>
    <row r="80" spans="3:6">
      <c r="C80" s="15" t="s"/>
      <c r="F80" s="15" t="s"/>
    </row>
    <row r="81" spans="3:6">
      <c r="C81" s="15" t="s"/>
      <c r="F81" s="15" t="s"/>
    </row>
    <row r="82" spans="3:6">
      <c r="C82" s="15" t="s"/>
      <c r="F82" s="15" t="s"/>
    </row>
    <row r="83" spans="3:6">
      <c r="C83" s="15" t="s"/>
      <c r="F83" s="15" t="s"/>
    </row>
    <row r="84" spans="3:6">
      <c r="C84" s="15" t="s"/>
      <c r="F84" s="15" t="s"/>
    </row>
    <row r="85" spans="3:6">
      <c r="C85" s="15" t="s"/>
      <c r="F85" s="15" t="s"/>
    </row>
    <row r="86" spans="3:6">
      <c r="C86" s="15" t="s"/>
      <c r="F86" s="15" t="s"/>
    </row>
    <row r="87" spans="3:6">
      <c r="C87" s="15" t="s"/>
      <c r="F87" s="15" t="s"/>
    </row>
    <row r="88" spans="3:6">
      <c r="C88" s="15" t="s"/>
      <c r="F88" s="15" t="s"/>
    </row>
    <row r="89" spans="3:6">
      <c r="C89" s="15" t="s"/>
      <c r="F89" s="15" t="s"/>
    </row>
    <row r="90" spans="3:6">
      <c r="C90" s="15" t="s"/>
      <c r="F90" s="15" t="s"/>
    </row>
    <row r="91" spans="3:6">
      <c r="C91" s="15" t="s"/>
      <c r="F91" s="15" t="s"/>
    </row>
    <row r="92" spans="3:6">
      <c r="C92" s="15" t="s"/>
      <c r="F92" s="15" t="s"/>
    </row>
    <row r="93" spans="3:6">
      <c r="C93" s="15" t="s"/>
      <c r="F93" s="15" t="s"/>
    </row>
    <row r="94" spans="3:6">
      <c r="C94" s="15" t="s"/>
      <c r="F94" s="15" t="s"/>
    </row>
    <row r="95" spans="3:6">
      <c r="C95" s="15" t="s"/>
      <c r="F95" s="15" t="s"/>
    </row>
    <row r="96" spans="3:6">
      <c r="C96" s="15" t="s"/>
      <c r="F96" s="15" t="s"/>
    </row>
    <row r="97" spans="3:6">
      <c r="C97" s="15" t="s"/>
      <c r="F97" s="15" t="s"/>
    </row>
    <row r="98" spans="3:6">
      <c r="C98" s="15" t="s"/>
      <c r="F98" s="15" t="s"/>
    </row>
    <row r="99" spans="3:6">
      <c r="C99" s="15" t="s"/>
      <c r="F99" s="15" t="s"/>
    </row>
    <row r="100" spans="3:6">
      <c r="C100" s="15" t="s"/>
      <c r="F100" s="15" t="s"/>
    </row>
    <row r="101" spans="3:6">
      <c r="C101" s="15" t="s"/>
      <c r="F101" s="15" t="s"/>
    </row>
    <row r="102" spans="3:6">
      <c r="C102" s="15" t="s"/>
      <c r="F102" s="15" t="s"/>
    </row>
    <row r="103" spans="3:6">
      <c r="C103" s="15" t="s"/>
      <c r="F103" s="15" t="s"/>
    </row>
    <row r="104" spans="3:6">
      <c r="C104" s="15" t="s"/>
      <c r="F104" s="15" t="s"/>
    </row>
    <row r="105" spans="3:6">
      <c r="C105" s="15" t="s"/>
      <c r="F105" s="15" t="s"/>
    </row>
    <row r="106" spans="3:6">
      <c r="C106" s="15" t="s"/>
      <c r="F106" s="15" t="s"/>
    </row>
    <row r="107" spans="3:6">
      <c r="C107" s="15" t="s"/>
      <c r="F107" s="15" t="s"/>
    </row>
    <row r="108" spans="3:6">
      <c r="C108" s="15" t="s"/>
      <c r="F108" s="15" t="s"/>
    </row>
    <row r="109" spans="3:6">
      <c r="C109" s="15" t="s"/>
      <c r="F109" s="15" t="s"/>
    </row>
    <row r="110" spans="3:6">
      <c r="C110" s="15" t="s"/>
      <c r="F110" s="15" t="s"/>
    </row>
    <row r="111" spans="3:6">
      <c r="C111" s="15" t="s"/>
      <c r="F111" s="15" t="s"/>
    </row>
    <row r="112" spans="3:6">
      <c r="C112" s="15" t="s"/>
      <c r="F112" s="15" t="s"/>
    </row>
    <row r="113" spans="3:6">
      <c r="C113" s="15" t="s"/>
      <c r="F113" s="15" t="s"/>
    </row>
    <row r="114" spans="3:6">
      <c r="C114" s="15" t="s"/>
      <c r="F114" s="15" t="s"/>
    </row>
    <row r="115" spans="3:6">
      <c r="C115" s="15" t="s"/>
      <c r="F115" s="15" t="s"/>
    </row>
    <row r="116" spans="3:6">
      <c r="C116" s="15" t="s"/>
      <c r="F116" s="15" t="s"/>
    </row>
    <row r="117" spans="3:6">
      <c r="C117" s="15" t="s"/>
      <c r="F117" s="15" t="s"/>
    </row>
    <row r="118" spans="3:6">
      <c r="C118" s="15" t="s"/>
      <c r="F118" s="15" t="s"/>
    </row>
    <row r="119" spans="3:6">
      <c r="C119" s="15" t="s"/>
      <c r="F119" s="15" t="s"/>
    </row>
    <row r="120" spans="3:6">
      <c r="C120" s="15" t="s"/>
      <c r="F120" s="15" t="s"/>
    </row>
    <row r="121" spans="3:6">
      <c r="C121" s="15" t="s"/>
      <c r="F121" s="15" t="s"/>
    </row>
    <row r="122" spans="3:6">
      <c r="C122" s="15" t="s"/>
      <c r="F122" s="15" t="s"/>
    </row>
    <row r="123" spans="3:6">
      <c r="C123" s="15" t="s"/>
      <c r="F123" s="15" t="s"/>
    </row>
    <row r="124" spans="3:6">
      <c r="C124" s="15" t="s"/>
      <c r="F124" s="15" t="s"/>
    </row>
    <row r="125" spans="3:6">
      <c r="C125" s="15" t="s"/>
      <c r="F125" s="15" t="s"/>
    </row>
    <row r="126" spans="3:6">
      <c r="C126" s="15" t="s"/>
      <c r="F126" s="15" t="s"/>
    </row>
    <row r="127" spans="3:6">
      <c r="C127" s="15" t="s"/>
      <c r="F127" s="15" t="s"/>
    </row>
    <row r="128" spans="3:6">
      <c r="C128" s="15" t="s"/>
      <c r="F128" s="15" t="s"/>
    </row>
    <row r="129" spans="3:6">
      <c r="C129" s="15" t="s"/>
      <c r="F129" s="15" t="s"/>
    </row>
    <row r="130" spans="3:6">
      <c r="C130" s="15" t="s"/>
      <c r="F130" s="15" t="s"/>
    </row>
    <row r="131" spans="3:6">
      <c r="C131" s="15" t="s"/>
      <c r="F131" s="15" t="s"/>
    </row>
    <row r="132" spans="3:6">
      <c r="C132" s="15" t="s"/>
      <c r="F132" s="15" t="s"/>
    </row>
    <row r="133" spans="3:6">
      <c r="C133" s="15" t="s"/>
      <c r="F133" s="15" t="s"/>
    </row>
    <row r="134" spans="3:6">
      <c r="C134" s="15" t="s"/>
      <c r="F134" s="15" t="s"/>
    </row>
    <row r="135" spans="3:6">
      <c r="C135" s="15" t="s"/>
      <c r="F135" s="15" t="s"/>
    </row>
    <row r="136" spans="3:6">
      <c r="C136" s="15" t="s"/>
      <c r="F136" s="15" t="s"/>
    </row>
    <row r="137" spans="3:6">
      <c r="C137" s="15" t="s"/>
      <c r="F137" s="15" t="s"/>
    </row>
    <row r="138" spans="3:6">
      <c r="C138" s="15" t="s"/>
      <c r="F138" s="15" t="s"/>
    </row>
    <row r="139" spans="3:6">
      <c r="C139" s="15" t="s"/>
      <c r="F139" s="15" t="s"/>
    </row>
    <row r="140" spans="3:6">
      <c r="C140" s="15" t="s"/>
      <c r="F140" s="15" t="s"/>
    </row>
    <row r="141" spans="3:6">
      <c r="C141" s="15" t="s"/>
      <c r="F141" s="15" t="s"/>
    </row>
    <row r="142" spans="3:6">
      <c r="C142" s="15" t="s"/>
      <c r="F142" s="15" t="s"/>
    </row>
    <row r="143" spans="3:6">
      <c r="C143" s="15" t="s"/>
      <c r="F143" s="15" t="s"/>
    </row>
    <row r="144" spans="3:6">
      <c r="C144" s="15" t="s"/>
      <c r="F144" s="15" t="s"/>
    </row>
    <row r="145" spans="3:6">
      <c r="C145" s="15" t="s"/>
      <c r="F145" s="15" t="s"/>
    </row>
    <row r="146" spans="3:6">
      <c r="C146" s="15" t="s"/>
      <c r="F146" s="15" t="s"/>
    </row>
    <row r="147" spans="3:6">
      <c r="C147" s="15" t="s"/>
      <c r="F147" s="15" t="s"/>
    </row>
    <row r="148" spans="3:6">
      <c r="C148" s="15" t="s"/>
      <c r="F148" s="15" t="s"/>
    </row>
    <row r="149" spans="3:6">
      <c r="C149" s="15" t="s"/>
      <c r="F149" s="15" t="s"/>
    </row>
    <row r="150" spans="3:6">
      <c r="C150" s="15" t="s"/>
      <c r="F150" s="15" t="s"/>
    </row>
    <row r="151" spans="3:6">
      <c r="C151" s="15" t="s"/>
      <c r="F151" s="15" t="s"/>
    </row>
    <row r="152" spans="3:6">
      <c r="C152" s="15" t="s"/>
      <c r="F152" s="15" t="s"/>
    </row>
    <row r="153" spans="3:6">
      <c r="C153" s="15" t="s"/>
      <c r="F153" s="15" t="s"/>
    </row>
    <row r="154" spans="3:6">
      <c r="C154" s="15" t="s"/>
      <c r="F154" s="15" t="s"/>
    </row>
    <row r="155" spans="3:6">
      <c r="C155" s="15" t="s"/>
      <c r="F155" s="15" t="s"/>
    </row>
    <row r="156" spans="3:6">
      <c r="C156" s="15" t="s"/>
      <c r="F156" s="15" t="s"/>
    </row>
    <row r="157" spans="3:6">
      <c r="C157" s="15" t="s"/>
      <c r="F157" s="15" t="s"/>
    </row>
    <row r="158" spans="3:6">
      <c r="C158" s="15" t="s"/>
      <c r="F158" s="15" t="s"/>
    </row>
    <row r="159" spans="3:6">
      <c r="C159" s="15" t="s"/>
      <c r="F159" s="15" t="s"/>
    </row>
    <row r="160" spans="3:6">
      <c r="C160" s="15" t="s"/>
      <c r="F160" s="15" t="s"/>
    </row>
    <row r="161" spans="3:6">
      <c r="C161" s="15" t="s"/>
      <c r="F161" s="15" t="s"/>
    </row>
    <row r="162" spans="3:6">
      <c r="C162" s="15" t="s"/>
      <c r="F162" s="15" t="s"/>
    </row>
    <row r="163" spans="3:6">
      <c r="C163" s="15" t="s"/>
      <c r="F163" s="15" t="s"/>
    </row>
    <row r="164" spans="3:6">
      <c r="C164" s="15" t="s"/>
      <c r="F164" s="15" t="s"/>
    </row>
    <row r="165" spans="3:6">
      <c r="C165" s="15" t="s"/>
      <c r="F165" s="15" t="s"/>
    </row>
    <row r="166" spans="3:6">
      <c r="C166" s="15" t="s"/>
      <c r="F166" s="15" t="s"/>
    </row>
    <row r="167" spans="3:6">
      <c r="C167" s="15" t="s"/>
      <c r="F167" s="15" t="s"/>
    </row>
    <row r="168" spans="3:6">
      <c r="C168" s="15" t="s"/>
      <c r="F168" s="15" t="s"/>
    </row>
    <row r="169" spans="3:6">
      <c r="C169" s="15" t="s"/>
      <c r="F169" s="15" t="s"/>
    </row>
    <row r="170" spans="3:6">
      <c r="C170" s="15" t="s"/>
      <c r="F170" s="15" t="s"/>
    </row>
    <row r="171" spans="3:6">
      <c r="C171" s="15" t="s"/>
      <c r="F171" s="15" t="s"/>
    </row>
    <row r="172" spans="3:6">
      <c r="C172" s="15" t="s"/>
      <c r="F172" s="15" t="s"/>
    </row>
    <row r="173" spans="3:6">
      <c r="C173" s="15" t="s"/>
      <c r="F173" s="15" t="s"/>
    </row>
    <row r="174" spans="3:6">
      <c r="C174" s="15" t="s"/>
      <c r="F174" s="15" t="s"/>
    </row>
    <row r="175" spans="3:6">
      <c r="C175" s="15" t="s"/>
      <c r="F175" s="15" t="s"/>
    </row>
    <row r="176" spans="3:6">
      <c r="C176" s="15" t="s"/>
      <c r="F176" s="15" t="s"/>
    </row>
    <row r="177" spans="3:6">
      <c r="C177" s="15" t="s"/>
      <c r="F177" s="15" t="s"/>
    </row>
    <row r="178" spans="3:6">
      <c r="C178" s="15" t="s"/>
      <c r="F178" s="15" t="s"/>
    </row>
    <row r="179" spans="3:6">
      <c r="C179" s="15" t="s"/>
      <c r="F179" s="15" t="s"/>
    </row>
    <row r="180" spans="3:6">
      <c r="C180" s="15" t="s"/>
      <c r="F180" s="15" t="s"/>
    </row>
    <row r="181" spans="3:6">
      <c r="C181" s="15" t="s"/>
      <c r="F181" s="15" t="s"/>
    </row>
    <row r="182" spans="3:6">
      <c r="C182" s="15" t="s"/>
      <c r="F182" s="15" t="s"/>
    </row>
    <row r="183" spans="3:6">
      <c r="C183" s="15" t="s"/>
      <c r="F183" s="15" t="s"/>
    </row>
    <row r="184" spans="3:6">
      <c r="C184" s="15" t="s"/>
      <c r="F184" s="15" t="s"/>
    </row>
    <row r="185" spans="3:6">
      <c r="C185" s="15" t="s"/>
      <c r="F185" s="15" t="s"/>
    </row>
    <row r="186" spans="3:6">
      <c r="C186" s="15" t="s"/>
      <c r="F186" s="15" t="s"/>
    </row>
    <row r="187" spans="3:6">
      <c r="C187" s="15" t="s"/>
      <c r="F187" s="15" t="s"/>
    </row>
    <row r="188" spans="3:6">
      <c r="C188" s="15" t="s"/>
      <c r="F188" s="15" t="s"/>
    </row>
    <row r="189" spans="3:6">
      <c r="C189" s="15" t="s"/>
      <c r="F189" s="15" t="s"/>
    </row>
    <row r="190" spans="3:6">
      <c r="C190" s="15" t="s"/>
      <c r="F190" s="15" t="s"/>
    </row>
    <row r="191" spans="3:6">
      <c r="C191" s="15" t="s"/>
      <c r="F191" s="15" t="s"/>
    </row>
    <row r="192" spans="3:6">
      <c r="C192" s="15" t="s"/>
      <c r="F192" s="15" t="s"/>
    </row>
    <row r="193" spans="3:6">
      <c r="C193" s="15" t="s"/>
      <c r="F193" s="15" t="s"/>
    </row>
    <row r="194" spans="3:6">
      <c r="C194" s="15" t="s"/>
      <c r="F194" s="15" t="s"/>
    </row>
    <row r="195" spans="3:6">
      <c r="C195" s="15" t="s"/>
      <c r="F195" s="15" t="s"/>
    </row>
    <row r="196" spans="3:6">
      <c r="C196" s="15" t="s"/>
      <c r="F196" s="15" t="s"/>
    </row>
  </sheetData>
</worksheet>
</file>

<file path=xl/worksheets/sheet8.xml><?xml version="1.0" encoding="utf-8"?>
<worksheet xmlns="http://schemas.openxmlformats.org/spreadsheetml/2006/main">
  <sheetPr codeName="负债统计">
    <tabColor/>
  </sheetPr>
  <dimension ref="C25"/>
  <sheetViews>
    <sheetView showGridLines="true" workbookViewId="0"/>
  </sheetViews>
  <sheetFormatPr baseColWidth="13" defaultRowHeight="18" customHeight="true"/>
  <sheetData>
    <row r="1" spans="4:4">
      <c r="D1" t="s">
        <v>51</v>
      </c>
    </row>
    <row r="2" spans="1:1">
      <c r="A2" t="s">
        <v>52</v>
      </c>
    </row>
    <row r="3" spans="4:4">
      <c r="D3">
        <f>=贷款一览!J10</f>
        <v>4816545.20333333</v>
      </c>
    </row>
    <row r="4" spans="1:1">
      <c r="A4" t="s">
        <v>53</v>
      </c>
    </row>
    <row r="5" spans="4:4">
      <c r="D5" s="13">
        <f>=信用卡一览!D25</f>
        <v>1218200</v>
      </c>
    </row>
    <row r="6" spans="1:4">
      <c r="A6" t="s">
        <v>54</v>
      </c>
      <c r="B6" t="s">
        <v>55</v>
      </c>
      <c r="C6">
        <v>140000</v>
      </c>
      <c r="D6" s="37" t="s"/>
    </row>
    <row r="7" spans="2:4">
      <c r="B7" t="s">
        <v>56</v>
      </c>
      <c r="C7">
        <v>100000</v>
      </c>
      <c r="D7" s="37" t="s"/>
    </row>
    <row r="8" spans="2:4">
      <c r="B8" t="s">
        <v>57</v>
      </c>
      <c r="C8">
        <v>100000</v>
      </c>
      <c r="D8" s="37" t="s"/>
    </row>
    <row r="9" spans="2:4">
      <c r="B9" t="s">
        <v>58</v>
      </c>
      <c r="C9">
        <v>100000</v>
      </c>
      <c r="D9" s="37" t="s"/>
    </row>
    <row r="10" spans="2:4">
      <c r="B10" t="s">
        <v>59</v>
      </c>
      <c r="C10">
        <v>20000</v>
      </c>
      <c r="D10" s="37" t="s"/>
    </row>
    <row r="11" spans="4:4">
      <c r="D11">
        <v>460000</v>
      </c>
    </row>
    <row r="12" spans="1:3">
      <c r="A12" t="s">
        <v>60</v>
      </c>
      <c r="B12" t="s">
        <v>61</v>
      </c>
      <c r="C12">
        <v>0</v>
      </c>
    </row>
    <row r="13" spans="2:3">
      <c r="B13" t="s">
        <v>62</v>
      </c>
      <c r="C13">
        <v>0</v>
      </c>
    </row>
    <row r="14" spans="2:3">
      <c r="B14" t="s">
        <v>63</v>
      </c>
      <c r="C14">
        <v>0</v>
      </c>
    </row>
    <row r="15" spans="2:4">
      <c r="B15" t="s">
        <v>64</v>
      </c>
      <c r="C15">
        <v>0</v>
      </c>
      <c r="D15" s="37" t="s"/>
    </row>
    <row r="16" spans="2:4">
      <c r="B16" t="s">
        <v>65</v>
      </c>
      <c r="C16">
        <v>0</v>
      </c>
      <c r="D16" s="37" t="s"/>
    </row>
    <row r="17" spans="2:4">
      <c r="B17" t="s">
        <v>66</v>
      </c>
      <c r="C17">
        <v>0</v>
      </c>
      <c r="D17" s="37" t="s"/>
    </row>
    <row r="18" spans="2:4">
      <c r="B18" t="s">
        <v>67</v>
      </c>
      <c r="C18">
        <v>0</v>
      </c>
      <c r="D18" s="37" t="s"/>
    </row>
    <row r="19" spans="2:3">
      <c r="B19" t="s">
        <v>68</v>
      </c>
      <c r="C19">
        <v>0</v>
      </c>
    </row>
    <row r="20" spans="2:3">
      <c r="B20" t="s">
        <v>69</v>
      </c>
      <c r="C20">
        <v>0</v>
      </c>
    </row>
    <row r="21" spans="2:3">
      <c r="B21" t="s">
        <v>70</v>
      </c>
      <c r="C21">
        <v>0</v>
      </c>
    </row>
    <row r="22" spans="2:3">
      <c r="B22" t="s">
        <v>71</v>
      </c>
      <c r="C22">
        <v>0</v>
      </c>
    </row>
    <row r="23" spans="2:3">
      <c r="B23" t="s">
        <v>72</v>
      </c>
      <c r="C23">
        <v>0</v>
      </c>
    </row>
    <row r="24" spans="2:3">
      <c r="B24" t="s">
        <v>73</v>
      </c>
      <c r="C24">
        <v>0</v>
      </c>
    </row>
    <row r="25" spans="2:3">
      <c r="B25" t="s">
        <v>74</v>
      </c>
      <c r="C25">
        <v>0</v>
      </c>
    </row>
  </sheetData>
</worksheet>
</file>

<file path=xl/worksheets/sheet9.xml><?xml version="1.0" encoding="utf-8"?>
<worksheet xmlns="http://schemas.openxmlformats.org/spreadsheetml/2006/main">
  <sheetPr>
    <tabColor rgb="FFFFFFFF"/>
  </sheetPr>
  <dimension ref="W209"/>
  <sheetViews>
    <sheetView showGridLines="true" rightToLeft="false" workbookViewId="0"/>
  </sheetViews>
  <cols>
    <col min="1" max="1" width="8.09375" style="245" customWidth="true"/>
    <col min="2" max="2" width="21.9922" style="245" customWidth="true"/>
    <col min="3" max="3" width="9.84375" style="245" customWidth="true"/>
    <col min="4" max="4" width="10.3828" customWidth="true"/>
    <col min="5" max="5" width="7.55469" style="245" customWidth="true"/>
    <col min="6" max="6" width="8.36328" style="245" customWidth="true"/>
    <col min="7" max="7" width="7.42188" customWidth="true"/>
    <col min="8" max="8" width="68.4219" customWidth="true"/>
    <col min="9" max="9" width="46.6836" style="462" customWidth="true"/>
  </cols>
  <sheetData>
    <row r="1" spans="1:23" s="629" customFormat="true" ht="24" customHeight="true">
      <c r="A1" s="252" t="s"/>
      <c r="B1" s="253" t="s">
        <v>75</v>
      </c>
      <c r="C1" s="253" t="s">
        <v>153</v>
      </c>
      <c r="D1" s="253" t="s">
        <v>76</v>
      </c>
      <c r="E1" s="254" t="s">
        <v>154</v>
      </c>
      <c r="F1" s="254" t="s">
        <v>155</v>
      </c>
      <c r="G1" s="255" t="s">
        <v>382</v>
      </c>
      <c r="H1" s="256" t="s">
        <v>156</v>
      </c>
      <c r="I1" s="257" t="s"/>
      <c r="J1" s="258" t="s">
        <v>77</v>
      </c>
      <c r="K1" s="258" t="s"/>
      <c r="L1" s="258" t="s"/>
      <c r="M1" s="258" t="s"/>
      <c r="N1" s="258" t="s"/>
      <c r="O1" s="258" t="s"/>
      <c r="P1" s="258" t="s"/>
      <c r="Q1" s="258" t="s"/>
      <c r="R1" s="258" t="s"/>
      <c r="S1" s="258" t="s"/>
      <c r="T1" s="258" t="s"/>
      <c r="U1" s="258" t="s"/>
      <c r="V1" s="258" t="s"/>
      <c r="W1" s="258" t="s"/>
    </row>
    <row r="4" spans="1:23" s="630" customFormat="true" ht="24" customHeight="true">
      <c r="A4" s="259" t="s"/>
      <c r="B4" s="260" t="s"/>
      <c r="C4" s="260" t="s"/>
      <c r="D4" s="261" t="s"/>
      <c r="E4" s="262" t="s"/>
      <c r="F4" s="262" t="s"/>
      <c r="G4" s="260" t="s"/>
      <c r="H4" s="263" t="s"/>
      <c r="I4" s="264" t="s"/>
      <c r="J4" s="265" t="s"/>
      <c r="K4" s="266" t="s"/>
      <c r="L4" s="266" t="s"/>
      <c r="M4" s="266" t="s"/>
      <c r="N4" s="266" t="s"/>
      <c r="O4" s="266" t="s"/>
      <c r="P4" s="266" t="s"/>
      <c r="Q4" s="266" t="s"/>
      <c r="R4" s="266" t="s"/>
      <c r="S4" s="266" t="s"/>
      <c r="T4" s="266" t="s"/>
      <c r="U4" s="267" t="s"/>
      <c r="V4" s="267" t="s"/>
      <c r="W4" s="267" t="s"/>
    </row>
    <row r="5" spans="1:23" s="631" customFormat="true" ht="24" customHeight="true">
      <c r="A5" s="268">
        <v>1</v>
      </c>
      <c r="B5" s="269" t="s">
        <v>157</v>
      </c>
      <c r="C5" s="268" t="s">
        <v>158</v>
      </c>
      <c r="D5" s="270">
        <v>15000</v>
      </c>
      <c r="E5" s="271" t="s">
        <v>159</v>
      </c>
      <c r="F5" s="271" t="s">
        <v>160</v>
      </c>
      <c r="G5" s="272" t="s"/>
      <c r="H5" s="273" t="s"/>
      <c r="I5" s="274" t="s"/>
      <c r="J5" s="275" t="s"/>
      <c r="K5" s="276" t="s"/>
      <c r="L5" s="276" t="s"/>
      <c r="M5" s="276" t="s"/>
      <c r="N5" s="276" t="s"/>
      <c r="O5" s="276" t="s"/>
      <c r="P5" s="276" t="s"/>
      <c r="Q5" s="276" t="s"/>
      <c r="R5" s="276" t="s"/>
      <c r="S5" s="276" t="s"/>
      <c r="T5" s="277" t="s"/>
      <c r="U5" s="276" t="s"/>
      <c r="V5" s="277" t="s"/>
      <c r="W5" s="278" t="s"/>
    </row>
    <row r="6" spans="1:23" s="631" customFormat="true" ht="24" customHeight="true">
      <c r="A6" s="268">
        <v>2</v>
      </c>
      <c r="B6" s="269" t="s">
        <v>161</v>
      </c>
      <c r="C6" s="275" t="s">
        <v>158</v>
      </c>
      <c r="D6" s="270">
        <v>15000</v>
      </c>
      <c r="E6" s="271" t="s">
        <v>162</v>
      </c>
      <c r="F6" s="271" t="s">
        <v>163</v>
      </c>
      <c r="G6" s="272">
        <v>650</v>
      </c>
      <c r="H6" s="273" t="s">
        <v>164</v>
      </c>
      <c r="I6" s="279" t="s">
        <v>165</v>
      </c>
      <c r="J6" s="280" t="s"/>
      <c r="K6" s="281" t="s"/>
      <c r="L6" s="281" t="s"/>
      <c r="M6" s="281" t="s"/>
      <c r="N6" s="281" t="s"/>
      <c r="O6" s="281" t="s"/>
      <c r="P6" s="281" t="s"/>
      <c r="Q6" s="281" t="s"/>
      <c r="R6" s="281" t="s"/>
      <c r="S6" s="281" t="s"/>
      <c r="T6" s="282" t="s"/>
      <c r="U6" s="281" t="s"/>
      <c r="V6" s="282" t="s"/>
      <c r="W6" s="283" t="s"/>
    </row>
    <row r="7" spans="1:23" s="631" customFormat="true" ht="24" customHeight="true">
      <c r="A7" s="268">
        <v>3</v>
      </c>
      <c r="B7" s="269" t="s">
        <v>166</v>
      </c>
      <c r="C7" s="275" t="s">
        <v>158</v>
      </c>
      <c r="D7" s="270" t="s"/>
      <c r="E7" s="271" t="s"/>
      <c r="F7" s="271" t="s"/>
      <c r="G7" s="269" t="s"/>
      <c r="H7" s="273" t="s"/>
      <c r="I7" s="284" t="s"/>
      <c r="J7" s="275" t="s"/>
      <c r="K7" s="276" t="s"/>
      <c r="L7" s="276" t="s"/>
      <c r="M7" s="276" t="s"/>
      <c r="N7" s="276" t="s"/>
      <c r="O7" s="276" t="s"/>
      <c r="P7" s="276" t="s"/>
      <c r="Q7" s="276" t="s"/>
      <c r="R7" s="276" t="s"/>
      <c r="S7" s="276" t="s"/>
      <c r="T7" s="276" t="s"/>
      <c r="U7" s="276" t="s"/>
      <c r="V7" s="277" t="s"/>
      <c r="W7" s="278" t="s"/>
    </row>
    <row r="8" spans="1:1" ht="24" customHeight="true">
      <c r="A8" s="245" t="s"/>
    </row>
    <row r="9" spans="1:23" s="632" customFormat="true" ht="24" customHeight="true">
      <c r="A9" s="285">
        <v>1</v>
      </c>
      <c r="B9" s="286" t="s">
        <v>167</v>
      </c>
      <c r="C9" s="286" t="s">
        <v>168</v>
      </c>
      <c r="D9" s="287">
        <v>10000</v>
      </c>
      <c r="E9" s="288" t="s">
        <v>169</v>
      </c>
      <c r="F9" s="288" t="s">
        <v>170</v>
      </c>
      <c r="G9" s="286">
        <v>0</v>
      </c>
      <c r="H9" s="289" t="s">
        <v>171</v>
      </c>
      <c r="I9" s="290" t="s"/>
      <c r="J9" s="285" t="s"/>
      <c r="K9" s="291" t="s"/>
      <c r="L9" s="291" t="s"/>
      <c r="M9" s="291" t="s"/>
      <c r="N9" s="291" t="s"/>
      <c r="O9" s="291" t="s"/>
      <c r="P9" s="291" t="s"/>
      <c r="Q9" s="291" t="s"/>
      <c r="R9" s="291" t="s"/>
      <c r="S9" s="291" t="s"/>
      <c r="T9" s="291" t="s"/>
      <c r="U9" s="291" t="s"/>
      <c r="V9" s="292" t="s"/>
      <c r="W9" s="293" t="s"/>
    </row>
    <row r="10" spans="1:10" s="632" customFormat="true" ht="24" customHeight="true">
      <c r="A10" s="285">
        <v>8</v>
      </c>
      <c r="B10" s="294" t="s">
        <v>172</v>
      </c>
      <c r="C10" s="286" t="s">
        <v>168</v>
      </c>
      <c r="D10" s="287">
        <v>46800</v>
      </c>
      <c r="E10" s="294">
        <v>5</v>
      </c>
      <c r="F10" s="295">
        <v>29</v>
      </c>
      <c r="G10" s="296" t="s"/>
      <c r="H10" s="296" t="s"/>
      <c r="I10" s="297" t="s"/>
      <c r="J10" s="296" t="s"/>
    </row>
    <row r="11" spans="1:23" s="631" customFormat="true" ht="24" customHeight="true">
      <c r="A11" s="298">
        <v>2</v>
      </c>
      <c r="B11" s="299" t="s">
        <v>173</v>
      </c>
      <c r="C11" s="299" t="s">
        <v>168</v>
      </c>
      <c r="D11" s="300">
        <v>40000</v>
      </c>
      <c r="E11" s="301" t="s">
        <v>174</v>
      </c>
      <c r="F11" s="301" t="s">
        <v>170</v>
      </c>
      <c r="G11" s="299">
        <v>0</v>
      </c>
      <c r="H11" s="302" t="s">
        <v>175</v>
      </c>
      <c r="I11" s="303" t="s">
        <v>176</v>
      </c>
      <c r="J11" s="298" t="s"/>
      <c r="K11" s="304" t="s"/>
      <c r="L11" s="304" t="s"/>
      <c r="M11" s="304" t="s"/>
      <c r="N11" s="304" t="s"/>
      <c r="O11" s="304" t="s"/>
      <c r="P11" s="304" t="s"/>
      <c r="Q11" s="304" t="s"/>
      <c r="R11" s="304" t="s"/>
      <c r="S11" s="304" t="s"/>
      <c r="T11" s="304" t="s"/>
      <c r="U11" s="304" t="s"/>
      <c r="V11" s="305" t="s"/>
      <c r="W11" s="306" t="s"/>
    </row>
    <row r="12" spans="1:10" s="632" customFormat="true" ht="24" customHeight="true">
      <c r="A12" s="285" t="s"/>
      <c r="B12" s="294" t="s">
        <v>177</v>
      </c>
      <c r="C12" s="285" t="s">
        <v>168</v>
      </c>
      <c r="D12" s="287">
        <v>40000</v>
      </c>
      <c r="E12" s="294">
        <v>6</v>
      </c>
      <c r="F12" s="294">
        <v>1</v>
      </c>
      <c r="G12" s="296" t="s"/>
      <c r="H12" s="296" t="s"/>
      <c r="I12" s="297" t="s"/>
      <c r="J12" s="296" t="s"/>
    </row>
    <row r="13" spans="1:23" s="631" customFormat="true" ht="24" customHeight="true">
      <c r="A13" s="298">
        <v>3</v>
      </c>
      <c r="B13" s="299" t="s">
        <v>178</v>
      </c>
      <c r="C13" s="299" t="s">
        <v>168</v>
      </c>
      <c r="D13" s="300">
        <v>10000</v>
      </c>
      <c r="E13" s="301" t="s">
        <v>179</v>
      </c>
      <c r="F13" s="301" t="s">
        <v>180</v>
      </c>
      <c r="G13" s="299" t="s"/>
      <c r="H13" s="302" t="s">
        <v>181</v>
      </c>
      <c r="I13" s="303" t="s">
        <v>182</v>
      </c>
      <c r="J13" s="298" t="s"/>
      <c r="K13" s="304" t="s"/>
      <c r="L13" s="304" t="s"/>
      <c r="M13" s="304" t="s"/>
      <c r="N13" s="304" t="s"/>
      <c r="O13" s="304" t="s"/>
      <c r="P13" s="304" t="s"/>
      <c r="Q13" s="304" t="s"/>
      <c r="R13" s="304" t="s"/>
      <c r="S13" s="304" t="s"/>
      <c r="T13" s="304" t="s"/>
      <c r="U13" s="304" t="s"/>
      <c r="V13" s="305" t="s"/>
      <c r="W13" s="306" t="s"/>
    </row>
    <row r="14" spans="1:23" s="631" customFormat="true" ht="24" customHeight="true">
      <c r="A14" s="298">
        <v>5</v>
      </c>
      <c r="B14" s="299" t="s">
        <v>183</v>
      </c>
      <c r="C14" s="299" t="s">
        <v>168</v>
      </c>
      <c r="D14" s="307">
        <v>100000</v>
      </c>
      <c r="E14" s="308" t="s">
        <v>163</v>
      </c>
      <c r="F14" s="308" t="s">
        <v>184</v>
      </c>
      <c r="G14" s="309">
        <v>0</v>
      </c>
      <c r="H14" s="310" t="s">
        <v>185</v>
      </c>
      <c r="I14" s="303" t="s">
        <v>186</v>
      </c>
      <c r="J14" s="298" t="s">
        <v>187</v>
      </c>
      <c r="K14" s="304" t="s"/>
      <c r="L14" s="304" t="s"/>
      <c r="M14" s="304" t="s"/>
      <c r="N14" s="304" t="s"/>
      <c r="O14" s="304" t="s"/>
      <c r="P14" s="304" t="s"/>
      <c r="Q14" s="304" t="s"/>
      <c r="R14" s="304" t="s"/>
      <c r="S14" s="304" t="s"/>
      <c r="T14" s="304" t="s"/>
      <c r="U14" s="304" t="s"/>
      <c r="V14" s="305" t="s"/>
      <c r="W14" s="306" t="s"/>
    </row>
    <row r="15" spans="1:10" s="632" customFormat="true" ht="24" customHeight="true">
      <c r="A15" s="311">
        <v>10</v>
      </c>
      <c r="B15" s="312" t="s">
        <v>188</v>
      </c>
      <c r="C15" s="286" t="s">
        <v>168</v>
      </c>
      <c r="D15" s="287">
        <v>8000</v>
      </c>
      <c r="E15" s="312">
        <v>13</v>
      </c>
      <c r="F15" s="312">
        <v>6</v>
      </c>
      <c r="G15" s="313" t="s"/>
      <c r="H15" s="313" t="s"/>
      <c r="I15" s="314" t="s"/>
      <c r="J15" s="313" t="s"/>
    </row>
    <row r="16" spans="1:23" s="632" customFormat="true" ht="24" customHeight="true">
      <c r="A16" s="298">
        <v>7</v>
      </c>
      <c r="B16" s="315" t="s">
        <v>189</v>
      </c>
      <c r="C16" s="299" t="s">
        <v>168</v>
      </c>
      <c r="D16" s="316">
        <v>10000</v>
      </c>
      <c r="E16" s="317" t="s">
        <v>190</v>
      </c>
      <c r="F16" s="318" t="s">
        <v>191</v>
      </c>
      <c r="G16" s="315">
        <v>0</v>
      </c>
      <c r="H16" s="319" t="s">
        <v>192</v>
      </c>
      <c r="I16" s="320" t="s"/>
      <c r="J16" s="321" t="s"/>
      <c r="K16" s="322" t="s"/>
      <c r="L16" s="322" t="s"/>
      <c r="M16" s="322" t="s"/>
      <c r="N16" s="322" t="s"/>
      <c r="O16" s="322" t="s"/>
      <c r="P16" s="322" t="s"/>
      <c r="Q16" s="322" t="s"/>
      <c r="R16" s="322" t="s"/>
      <c r="S16" s="322" t="s"/>
      <c r="T16" s="322" t="s"/>
      <c r="U16" s="322" t="s"/>
      <c r="V16" s="323" t="s"/>
      <c r="W16" s="324" t="s"/>
    </row>
    <row r="17" spans="1:23" s="631" customFormat="true" ht="24" customHeight="true">
      <c r="A17" s="285">
        <v>6</v>
      </c>
      <c r="B17" s="286" t="s">
        <v>383</v>
      </c>
      <c r="C17" s="286" t="s">
        <v>168</v>
      </c>
      <c r="D17" s="287">
        <v>80000</v>
      </c>
      <c r="E17" s="288" t="s">
        <v>162</v>
      </c>
      <c r="F17" s="288" t="s">
        <v>193</v>
      </c>
      <c r="G17" s="286">
        <v>0</v>
      </c>
      <c r="H17" s="289" t="s"/>
      <c r="I17" s="290" t="s"/>
      <c r="J17" s="285" t="s"/>
      <c r="K17" s="291" t="s"/>
      <c r="L17" s="291" t="s"/>
      <c r="M17" s="291" t="s"/>
      <c r="N17" s="291" t="s"/>
      <c r="O17" s="291" t="s"/>
      <c r="P17" s="291" t="s"/>
      <c r="Q17" s="291" t="s"/>
      <c r="R17" s="291" t="s"/>
      <c r="S17" s="291" t="s"/>
      <c r="T17" s="291" t="s"/>
      <c r="U17" s="291" t="s"/>
      <c r="V17" s="292" t="s"/>
      <c r="W17" s="293" t="s"/>
    </row>
    <row r="18" spans="1:10" s="632" customFormat="true" ht="24" customHeight="true">
      <c r="A18" s="285">
        <v>9</v>
      </c>
      <c r="B18" s="294" t="s">
        <v>384</v>
      </c>
      <c r="C18" s="286" t="s">
        <v>168</v>
      </c>
      <c r="D18" s="287">
        <v>60000</v>
      </c>
      <c r="E18" s="294" t="s"/>
      <c r="F18" s="295" t="s"/>
      <c r="G18" s="296" t="s"/>
      <c r="H18" s="296" t="s"/>
      <c r="I18" s="297" t="s"/>
      <c r="J18" s="296" t="s"/>
    </row>
    <row r="19" spans="1:10" s="633" customFormat="true" ht="24" customHeight="true">
      <c r="A19" s="325" t="s"/>
      <c r="B19" s="325" t="s"/>
      <c r="C19" s="325" t="s"/>
      <c r="D19" s="326" t="s"/>
      <c r="E19" s="325" t="s"/>
      <c r="F19" s="325" t="s"/>
      <c r="H19" s="326" t="s"/>
      <c r="I19" s="327" t="s"/>
      <c r="J19" s="326" t="s"/>
    </row>
    <row r="20" spans="1:23" s="634" customFormat="true" ht="24" customHeight="true">
      <c r="A20" s="328" t="s"/>
      <c r="B20" s="329" t="s">
        <v>194</v>
      </c>
      <c r="C20" s="328" t="s">
        <v>158</v>
      </c>
      <c r="D20" s="330">
        <v>1000</v>
      </c>
      <c r="E20" s="331" t="s">
        <v>195</v>
      </c>
      <c r="F20" s="331" t="s">
        <v>169</v>
      </c>
      <c r="G20" s="332">
        <v>0</v>
      </c>
      <c r="H20" s="333" t="s">
        <v>196</v>
      </c>
      <c r="I20" s="334" t="s"/>
      <c r="J20" s="335" t="s"/>
      <c r="K20" s="336" t="s"/>
      <c r="L20" s="336" t="s"/>
      <c r="M20" s="336" t="s"/>
      <c r="N20" s="336" t="s"/>
      <c r="O20" s="336" t="s"/>
      <c r="P20" s="336" t="s"/>
      <c r="Q20" s="336" t="s"/>
      <c r="R20" s="336" t="s"/>
      <c r="S20" s="336" t="s"/>
      <c r="T20" s="336" t="s"/>
      <c r="U20" s="337" t="s"/>
      <c r="V20" s="337" t="s"/>
      <c r="W20" s="337" t="s"/>
    </row>
    <row r="21" spans="1:23" s="634" customFormat="true" ht="24" customHeight="true">
      <c r="A21" s="328" t="s"/>
      <c r="B21" s="338" t="s">
        <v>197</v>
      </c>
      <c r="C21" s="339" t="s">
        <v>158</v>
      </c>
      <c r="D21" s="330">
        <v>6000</v>
      </c>
      <c r="E21" s="340" t="s">
        <v>198</v>
      </c>
      <c r="F21" s="340" t="s">
        <v>385</v>
      </c>
      <c r="G21" s="341">
        <v>250</v>
      </c>
      <c r="H21" s="333" t="s"/>
      <c r="I21" s="342" t="s"/>
      <c r="J21" s="339" t="s"/>
      <c r="K21" s="337" t="s"/>
      <c r="L21" s="337" t="s"/>
      <c r="M21" s="337" t="s"/>
      <c r="N21" s="337" t="s"/>
      <c r="O21" s="337" t="s"/>
      <c r="P21" s="337" t="s"/>
      <c r="Q21" s="337" t="s"/>
      <c r="R21" s="337" t="s"/>
      <c r="S21" s="337" t="s"/>
      <c r="T21" s="336" t="s"/>
      <c r="U21" s="337" t="s"/>
      <c r="V21" s="336" t="s"/>
      <c r="W21" s="343" t="s"/>
    </row>
    <row r="22" spans="1:10" s="635" customFormat="true" ht="24" customHeight="true">
      <c r="A22" s="344" t="s"/>
      <c r="B22" s="345" t="s">
        <v>199</v>
      </c>
      <c r="C22" s="338" t="s">
        <v>168</v>
      </c>
      <c r="D22" s="330">
        <v>15000</v>
      </c>
      <c r="E22" s="346">
        <v>13</v>
      </c>
      <c r="F22" s="346">
        <v>6</v>
      </c>
      <c r="G22" s="347" t="s"/>
      <c r="H22" s="347" t="s"/>
      <c r="I22" s="348" t="s"/>
      <c r="J22" s="347" t="s"/>
    </row>
    <row r="23" spans="1:23" s="634" customFormat="true" ht="24" customHeight="true">
      <c r="A23" s="339" t="s"/>
      <c r="B23" s="338" t="s">
        <v>200</v>
      </c>
      <c r="C23" s="338" t="s">
        <v>168</v>
      </c>
      <c r="D23" s="341">
        <v>10000</v>
      </c>
      <c r="E23" s="340" t="s">
        <v>160</v>
      </c>
      <c r="F23" s="340" t="s">
        <v>184</v>
      </c>
      <c r="G23" s="338" t="s"/>
      <c r="H23" s="333" t="s">
        <v>201</v>
      </c>
      <c r="I23" s="349" t="s">
        <v>202</v>
      </c>
      <c r="J23" s="339" t="s"/>
      <c r="K23" s="337" t="s"/>
      <c r="L23" s="337" t="s"/>
      <c r="M23" s="337" t="s"/>
      <c r="N23" s="337" t="s"/>
      <c r="O23" s="337" t="s"/>
      <c r="P23" s="337" t="s"/>
      <c r="Q23" s="337" t="s"/>
      <c r="R23" s="337" t="s"/>
      <c r="S23" s="337" t="s"/>
      <c r="T23" s="337" t="s"/>
      <c r="U23" s="337" t="s"/>
      <c r="V23" s="336" t="s"/>
      <c r="W23" s="343" t="s"/>
    </row>
    <row r="24" spans="1:23" ht="24" customHeight="true"/>
    <row r="25" spans="1:23" s="636" customFormat="true" ht="24" customHeight="true">
      <c r="A25" s="350">
        <v>5</v>
      </c>
      <c r="B25" s="351" t="s">
        <v>203</v>
      </c>
      <c r="C25" s="352" t="s">
        <v>158</v>
      </c>
      <c r="D25" s="353">
        <v>5000</v>
      </c>
      <c r="E25" s="354" t="s">
        <v>204</v>
      </c>
      <c r="F25" s="354" t="s">
        <v>163</v>
      </c>
      <c r="G25" s="351">
        <v>0</v>
      </c>
      <c r="H25" s="355" t="s">
        <v>386</v>
      </c>
      <c r="I25" s="356" t="s"/>
      <c r="J25" s="357" t="s"/>
      <c r="K25" s="358" t="s"/>
      <c r="L25" s="358" t="s"/>
      <c r="M25" s="358" t="s"/>
      <c r="N25" s="358" t="s"/>
      <c r="O25" s="358" t="s"/>
      <c r="P25" s="358" t="s"/>
      <c r="Q25" s="358" t="s"/>
      <c r="R25" s="358" t="s"/>
      <c r="S25" s="358" t="s"/>
      <c r="T25" s="358" t="s"/>
      <c r="U25" s="358" t="s"/>
      <c r="V25" s="359" t="s"/>
      <c r="W25" s="360" t="s"/>
    </row>
    <row r="26" spans="1:23" ht="24" customHeight="true"/>
    <row r="27" spans="1:23" ht="24" customHeight="true"/>
    <row r="28" spans="1:23" ht="24" customHeight="true"/>
    <row r="29" spans="1:23" ht="24" customHeight="true"/>
    <row r="30" spans="1:23" ht="24" customHeight="true"/>
    <row r="31" spans="1:23" ht="24" customHeight="true"/>
    <row r="32" spans="1:23" ht="24" customHeight="true"/>
    <row r="33" spans="1:23" ht="24" customHeight="true"/>
    <row r="34" spans="1:23" ht="24" customHeight="true"/>
    <row r="35" spans="1:23" ht="24" customHeight="true"/>
    <row r="36" spans="1:23" ht="24" customHeight="true"/>
    <row r="37" spans="1:23" ht="24" customHeight="true"/>
    <row r="38" spans="1:23" ht="24" customHeight="true"/>
    <row r="39" spans="1:23" ht="24" customHeight="true"/>
    <row r="40" spans="1:23" ht="24" customHeight="true"/>
    <row r="41" spans="1:23" ht="24" customHeight="true"/>
    <row r="42" spans="1:23" ht="24" customHeight="true"/>
    <row r="43" spans="1:23" ht="24" customHeight="true"/>
    <row r="44" spans="1:23" ht="24" customHeight="true"/>
    <row r="45" spans="1:23" ht="24" customHeight="true"/>
    <row r="46" spans="1:23" ht="24" customHeight="true"/>
    <row r="47" spans="1:23" ht="24" customHeight="true"/>
    <row r="48" spans="1:23" ht="24" customHeight="true"/>
    <row r="49" spans="1:23" ht="24" customHeight="true"/>
    <row r="50" spans="1:23" ht="24" customHeight="true"/>
    <row r="51" spans="1:23" ht="24" customHeight="true"/>
    <row r="52" spans="1:23" ht="24" customHeight="true"/>
    <row r="53" spans="1:23" ht="24" customHeight="true"/>
    <row r="54" spans="1:23" ht="24" customHeight="true"/>
    <row r="55" spans="1:23" ht="24" customHeight="true"/>
    <row r="56" spans="1:23" ht="24" customHeight="true"/>
    <row r="57" spans="1:23" ht="24" customHeight="true"/>
    <row r="58" spans="1:23" ht="24" customHeight="true"/>
    <row r="59" spans="1:23" ht="24" customHeight="true"/>
    <row r="60" spans="1:23" ht="24" customHeight="true"/>
    <row r="61" spans="1:23" ht="24" customHeight="true"/>
    <row r="62" spans="1:23" ht="24" customHeight="true"/>
    <row r="63" spans="1:23" ht="24" customHeight="true"/>
    <row r="64" spans="1:23" ht="24" customHeight="true"/>
    <row r="65" spans="1:23" ht="24" customHeight="true"/>
    <row r="66" spans="1:23" ht="24" customHeight="true"/>
    <row r="67" spans="1:23" ht="24" customHeight="true"/>
    <row r="68" spans="1:23" ht="24" customHeight="true"/>
    <row r="69" spans="1:23" ht="24" customHeight="true"/>
    <row r="70" spans="1:23" ht="24" customHeight="true"/>
    <row r="71" spans="1:23" ht="24" customHeight="true"/>
    <row r="72" spans="1:23" ht="24" customHeight="true"/>
    <row r="73" spans="1:23" ht="24" customHeight="true"/>
    <row r="74" spans="1:23" ht="24" customHeight="true"/>
    <row r="75" spans="1:23" ht="24" customHeight="true"/>
    <row r="76" spans="1:23" ht="24" customHeight="true"/>
    <row r="77" spans="1:23" ht="24" customHeight="true"/>
    <row r="78" spans="1:23" ht="24" customHeight="true"/>
    <row r="79" spans="1:23" ht="24" customHeight="true"/>
    <row r="80" spans="1:23" ht="24" customHeight="true"/>
    <row r="81" spans="1:23" ht="24" customHeight="true"/>
    <row r="82" spans="1:23" ht="24" customHeight="true"/>
    <row r="83" spans="1:23" ht="24" customHeight="true"/>
    <row r="84" spans="1:23" ht="24" customHeight="true"/>
    <row r="85" spans="1:23" ht="24" customHeight="true"/>
    <row r="86" spans="1:23" ht="24" customHeight="true"/>
    <row r="87" spans="1:23" ht="24" customHeight="true"/>
    <row r="88" spans="1:23" ht="24" customHeight="true"/>
    <row r="89" spans="1:23" ht="24" customHeight="true"/>
    <row r="90" spans="1:23" ht="24" customHeight="true"/>
    <row r="91" spans="1:23" ht="24" customHeight="true"/>
    <row r="92" spans="1:23" ht="24" customHeight="true"/>
    <row r="93" spans="1:23" ht="24" customHeight="true"/>
    <row r="94" spans="1:23" ht="24" customHeight="true"/>
    <row r="95" spans="1:23" ht="24" customHeight="true"/>
    <row r="96" spans="1:23" ht="24" customHeight="true"/>
    <row r="97" spans="1:23" ht="24" customHeight="true"/>
    <row r="98" spans="1:23" ht="24" customHeight="true"/>
    <row r="99" spans="1:23" ht="24" customHeight="true"/>
    <row r="100" spans="1:23" ht="24" customHeight="true"/>
    <row r="101" spans="1:23" ht="24" customHeight="true"/>
    <row r="102" spans="1:23" ht="24" customHeight="true"/>
    <row r="103" spans="1:23" ht="24" customHeight="true"/>
    <row r="104" spans="1:23" ht="24" customHeight="true"/>
    <row r="105" spans="1:23" ht="24" customHeight="true"/>
    <row r="106" spans="1:23" ht="24" customHeight="true"/>
    <row r="107" spans="1:23" ht="24" customHeight="true"/>
    <row r="108" spans="1:23" ht="24" customHeight="true"/>
    <row r="109" spans="1:23" ht="24" customHeight="true"/>
    <row r="110" spans="1:23" ht="24" customHeight="true"/>
    <row r="111" spans="1:23" ht="24" customHeight="true"/>
    <row r="112" spans="1:23" ht="24" customHeight="true"/>
    <row r="113" spans="1:23" ht="24" customHeight="true"/>
    <row r="114" spans="1:23" ht="24" customHeight="true"/>
    <row r="115" spans="1:23" ht="24" customHeight="true"/>
    <row r="116" spans="1:23" ht="24" customHeight="true"/>
    <row r="117" spans="1:23" ht="24" customHeight="true"/>
    <row r="118" spans="1:23" ht="24" customHeight="true"/>
    <row r="119" spans="1:23" ht="24" customHeight="true"/>
    <row r="120" spans="1:23" ht="24" customHeight="true"/>
    <row r="121" spans="1:23" ht="24" customHeight="true"/>
    <row r="122" spans="1:23" ht="24" customHeight="true"/>
    <row r="123" spans="1:23" ht="24" customHeight="true"/>
    <row r="124" spans="1:23" ht="24" customHeight="true"/>
    <row r="125" spans="1:23" ht="24" customHeight="true"/>
    <row r="126" spans="1:23" ht="24" customHeight="true"/>
    <row r="127" spans="1:23" ht="24" customHeight="true"/>
    <row r="128" spans="1:23" ht="24" customHeight="true"/>
    <row r="129" spans="1:23" ht="24" customHeight="true"/>
    <row r="130" spans="1:23" ht="24" customHeight="true"/>
    <row r="131" spans="1:23" ht="24" customHeight="true"/>
    <row r="132" spans="1:23" ht="24" customHeight="true"/>
    <row r="133" spans="1:23" ht="24" customHeight="true"/>
    <row r="134" spans="1:23" ht="24" customHeight="true"/>
    <row r="135" spans="1:23" ht="24" customHeight="true"/>
    <row r="136" spans="1:23" ht="24" customHeight="true"/>
    <row r="137" spans="1:23" ht="24" customHeight="true"/>
    <row r="138" spans="1:23" ht="24" customHeight="true"/>
    <row r="139" spans="1:23" ht="24" customHeight="true"/>
    <row r="140" spans="1:23" ht="24" customHeight="true"/>
    <row r="141" spans="1:23" ht="24" customHeight="true"/>
    <row r="142" spans="1:23" ht="24" customHeight="true"/>
    <row r="143" spans="1:23" ht="24" customHeight="true"/>
    <row r="144" spans="1:23" ht="24" customHeight="true"/>
    <row r="145" spans="1:23" ht="24" customHeight="true"/>
    <row r="146" spans="1:23" ht="24" customHeight="true"/>
    <row r="147" spans="1:23" ht="24" customHeight="true"/>
    <row r="148" spans="1:23" ht="24" customHeight="true"/>
    <row r="149" spans="1:23" ht="24" customHeight="true"/>
    <row r="150" spans="1:23" ht="24" customHeight="true"/>
    <row r="151" spans="1:23" ht="24" customHeight="true"/>
    <row r="152" spans="1:23" ht="24" customHeight="true"/>
    <row r="153" spans="1:23" ht="24" customHeight="true"/>
    <row r="154" spans="1:23" ht="24" customHeight="true"/>
    <row r="155" spans="1:23" ht="24" customHeight="true"/>
    <row r="156" spans="1:23" ht="24" customHeight="true"/>
    <row r="157" spans="1:23" ht="24" customHeight="true"/>
    <row r="158" spans="1:23" ht="24" customHeight="true"/>
    <row r="159" spans="1:23" ht="24" customHeight="true"/>
    <row r="160" spans="1:23" ht="24" customHeight="true"/>
    <row r="161" spans="1:23" ht="24" customHeight="true"/>
    <row r="162" spans="1:23" ht="24" customHeight="true"/>
    <row r="163" spans="1:23" ht="24" customHeight="true"/>
    <row r="164" spans="1:23" ht="24" customHeight="true"/>
    <row r="165" spans="1:23" ht="24" customHeight="true"/>
    <row r="166" spans="1:23" ht="24" customHeight="true"/>
    <row r="167" spans="1:23" ht="24" customHeight="true"/>
    <row r="168" spans="1:23" ht="24" customHeight="true"/>
    <row r="169" spans="1:23" ht="24" customHeight="true"/>
    <row r="170" spans="1:23" ht="24" customHeight="true"/>
    <row r="171" spans="1:23" ht="24" customHeight="true"/>
    <row r="172" spans="1:23" ht="24" customHeight="true"/>
    <row r="173" spans="1:23" ht="24" customHeight="true"/>
    <row r="174" spans="1:23" ht="24" customHeight="true"/>
    <row r="175" spans="1:23" ht="24" customHeight="true"/>
    <row r="176" spans="1:23" ht="24" customHeight="true"/>
    <row r="177" spans="1:23" ht="24" customHeight="true"/>
    <row r="178" spans="1:23" ht="24" customHeight="true"/>
    <row r="179" spans="1:23" ht="24" customHeight="true"/>
    <row r="180" spans="1:23" ht="24" customHeight="true"/>
    <row r="181" spans="1:23" ht="24" customHeight="true"/>
    <row r="182" spans="1:23" ht="24" customHeight="true"/>
    <row r="183" spans="1:23" ht="24" customHeight="true"/>
    <row r="184" spans="1:23" ht="24" customHeight="true"/>
    <row r="185" spans="1:23" ht="24" customHeight="true"/>
    <row r="186" spans="1:23" ht="24" customHeight="true"/>
    <row r="187" spans="1:23" ht="24" customHeight="true"/>
    <row r="188" spans="1:23" ht="24" customHeight="true"/>
    <row r="189" spans="1:23" ht="24" customHeight="true"/>
    <row r="190" spans="1:23" ht="24" customHeight="true"/>
    <row r="191" spans="1:23" ht="24" customHeight="true"/>
    <row r="192" spans="1:23" ht="24" customHeight="true"/>
    <row r="193" spans="1:23" ht="24" customHeight="true"/>
    <row r="194" spans="1:23" ht="24" customHeight="true"/>
    <row r="195" spans="1:23" ht="24" customHeight="true"/>
    <row r="196" spans="1:23" ht="24" customHeight="true"/>
    <row r="197" spans="1:23" ht="24" customHeight="true"/>
    <row r="198" spans="1:23" ht="24" customHeight="true"/>
    <row r="199" spans="1:23" ht="24" customHeight="true"/>
    <row r="200" spans="1:23" ht="24" customHeight="true"/>
    <row r="201" spans="1:23" ht="24" customHeight="true"/>
    <row r="202" spans="1:23" ht="24" customHeight="true"/>
    <row r="203" spans="1:23" ht="24" customHeight="true"/>
    <row r="204" spans="1:23" ht="24" customHeight="true"/>
    <row r="205" spans="1:23" ht="24" customHeight="true"/>
    <row r="206" spans="1:23" ht="24" customHeight="true"/>
    <row r="207" spans="1:23" ht="24" customHeight="true"/>
    <row r="208" spans="1:23" ht="24" customHeight="true"/>
    <row r="209" spans="1:23" ht="24" customHeight="true"/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 codeName="手机号与注册管理">
    <tabColor rgb="FFFFFFFF"/>
  </sheetPr>
  <dimension ref="B40"/>
  <sheetViews>
    <sheetView showGridLines="true" workbookViewId="0"/>
  </sheetViews>
  <cols>
    <col min="1" max="1" width="14.7031" style="462" customWidth="true"/>
    <col min="2" max="2" width="16.8633" style="38" customWidth="true"/>
    <col min="3" max="3" width="18.3516" customWidth="true"/>
    <col min="4" max="4" width="20.2344" customWidth="true"/>
    <col min="9" max="10" width="18.082" customWidth="true"/>
    <col min="11" max="11" width="16.4609" customWidth="true"/>
    <col min="12" max="12" width="17.543" customWidth="true"/>
    <col min="13" max="13" width="15.5117" customWidth="true"/>
    <col min="14" max="14" width="18.2109" customWidth="true"/>
    <col min="15" max="15" width="22.2617" customWidth="true"/>
  </cols>
  <sheetData>
    <row r="1" spans="1:7" s="457">
      <c r="A1" s="457" t="s"/>
      <c r="B1" s="457" t="s">
        <v>241</v>
      </c>
      <c r="C1" s="457" t="s">
        <v>238</v>
      </c>
      <c r="D1" s="457" t="s">
        <v>236</v>
      </c>
      <c r="E1" s="457" t="s">
        <v>242</v>
      </c>
      <c r="F1" s="457" t="s"/>
      <c r="G1" s="457" t="s">
        <v>243</v>
      </c>
    </row>
    <row r="2" spans="1:6" ht="18.75" customHeight="true">
      <c r="A2" s="458" t="s">
        <v>244</v>
      </c>
      <c r="B2" s="459">
        <v>18565645727</v>
      </c>
      <c r="C2" s="460" t="s">
        <v>245</v>
      </c>
      <c r="D2" t="s">
        <v>246</v>
      </c>
      <c r="E2" t="s">
        <v>247</v>
      </c>
      <c r="F2" s="461" t="s"/>
    </row>
    <row r="3" spans="1:6">
      <c r="A3" s="462" t="s">
        <v>248</v>
      </c>
      <c r="B3" s="463">
        <v>15791544245</v>
      </c>
      <c r="C3" t="s">
        <v>249</v>
      </c>
      <c r="D3" t="s">
        <v>250</v>
      </c>
      <c r="E3" s="461" t="s">
        <v>251</v>
      </c>
      <c r="F3" s="461" t="s"/>
    </row>
    <row r="4" spans="1:6" s="467">
      <c r="A4" s="464" t="s">
        <v>244</v>
      </c>
      <c r="B4" s="465">
        <v>18923876727</v>
      </c>
      <c r="C4" s="466" t="s">
        <v>252</v>
      </c>
      <c r="E4" s="467" t="s">
        <v>253</v>
      </c>
      <c r="F4" s="468" t="s"/>
    </row>
    <row r="5" spans="1:6" s="467">
      <c r="A5" s="469" t="s">
        <v>254</v>
      </c>
      <c r="B5" s="470">
        <v>18144855727</v>
      </c>
      <c r="C5" s="466" t="s">
        <v>255</v>
      </c>
      <c r="E5" s="467" t="s">
        <v>256</v>
      </c>
      <c r="F5" s="468" t="s"/>
    </row>
    <row r="6" spans="1:9" s="637">
      <c r="A6" s="471" t="s">
        <v>254</v>
      </c>
      <c r="B6" s="472">
        <v>19075282886</v>
      </c>
      <c r="C6" s="460" t="s">
        <v>257</v>
      </c>
      <c r="D6" s="473" t="s">
        <v>258</v>
      </c>
      <c r="E6" s="473" t="s">
        <v>259</v>
      </c>
      <c r="F6" s="461" t="s"/>
      <c r="I6" s="473" t="s"/>
    </row>
    <row r="7" spans="2:6">
      <c r="B7" s="38">
        <v>19370923724</v>
      </c>
      <c r="F7" s="474" t="s"/>
    </row>
    <row r="8" spans="6:6">
      <c r="F8" s="461" t="s"/>
    </row>
    <row r="9" spans="1:6" s="461">
      <c r="A9" s="475" t="s">
        <v>260</v>
      </c>
      <c r="B9" s="476">
        <v>13268251727</v>
      </c>
      <c r="C9" s="477" t="s">
        <v>261</v>
      </c>
      <c r="E9" s="461" t="s">
        <v>262</v>
      </c>
      <c r="F9" s="461" t="s"/>
    </row>
    <row r="10" spans="1:6">
      <c r="A10" s="475" t="s">
        <v>260</v>
      </c>
      <c r="B10" s="476">
        <v>13129321714</v>
      </c>
      <c r="C10" s="477" t="s">
        <v>263</v>
      </c>
      <c r="D10" s="461" t="s"/>
      <c r="E10" s="478" t="s">
        <v>264</v>
      </c>
      <c r="F10" s="461" t="s"/>
    </row>
    <row r="11" spans="1:6" s="468">
      <c r="A11" s="469" t="s">
        <v>254</v>
      </c>
      <c r="B11" s="470">
        <v>18142835727</v>
      </c>
      <c r="C11" s="479" t="s">
        <v>265</v>
      </c>
      <c r="E11" s="480" t="s">
        <v>262</v>
      </c>
      <c r="F11" s="480" t="s">
        <v>266</v>
      </c>
    </row>
    <row r="12" spans="1:6" s="468">
      <c r="A12" s="481" t="s">
        <v>267</v>
      </c>
      <c r="B12" s="482">
        <v>4123563645</v>
      </c>
      <c r="C12" s="479" t="s">
        <v>268</v>
      </c>
      <c r="E12" s="468" t="s">
        <v>240</v>
      </c>
      <c r="F12" s="468" t="s"/>
    </row>
    <row r="13" spans="1:7" s="461">
      <c r="A13" s="483" t="s">
        <v>269</v>
      </c>
      <c r="B13" s="484">
        <v>6692415023</v>
      </c>
      <c r="C13" s="477" t="s">
        <v>270</v>
      </c>
      <c r="E13" s="461" t="s">
        <v>240</v>
      </c>
      <c r="F13" s="461" t="s"/>
      <c r="G13" s="461" t="s"/>
    </row>
    <row r="14" spans="1:6">
      <c r="A14" s="485" t="s"/>
      <c r="F14" s="474" t="s"/>
    </row>
    <row r="15" spans="1:6">
      <c r="A15" s="486" t="s"/>
      <c r="F15" s="461" t="s"/>
    </row>
    <row r="16" spans="1:8">
      <c r="A16" s="487" t="s">
        <v>271</v>
      </c>
      <c r="B16" s="484">
        <v>3059123980</v>
      </c>
      <c r="D16" s="488">
        <v>24</v>
      </c>
      <c r="E16" s="488" t="s">
        <v>240</v>
      </c>
      <c r="F16" s="489" t="s"/>
      <c r="G16" s="488" t="s"/>
      <c r="H16" s="488" t="s"/>
    </row>
    <row r="17" spans="1:8" s="461">
      <c r="A17" s="490" t="s">
        <v>272</v>
      </c>
      <c r="B17" s="491">
        <v>60241461</v>
      </c>
      <c r="C17" s="461" t="s">
        <v>273</v>
      </c>
      <c r="E17" s="461" t="s"/>
      <c r="F17" s="461" t="s"/>
      <c r="H17" s="492" t="s"/>
    </row>
    <row r="18" spans="1:6">
      <c r="A18" s="493" t="s">
        <v>274</v>
      </c>
      <c r="B18" s="494">
        <v>90442538</v>
      </c>
      <c r="C18" t="s">
        <v>275</v>
      </c>
      <c r="D18" s="488" t="s">
        <v>276</v>
      </c>
      <c r="E18" s="488" t="s">
        <v>247</v>
      </c>
      <c r="F18" s="489" t="s"/>
    </row>
    <row r="19" spans="2:6">
      <c r="B19" s="38" t="s"/>
      <c r="F19" s="461" t="s"/>
    </row>
    <row r="20" spans="1:6">
      <c r="A20" s="462" t="s">
        <v>248</v>
      </c>
      <c r="B20" s="38">
        <v>17788708527</v>
      </c>
      <c r="C20" t="s">
        <v>277</v>
      </c>
      <c r="D20" t="s">
        <v>278</v>
      </c>
      <c r="E20" s="478" t="s">
        <v>264</v>
      </c>
      <c r="F20" s="461" t="s"/>
    </row>
    <row r="21" spans="2:6">
      <c r="B21" s="38">
        <v>15791544245</v>
      </c>
      <c r="F21" s="461" t="s"/>
    </row>
    <row r="22" spans="6:17">
      <c r="F22" s="461" t="s"/>
      <c r="G22" t="s">
        <v>279</v>
      </c>
      <c r="H22" t="s">
        <v>280</v>
      </c>
      <c r="I22" t="s">
        <v>281</v>
      </c>
      <c r="K22" t="s">
        <v>282</v>
      </c>
      <c r="L22" t="s">
        <v>283</v>
      </c>
      <c r="O22" t="s">
        <v>284</v>
      </c>
      <c r="P22" t="s">
        <v>285</v>
      </c>
      <c r="Q22" t="s">
        <v>286</v>
      </c>
    </row>
    <row r="23" spans="1:18">
      <c r="A23" s="495" t="s">
        <v>287</v>
      </c>
      <c r="B23" s="496">
        <v>97071260</v>
      </c>
      <c r="C23" s="497">
        <v>45566</v>
      </c>
      <c r="D23" s="460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K23" t="s">
        <v>390</v>
      </c>
      <c r="L23" t="s">
        <v>294</v>
      </c>
      <c r="M23" t="s">
        <v>295</v>
      </c>
      <c r="O23" t="s">
        <v>391</v>
      </c>
      <c r="P23" t="s">
        <v>296</v>
      </c>
      <c r="Q23" t="s">
        <v>297</v>
      </c>
      <c r="R23" t="s">
        <v>298</v>
      </c>
    </row>
    <row r="24" spans="1:15">
      <c r="A24" s="498" t="s">
        <v>299</v>
      </c>
      <c r="B24" s="499">
        <v>90521778</v>
      </c>
      <c r="C24" s="497">
        <v>45748</v>
      </c>
      <c r="E24" t="s">
        <v>217</v>
      </c>
      <c r="F24" s="13" t="s">
        <v>300</v>
      </c>
      <c r="G24" t="s">
        <v>301</v>
      </c>
      <c r="H24" t="s">
        <v>292</v>
      </c>
      <c r="I24" t="s">
        <v>293</v>
      </c>
      <c r="K24" t="s">
        <v>302</v>
      </c>
      <c r="L24" t="s">
        <v>303</v>
      </c>
      <c r="M24" t="s">
        <v>304</v>
      </c>
      <c r="O24" t="s">
        <v>392</v>
      </c>
    </row>
    <row r="25" spans="1:15" ht="17.25" customHeight="true">
      <c r="A25" s="500" t="s">
        <v>305</v>
      </c>
      <c r="B25" s="501">
        <v>93202404</v>
      </c>
      <c r="E25" t="s">
        <v>306</v>
      </c>
      <c r="G25" t="s">
        <v>307</v>
      </c>
      <c r="H25" t="s">
        <v>292</v>
      </c>
      <c r="I25" t="s">
        <v>293</v>
      </c>
      <c r="K25" t="s">
        <v>393</v>
      </c>
      <c r="L25" t="s">
        <v>308</v>
      </c>
      <c r="M25" t="s">
        <v>295</v>
      </c>
      <c r="O25" t="s">
        <v>302</v>
      </c>
    </row>
    <row r="26" spans="1:15" s="638" ht="17.25" customHeight="true">
      <c r="A26" s="500" t="s">
        <v>309</v>
      </c>
      <c r="B26" s="467">
        <v>94223594</v>
      </c>
      <c r="E26" t="s">
        <v>310</v>
      </c>
      <c r="G26" t="s">
        <v>307</v>
      </c>
      <c r="I26" t="s">
        <v>311</v>
      </c>
      <c r="K26" t="s">
        <v>394</v>
      </c>
      <c r="L26" t="s">
        <v>312</v>
      </c>
      <c r="M26" t="s">
        <v>313</v>
      </c>
      <c r="O26" t="s">
        <v>395</v>
      </c>
    </row>
    <row r="27" spans="1:15" s="638" ht="17.25" customHeight="true">
      <c r="A27" s="500" t="s">
        <v>314</v>
      </c>
      <c r="B27" s="501">
        <v>56657082</v>
      </c>
      <c r="E27" t="s">
        <v>310</v>
      </c>
      <c r="G27" s="502" t="s">
        <v>307</v>
      </c>
      <c r="I27" s="502" t="s">
        <v>311</v>
      </c>
      <c r="K27" t="s">
        <v>396</v>
      </c>
      <c r="L27" t="s">
        <v>315</v>
      </c>
      <c r="M27" s="502" t="s">
        <v>313</v>
      </c>
      <c r="O27" t="s">
        <v>397</v>
      </c>
    </row>
    <row r="28" spans="1:14">
      <c r="A28" s="500" t="s">
        <v>316</v>
      </c>
      <c r="B28" s="501">
        <v>54439224</v>
      </c>
      <c r="G28" t="s">
        <v>240</v>
      </c>
      <c r="I28" t="s">
        <v>311</v>
      </c>
      <c r="K28" t="s">
        <v>317</v>
      </c>
      <c r="L28" t="s">
        <v>318</v>
      </c>
      <c r="M28" t="s">
        <v>295</v>
      </c>
      <c r="N28" t="s">
        <v>319</v>
      </c>
    </row>
    <row r="29" spans="1:14" ht="17.25" customHeight="true">
      <c r="A29" s="500" t="s">
        <v>320</v>
      </c>
      <c r="B29" s="501">
        <v>92837946</v>
      </c>
      <c r="G29" t="s">
        <v>240</v>
      </c>
      <c r="I29" t="s">
        <v>311</v>
      </c>
      <c r="K29" t="s">
        <v>321</v>
      </c>
      <c r="L29" t="s">
        <v>322</v>
      </c>
      <c r="M29" t="s">
        <v>304</v>
      </c>
      <c r="N29" t="s">
        <v>323</v>
      </c>
    </row>
    <row r="30" spans="1:14">
      <c r="A30" s="500" t="s">
        <v>320</v>
      </c>
      <c r="B30" s="501">
        <v>97555122</v>
      </c>
      <c r="G30" t="s">
        <v>240</v>
      </c>
      <c r="I30" t="s">
        <v>293</v>
      </c>
      <c r="J30" s="503">
        <v>45281</v>
      </c>
      <c r="K30" t="s">
        <v>398</v>
      </c>
      <c r="M30" t="s">
        <v>313</v>
      </c>
      <c r="N30" t="s">
        <v>324</v>
      </c>
    </row>
    <row r="31" spans="1:14">
      <c r="A31" s="500" t="s">
        <v>325</v>
      </c>
      <c r="B31" s="504">
        <v>97575663</v>
      </c>
      <c r="C31" s="61" t="s"/>
      <c r="G31" t="s">
        <v>240</v>
      </c>
      <c r="I31" t="s">
        <v>293</v>
      </c>
      <c r="J31" s="503">
        <v>45281</v>
      </c>
      <c r="K31" t="s">
        <v>399</v>
      </c>
      <c r="M31" s="502" t="s">
        <v>313</v>
      </c>
      <c r="N31" t="s">
        <v>326</v>
      </c>
    </row>
    <row r="32" spans="1:14">
      <c r="A32" s="500" t="s">
        <v>327</v>
      </c>
      <c r="B32" s="505">
        <v>94268145</v>
      </c>
      <c r="G32" t="s">
        <v>240</v>
      </c>
      <c r="I32" t="s">
        <v>293</v>
      </c>
      <c r="J32" s="503">
        <v>45281</v>
      </c>
      <c r="K32" t="s">
        <v>328</v>
      </c>
      <c r="L32" t="s">
        <v>329</v>
      </c>
      <c r="M32" s="502" t="s">
        <v>313</v>
      </c>
      <c r="N32" t="s">
        <v>330</v>
      </c>
    </row>
    <row r="33" spans="1:14" ht="16.5" customHeight="true">
      <c r="A33" s="506" t="s">
        <v>320</v>
      </c>
      <c r="B33" s="507">
        <v>90583422</v>
      </c>
      <c r="I33" t="s">
        <v>293</v>
      </c>
      <c r="J33" s="503">
        <v>45309</v>
      </c>
      <c r="K33" t="s">
        <v>400</v>
      </c>
      <c r="L33" t="s">
        <v>331</v>
      </c>
      <c r="M33" t="s">
        <v>332</v>
      </c>
      <c r="N33" t="s">
        <v>333</v>
      </c>
    </row>
    <row r="34" spans="1:14">
      <c r="A34" s="500" t="s">
        <v>334</v>
      </c>
      <c r="B34" s="501">
        <v>94252015</v>
      </c>
      <c r="C34" t="s">
        <v>335</v>
      </c>
      <c r="I34" t="s">
        <v>293</v>
      </c>
      <c r="J34" s="503">
        <v>45309</v>
      </c>
      <c r="K34" t="s">
        <v>401</v>
      </c>
      <c r="L34" t="s">
        <v>336</v>
      </c>
      <c r="M34" t="s">
        <v>337</v>
      </c>
      <c r="N34" t="s">
        <v>338</v>
      </c>
    </row>
    <row r="35" spans="1:14">
      <c r="A35" s="500" t="s">
        <v>339</v>
      </c>
      <c r="B35" s="501">
        <v>95788505</v>
      </c>
      <c r="C35" t="s">
        <v>340</v>
      </c>
      <c r="I35" t="s">
        <v>311</v>
      </c>
      <c r="J35" s="503">
        <v>45310</v>
      </c>
      <c r="K35" t="s">
        <v>402</v>
      </c>
      <c r="M35" t="s">
        <v>341</v>
      </c>
      <c r="N35" t="s">
        <v>342</v>
      </c>
    </row>
    <row r="36" spans="1:13">
      <c r="A36" s="508" t="s">
        <v>334</v>
      </c>
      <c r="B36" s="505">
        <v>93761169</v>
      </c>
      <c r="I36" t="s">
        <v>311</v>
      </c>
      <c r="J36" s="503">
        <v>45316</v>
      </c>
      <c r="K36" t="s">
        <v>403</v>
      </c>
      <c r="L36" t="s">
        <v>343</v>
      </c>
      <c r="M36" t="s">
        <v>332</v>
      </c>
    </row>
    <row r="37" spans="1:3">
      <c r="A37" s="509" t="s">
        <v>320</v>
      </c>
      <c r="B37" s="496">
        <v>95049460</v>
      </c>
      <c r="C37" s="497">
        <v>45566</v>
      </c>
    </row>
    <row r="38" spans="1:13">
      <c r="A38" s="495" t="s">
        <v>334</v>
      </c>
      <c r="B38" s="496">
        <v>98372476</v>
      </c>
      <c r="C38" s="497">
        <v>45413</v>
      </c>
      <c r="I38" t="s">
        <v>293</v>
      </c>
      <c r="J38" s="503">
        <v>45327</v>
      </c>
      <c r="K38" t="s">
        <v>404</v>
      </c>
      <c r="L38" t="s">
        <v>344</v>
      </c>
      <c r="M38" t="s">
        <v>332</v>
      </c>
    </row>
    <row r="39" spans="1:3">
      <c r="A39" s="495" t="s">
        <v>339</v>
      </c>
      <c r="B39" s="496">
        <v>94770355</v>
      </c>
      <c r="C39" s="497">
        <v>45474</v>
      </c>
    </row>
    <row r="40" spans="1:2">
      <c r="A40" s="510" t="s">
        <v>345</v>
      </c>
      <c r="B40" s="511">
        <v>97555122</v>
      </c>
    </row>
  </sheetData>
  <hyperlinks>
    <hyperlink ref="K23" r:id="rId0"/>
    <hyperlink ref="O23" r:id="rId1"/>
    <hyperlink ref="O24" r:id="rId2"/>
    <hyperlink ref="K25" r:id="rId3"/>
    <hyperlink ref="K26" r:id="rId4"/>
    <hyperlink ref="O26" r:id="rId5"/>
    <hyperlink ref="K27" r:id="rId6"/>
    <hyperlink ref="O27" r:id="rId7"/>
    <hyperlink ref="K30" r:id="rId8"/>
    <hyperlink ref="K33" r:id="rId9"/>
    <hyperlink ref="K34" r:id="rId10"/>
    <hyperlink ref="K35" r:id="rId11"/>
    <hyperlink ref="K36" r:id="rId12"/>
    <hyperlink ref="K38" r:id="rId13"/>
  </hyperlinks>
</worksheet>
</file>

<file path=xl/worksheets/sheet11.xml><?xml version="1.0" encoding="utf-8"?>
<worksheet xmlns="http://schemas.openxmlformats.org/spreadsheetml/2006/main">
  <sheetPr codeName="设备一览">
    <tabColor/>
  </sheetPr>
  <dimension ref="E20"/>
  <sheetViews>
    <sheetView showGridLines="true" workbookViewId="0"/>
  </sheetViews>
  <sheetFormatPr baseColWidth="13" defaultRowHeight="18" customHeight="true"/>
  <sheetData>
    <row r="1" spans="1:2">
      <c r="A1" t="s">
        <v>226</v>
      </c>
      <c r="B1" t="s">
        <v>227</v>
      </c>
    </row>
    <row r="15" spans="1:5">
      <c r="A15" t="s">
        <v>228</v>
      </c>
      <c r="B15" t="s">
        <v>229</v>
      </c>
      <c r="C15" t="s">
        <v>230</v>
      </c>
      <c r="E15">
        <v>13129321714</v>
      </c>
    </row>
    <row r="16" spans="3:5">
      <c r="C16" t="s">
        <v>231</v>
      </c>
      <c r="D16" t="s">
        <v>232</v>
      </c>
      <c r="E16" t="s">
        <v>233</v>
      </c>
    </row>
    <row r="17" spans="4:5">
      <c r="D17" t="s">
        <v>234</v>
      </c>
      <c r="E17" t="s">
        <v>235</v>
      </c>
    </row>
    <row r="18" spans="4:5">
      <c r="D18" t="s">
        <v>236</v>
      </c>
      <c r="E18">
        <v>15791544245</v>
      </c>
    </row>
    <row r="19" spans="3:5">
      <c r="C19" t="s">
        <v>237</v>
      </c>
      <c r="D19" t="s">
        <v>238</v>
      </c>
      <c r="E19" t="s">
        <v>239</v>
      </c>
    </row>
    <row r="20" spans="4:5">
      <c r="D20" t="s">
        <v>236</v>
      </c>
      <c r="E20" t="s">
        <v>240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2025-08-12T23:51:47Z</dcterms:created>
  <dcterms:modified xsi:type="dcterms:W3CDTF">2025-08-12T23:51:47Z</dcterms:modified>
</cp:coreProperties>
</file>