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unit-resources-and-results\information-systems-and-business-analytics\MIS771\2017\T1\Resources\Learning Resources\Topic (5)\Tut (5)\"/>
    </mc:Choice>
  </mc:AlternateContent>
  <bookViews>
    <workbookView xWindow="0" yWindow="0" windowWidth="13365" windowHeight="6075" tabRatio="925"/>
  </bookViews>
  <sheets>
    <sheet name="BLITZ_Survey_Details" sheetId="2" r:id="rId1"/>
    <sheet name="&amp;UnStack" sheetId="10" state="hidden" r:id="rId2"/>
    <sheet name="&amp;DataIndices" sheetId="8" state="hidden" r:id="rId3"/>
    <sheet name="&amp;DataCopy" sheetId="7" state="hidden" r:id="rId4"/>
    <sheet name="&amp;Miscel_Area" sheetId="4" state="hidden" r:id="rId5"/>
    <sheet name="&amp;GraphData" sheetId="56" state="hidden" r:id="rId6"/>
    <sheet name="&amp;WorkArea" sheetId="57" state="hidden" r:id="rId7"/>
    <sheet name="Survey Data" sheetId="3" r:id="rId8"/>
    <sheet name="Working" sheetId="62" r:id="rId9"/>
    <sheet name="Results" sheetId="67" r:id="rId10"/>
    <sheet name="Inteaction - Binary Var" sheetId="65" r:id="rId11"/>
    <sheet name="Interaction - Continuous Var" sheetId="68" r:id="rId12"/>
  </sheets>
  <definedNames>
    <definedName name="_xlnm._FilterDatabase" localSheetId="7" hidden="1">'Survey Data'!$A$1:$P$49</definedName>
    <definedName name="Age">'Survey Data'!$L$2:$L$49</definedName>
    <definedName name="AtConrobar">'Survey Data'!$H$2:$H$49</definedName>
    <definedName name="CorpCult">'Survey Data'!$G$2:$G$49</definedName>
    <definedName name="Dataset">'Survey Data'!$A$2:$P$49</definedName>
    <definedName name="datasetH">'Survey Data'!$A$1:$P$49</definedName>
    <definedName name="DaysAbsent">'Survey Data'!$E$2:$E$49</definedName>
    <definedName name="Department">'Survey Data'!$O$2:$O$49</definedName>
    <definedName name="DepartmentNum">'Survey Data'!$P$2:$P$49</definedName>
    <definedName name="EducYrs">'Survey Data'!$I$2:$I$49</definedName>
    <definedName name="Gender">'Survey Data'!$B$2:$B$49</definedName>
    <definedName name="JobSat">'Survey Data'!$F$2:$F$49</definedName>
    <definedName name="JobSecure">'Survey Data'!$M$2:$M$49</definedName>
    <definedName name="JobSecureNum">'Survey Data'!$N$2:$N$49</definedName>
    <definedName name="Position">'Survey Data'!$C$2:$C$49</definedName>
    <definedName name="Productivity">'Survey Data'!$D$2:$D$49</definedName>
    <definedName name="UOvTime">'Survey Data'!$K$2:$K$49</definedName>
    <definedName name="WkSalary">'Survey Data'!$J$2:$J$49</definedName>
  </definedNames>
  <calcPr calcId="162913"/>
</workbook>
</file>

<file path=xl/calcChain.xml><?xml version="1.0" encoding="utf-8"?>
<calcChain xmlns="http://schemas.openxmlformats.org/spreadsheetml/2006/main">
  <c r="D32" i="68" l="1"/>
  <c r="C32" i="68"/>
  <c r="B32" i="68"/>
  <c r="D31" i="68"/>
  <c r="C31" i="68"/>
  <c r="B31" i="68"/>
  <c r="D30" i="68"/>
  <c r="C30" i="68"/>
  <c r="D34" i="65"/>
  <c r="C34" i="65"/>
  <c r="B34" i="65"/>
  <c r="D33" i="65"/>
  <c r="C33" i="65"/>
  <c r="B33" i="65"/>
  <c r="D32" i="65"/>
  <c r="C32" i="65"/>
</calcChain>
</file>

<file path=xl/comments1.xml><?xml version="1.0" encoding="utf-8"?>
<comments xmlns="http://schemas.openxmlformats.org/spreadsheetml/2006/main">
  <authors>
    <author>jamie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Employee</t>
        </r>
      </text>
    </comment>
  </commentList>
</comments>
</file>

<file path=xl/sharedStrings.xml><?xml version="1.0" encoding="utf-8"?>
<sst xmlns="http://schemas.openxmlformats.org/spreadsheetml/2006/main" count="765" uniqueCount="122">
  <si>
    <t>Employee</t>
  </si>
  <si>
    <t>Employee number. From 1 to 48 to distinguish the employees in the sample from each other.</t>
  </si>
  <si>
    <t>Gender:</t>
  </si>
  <si>
    <t>Position:</t>
  </si>
  <si>
    <t>DysAbsnt:</t>
  </si>
  <si>
    <t>Days absent as taken as Personal Leave. Maximum of 5 days allowed.</t>
  </si>
  <si>
    <t>Jobsat:</t>
  </si>
  <si>
    <t>Job satisfaction. Rating from 0 to 20.</t>
  </si>
  <si>
    <t>CorpCult:</t>
  </si>
  <si>
    <t>Corporate culture. Compilation of sub-indexes to measure employee perceptions. Maximum of 15.</t>
  </si>
  <si>
    <t>EducYrs:</t>
  </si>
  <si>
    <t>Years of education.</t>
  </si>
  <si>
    <t>WkSalry:</t>
  </si>
  <si>
    <t>Weekly ordinary time salary (excluding paid overtime, etc.)</t>
  </si>
  <si>
    <t>UOvTime:</t>
  </si>
  <si>
    <t>Unpaid overtime (hours) per week. Estimates provided by respondents.</t>
  </si>
  <si>
    <t>Age:Yrs:</t>
  </si>
  <si>
    <t>Age of respondent</t>
  </si>
  <si>
    <t>JobSecure</t>
  </si>
  <si>
    <t>Gender</t>
  </si>
  <si>
    <t>Gender (Num)</t>
  </si>
  <si>
    <t>Position</t>
  </si>
  <si>
    <t>Position (Num)</t>
  </si>
  <si>
    <t>Prdtvty%</t>
  </si>
  <si>
    <t>DysAbsnt</t>
  </si>
  <si>
    <t>Jobsat</t>
  </si>
  <si>
    <t>CorpCult</t>
  </si>
  <si>
    <t>AtConrobar</t>
  </si>
  <si>
    <t>EducYrs</t>
  </si>
  <si>
    <t>WkSalry</t>
  </si>
  <si>
    <t>UOvTime</t>
  </si>
  <si>
    <t>Age:Yrs</t>
  </si>
  <si>
    <t>Female</t>
  </si>
  <si>
    <t>Manag</t>
  </si>
  <si>
    <t>Secure</t>
  </si>
  <si>
    <t>Male</t>
  </si>
  <si>
    <t>Insecure</t>
  </si>
  <si>
    <t>Non-Mng</t>
  </si>
  <si>
    <t>JobSec (Num)</t>
  </si>
  <si>
    <t>Very secure</t>
  </si>
  <si>
    <t>Department</t>
  </si>
  <si>
    <t>Department (Num)</t>
  </si>
  <si>
    <t>Admin</t>
  </si>
  <si>
    <t>Prod'n</t>
  </si>
  <si>
    <t>Dist'n</t>
  </si>
  <si>
    <t>Department:</t>
  </si>
  <si>
    <t>SecureJob</t>
  </si>
  <si>
    <t>InsecJob</t>
  </si>
  <si>
    <t>Dept:Admin</t>
  </si>
  <si>
    <t>Dept:Dist'n</t>
  </si>
  <si>
    <t>Conrobar-Data</t>
  </si>
  <si>
    <t>X Variable</t>
  </si>
  <si>
    <t>Coefficient</t>
  </si>
  <si>
    <t>X Predictor Value</t>
  </si>
  <si>
    <t>Males / Females</t>
  </si>
  <si>
    <t xml:space="preserve">Management / Non-management </t>
  </si>
  <si>
    <t>Dept (Num)</t>
  </si>
  <si>
    <t>BLITZ: Employee Survey</t>
  </si>
  <si>
    <t>Number of years employed at BLITZ.</t>
  </si>
  <si>
    <t>Sales</t>
  </si>
  <si>
    <t>Variable Name:</t>
  </si>
  <si>
    <t>Variable Description:</t>
  </si>
  <si>
    <t>Prdtvty:</t>
  </si>
  <si>
    <t>A measure of productivity performance with 100 as the base. That is employees with less than 100 productivity are underperformed and those over 100 are considered as high achievers.</t>
  </si>
  <si>
    <t>Employee ID</t>
  </si>
  <si>
    <t>Prdtvty</t>
  </si>
  <si>
    <r>
      <t xml:space="preserve">Perception of job security at Conrobar. </t>
    </r>
    <r>
      <rPr>
        <b/>
        <sz val="11"/>
        <color theme="1"/>
        <rFont val="Calibri"/>
        <family val="2"/>
        <scheme val="minor"/>
      </rPr>
      <t>Insecure</t>
    </r>
    <r>
      <rPr>
        <sz val="11"/>
        <color theme="1"/>
        <rFont val="Calibri"/>
        <family val="2"/>
        <scheme val="minor"/>
      </rPr>
      <t xml:space="preserve"> = 1, </t>
    </r>
    <r>
      <rPr>
        <b/>
        <sz val="11"/>
        <color theme="1"/>
        <rFont val="Calibri"/>
        <family val="2"/>
        <scheme val="minor"/>
      </rPr>
      <t>Secure</t>
    </r>
    <r>
      <rPr>
        <sz val="11"/>
        <color theme="1"/>
        <rFont val="Calibri"/>
        <family val="2"/>
        <scheme val="minor"/>
      </rPr>
      <t xml:space="preserve"> = 2, </t>
    </r>
    <r>
      <rPr>
        <b/>
        <sz val="11"/>
        <color theme="1"/>
        <rFont val="Calibri"/>
        <family val="2"/>
        <scheme val="minor"/>
      </rPr>
      <t>Very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Secure</t>
    </r>
    <r>
      <rPr>
        <sz val="11"/>
        <color theme="1"/>
        <rFont val="Calibri"/>
        <family val="2"/>
        <scheme val="minor"/>
      </rPr>
      <t xml:space="preserve"> = 3.</t>
    </r>
  </si>
  <si>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: (Administration, Finance, etc) = 1,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: (factory and retail) = 2, </t>
    </r>
    <r>
      <rPr>
        <b/>
        <sz val="11"/>
        <color theme="1"/>
        <rFont val="Calibri"/>
        <family val="2"/>
        <scheme val="minor"/>
      </rPr>
      <t>Dist'n</t>
    </r>
    <r>
      <rPr>
        <sz val="11"/>
        <color theme="1"/>
        <rFont val="Calibri"/>
        <family val="2"/>
        <scheme val="minor"/>
      </rPr>
      <t>: (Distribution, marketing) = 3</t>
    </r>
  </si>
  <si>
    <t>AtBLITZ</t>
  </si>
  <si>
    <t>AtBLITZ:</t>
  </si>
  <si>
    <t>Q1</t>
  </si>
  <si>
    <t>Q1(a)</t>
  </si>
  <si>
    <t>Q1(b)</t>
  </si>
  <si>
    <t>Q1(c)</t>
  </si>
  <si>
    <t>(i)</t>
  </si>
  <si>
    <t>(ii)</t>
  </si>
  <si>
    <t>(iii)</t>
  </si>
  <si>
    <t>Q2(a)</t>
  </si>
  <si>
    <t>i)</t>
  </si>
  <si>
    <t>ii)</t>
  </si>
  <si>
    <t>iii)</t>
  </si>
  <si>
    <t>Q2(b)</t>
  </si>
  <si>
    <t>Q2(c)</t>
  </si>
  <si>
    <t>Gen*JobSat</t>
  </si>
  <si>
    <t>This worksheet plots two-way interaction effects for a binary moderator. The moderator should have values 0 and 1. For further information see www.jeremydawson.co.uk/slopes.htm.</t>
  </si>
  <si>
    <t>Enter information from your regression in the shaded cells</t>
  </si>
  <si>
    <t>Variable names:</t>
  </si>
  <si>
    <t>Name of independent variable:</t>
  </si>
  <si>
    <t>IV</t>
  </si>
  <si>
    <t>Men</t>
  </si>
  <si>
    <t>Women</t>
  </si>
  <si>
    <t>Independent variable:</t>
  </si>
  <si>
    <t>Intercept / Constant:</t>
  </si>
  <si>
    <t>Means / SDs of variables:</t>
  </si>
  <si>
    <t>Mean of independent variable:</t>
  </si>
  <si>
    <t>SD of independent variable:</t>
  </si>
  <si>
    <t>Do not type below this line</t>
  </si>
  <si>
    <t>Moderator</t>
  </si>
  <si>
    <t>Mean of moderator:</t>
  </si>
  <si>
    <t>SD of moderator:</t>
  </si>
  <si>
    <t>For further information see www.jeremydawson.co.uk/slopes.htm.</t>
  </si>
  <si>
    <t>Interaction Term:</t>
  </si>
  <si>
    <t>Regression Coefficients:</t>
  </si>
  <si>
    <t>Q3a)</t>
  </si>
  <si>
    <t>DysAbsnt^2</t>
  </si>
  <si>
    <t>Q3b)</t>
  </si>
  <si>
    <t>iv)</t>
  </si>
  <si>
    <t>v)</t>
  </si>
  <si>
    <t>Intercept</t>
  </si>
  <si>
    <t>Job Sat</t>
  </si>
  <si>
    <t>Job Sec</t>
  </si>
  <si>
    <t>Note that we coded females as 0 and males as 1.</t>
  </si>
  <si>
    <t>Q4(e)</t>
  </si>
  <si>
    <t>Q4(d)</t>
  </si>
  <si>
    <t>Q4(c)</t>
  </si>
  <si>
    <t>Q4(b)</t>
  </si>
  <si>
    <t>Q4(a)</t>
  </si>
  <si>
    <t>Meaning of dummy variable value "0"</t>
  </si>
  <si>
    <t>Meaning of dummy value "1"</t>
  </si>
  <si>
    <t>Interacting variable:</t>
  </si>
  <si>
    <t>Name of interacting variable (moderator):</t>
  </si>
  <si>
    <t>Interacting variable (moderator):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</si>
</sst>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0.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86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/>
    <xf numFmtId="2" fontId="0" fillId="0" borderId="0" xfId="0" applyNumberFormat="1"/>
    <xf numFmtId="2" fontId="0" fillId="0" borderId="0" xfId="0" applyNumberFormat="1" applyFill="1" applyBorder="1" applyAlignment="1"/>
    <xf numFmtId="0" fontId="15" fillId="0" borderId="0" xfId="0" applyFo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8" fillId="0" borderId="0" xfId="1" applyFont="1"/>
    <xf numFmtId="0" fontId="16" fillId="0" borderId="0" xfId="1" applyFont="1"/>
    <xf numFmtId="0" fontId="16" fillId="0" borderId="0" xfId="1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16" fillId="0" borderId="0" xfId="1" applyFont="1" applyBorder="1"/>
    <xf numFmtId="0" fontId="16" fillId="0" borderId="0" xfId="1" applyFont="1" applyAlignment="1">
      <alignment horizontal="left"/>
    </xf>
    <xf numFmtId="2" fontId="17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2" fillId="2" borderId="0" xfId="0" applyFont="1" applyFill="1" applyAlignment="1">
      <alignment horizontal="right"/>
    </xf>
    <xf numFmtId="0" fontId="21" fillId="0" borderId="0" xfId="0" applyFont="1"/>
    <xf numFmtId="0" fontId="22" fillId="0" borderId="0" xfId="0" applyFont="1"/>
    <xf numFmtId="0" fontId="22" fillId="2" borderId="0" xfId="0" applyFont="1" applyFill="1"/>
    <xf numFmtId="0" fontId="23" fillId="0" borderId="0" xfId="0" applyFont="1" applyAlignment="1">
      <alignment horizontal="right"/>
    </xf>
    <xf numFmtId="0" fontId="24" fillId="2" borderId="0" xfId="0" applyFont="1" applyFill="1"/>
    <xf numFmtId="0" fontId="24" fillId="0" borderId="0" xfId="0" applyFont="1" applyFill="1"/>
    <xf numFmtId="0" fontId="25" fillId="3" borderId="0" xfId="0" applyFont="1" applyFill="1"/>
    <xf numFmtId="0" fontId="0" fillId="3" borderId="0" xfId="0" applyFill="1"/>
    <xf numFmtId="0" fontId="26" fillId="0" borderId="0" xfId="0" applyFont="1"/>
    <xf numFmtId="0" fontId="26" fillId="0" borderId="0" xfId="0" applyFont="1" applyAlignment="1">
      <alignment horizontal="right"/>
    </xf>
    <xf numFmtId="1" fontId="10" fillId="0" borderId="0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left"/>
    </xf>
    <xf numFmtId="0" fontId="16" fillId="0" borderId="0" xfId="1" applyFont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center"/>
    </xf>
    <xf numFmtId="0" fontId="16" fillId="0" borderId="0" xfId="1" applyFont="1" applyAlignment="1">
      <alignment vertical="top" wrapText="1"/>
    </xf>
    <xf numFmtId="2" fontId="0" fillId="0" borderId="0" xfId="0" applyNumberFormat="1" applyBorder="1"/>
    <xf numFmtId="2" fontId="14" fillId="0" borderId="0" xfId="0" applyNumberFormat="1" applyFont="1" applyFill="1" applyBorder="1" applyAlignment="1">
      <alignment horizontal="centerContinuous"/>
    </xf>
    <xf numFmtId="2" fontId="1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/>
    </xf>
    <xf numFmtId="0" fontId="16" fillId="0" borderId="0" xfId="1" applyFont="1" applyBorder="1" applyAlignment="1"/>
    <xf numFmtId="0" fontId="16" fillId="0" borderId="0" xfId="1" applyFont="1" applyAlignment="1"/>
    <xf numFmtId="0" fontId="14" fillId="0" borderId="0" xfId="0" applyFont="1" applyFill="1" applyBorder="1" applyAlignment="1">
      <alignment horizontal="centerContinuous"/>
    </xf>
    <xf numFmtId="1" fontId="0" fillId="0" borderId="0" xfId="0" applyNumberFormat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5" fillId="0" borderId="0" xfId="0" applyFont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0" xfId="0" applyFont="1"/>
    <xf numFmtId="0" fontId="19" fillId="0" borderId="0" xfId="0" applyFont="1" applyAlignment="1">
      <alignment horizontal="left"/>
    </xf>
    <xf numFmtId="0" fontId="15" fillId="0" borderId="0" xfId="0" applyFont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Age v.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Data'!$L$2:$L$49</c:f>
              <c:numCache>
                <c:formatCode>General</c:formatCode>
                <c:ptCount val="48"/>
                <c:pt idx="0">
                  <c:v>49</c:v>
                </c:pt>
                <c:pt idx="1">
                  <c:v>21</c:v>
                </c:pt>
                <c:pt idx="2">
                  <c:v>32</c:v>
                </c:pt>
                <c:pt idx="3">
                  <c:v>34</c:v>
                </c:pt>
                <c:pt idx="4">
                  <c:v>18</c:v>
                </c:pt>
                <c:pt idx="5">
                  <c:v>50</c:v>
                </c:pt>
                <c:pt idx="6">
                  <c:v>36</c:v>
                </c:pt>
                <c:pt idx="7">
                  <c:v>43</c:v>
                </c:pt>
                <c:pt idx="8">
                  <c:v>49</c:v>
                </c:pt>
                <c:pt idx="9">
                  <c:v>34</c:v>
                </c:pt>
                <c:pt idx="10">
                  <c:v>48</c:v>
                </c:pt>
                <c:pt idx="11">
                  <c:v>37</c:v>
                </c:pt>
                <c:pt idx="12">
                  <c:v>41</c:v>
                </c:pt>
                <c:pt idx="13">
                  <c:v>31</c:v>
                </c:pt>
                <c:pt idx="14">
                  <c:v>41</c:v>
                </c:pt>
                <c:pt idx="15">
                  <c:v>33</c:v>
                </c:pt>
                <c:pt idx="16">
                  <c:v>51</c:v>
                </c:pt>
                <c:pt idx="17">
                  <c:v>36</c:v>
                </c:pt>
                <c:pt idx="18">
                  <c:v>40</c:v>
                </c:pt>
                <c:pt idx="19">
                  <c:v>53</c:v>
                </c:pt>
                <c:pt idx="20">
                  <c:v>33</c:v>
                </c:pt>
                <c:pt idx="21">
                  <c:v>43</c:v>
                </c:pt>
                <c:pt idx="22">
                  <c:v>48</c:v>
                </c:pt>
                <c:pt idx="23">
                  <c:v>21</c:v>
                </c:pt>
                <c:pt idx="24">
                  <c:v>29</c:v>
                </c:pt>
                <c:pt idx="25">
                  <c:v>25</c:v>
                </c:pt>
                <c:pt idx="26">
                  <c:v>41</c:v>
                </c:pt>
                <c:pt idx="27">
                  <c:v>40</c:v>
                </c:pt>
                <c:pt idx="28">
                  <c:v>25</c:v>
                </c:pt>
                <c:pt idx="29">
                  <c:v>24</c:v>
                </c:pt>
                <c:pt idx="30">
                  <c:v>45</c:v>
                </c:pt>
                <c:pt idx="31">
                  <c:v>29</c:v>
                </c:pt>
                <c:pt idx="32">
                  <c:v>30</c:v>
                </c:pt>
                <c:pt idx="33">
                  <c:v>17</c:v>
                </c:pt>
                <c:pt idx="34">
                  <c:v>58</c:v>
                </c:pt>
                <c:pt idx="35">
                  <c:v>51</c:v>
                </c:pt>
                <c:pt idx="36">
                  <c:v>52</c:v>
                </c:pt>
                <c:pt idx="37">
                  <c:v>50</c:v>
                </c:pt>
                <c:pt idx="38">
                  <c:v>43</c:v>
                </c:pt>
                <c:pt idx="39">
                  <c:v>33</c:v>
                </c:pt>
                <c:pt idx="40">
                  <c:v>22</c:v>
                </c:pt>
                <c:pt idx="41">
                  <c:v>31</c:v>
                </c:pt>
                <c:pt idx="42">
                  <c:v>27</c:v>
                </c:pt>
                <c:pt idx="43">
                  <c:v>44</c:v>
                </c:pt>
                <c:pt idx="44">
                  <c:v>55</c:v>
                </c:pt>
                <c:pt idx="45">
                  <c:v>20</c:v>
                </c:pt>
                <c:pt idx="46">
                  <c:v>18</c:v>
                </c:pt>
                <c:pt idx="47">
                  <c:v>19</c:v>
                </c:pt>
              </c:numCache>
            </c:numRef>
          </c:xVal>
          <c:yVal>
            <c:numRef>
              <c:f>'Survey Data'!$D$2:$D$49</c:f>
              <c:numCache>
                <c:formatCode>0.0</c:formatCode>
                <c:ptCount val="48"/>
                <c:pt idx="0">
                  <c:v>105</c:v>
                </c:pt>
                <c:pt idx="1">
                  <c:v>103.2</c:v>
                </c:pt>
                <c:pt idx="2">
                  <c:v>102.1</c:v>
                </c:pt>
                <c:pt idx="3">
                  <c:v>92.5</c:v>
                </c:pt>
                <c:pt idx="4">
                  <c:v>95</c:v>
                </c:pt>
                <c:pt idx="5">
                  <c:v>99</c:v>
                </c:pt>
                <c:pt idx="6">
                  <c:v>97.2</c:v>
                </c:pt>
                <c:pt idx="7">
                  <c:v>98.6</c:v>
                </c:pt>
                <c:pt idx="8">
                  <c:v>96.4</c:v>
                </c:pt>
                <c:pt idx="9">
                  <c:v>104.3</c:v>
                </c:pt>
                <c:pt idx="10">
                  <c:v>104</c:v>
                </c:pt>
                <c:pt idx="11">
                  <c:v>98</c:v>
                </c:pt>
                <c:pt idx="12">
                  <c:v>98.2</c:v>
                </c:pt>
                <c:pt idx="13">
                  <c:v>102.1</c:v>
                </c:pt>
                <c:pt idx="14">
                  <c:v>106.2</c:v>
                </c:pt>
                <c:pt idx="15">
                  <c:v>95.4</c:v>
                </c:pt>
                <c:pt idx="16">
                  <c:v>101</c:v>
                </c:pt>
                <c:pt idx="17">
                  <c:v>93</c:v>
                </c:pt>
                <c:pt idx="18">
                  <c:v>96.6</c:v>
                </c:pt>
                <c:pt idx="19">
                  <c:v>91.4</c:v>
                </c:pt>
                <c:pt idx="20">
                  <c:v>95.4</c:v>
                </c:pt>
                <c:pt idx="21">
                  <c:v>105.9</c:v>
                </c:pt>
                <c:pt idx="22">
                  <c:v>98.3</c:v>
                </c:pt>
                <c:pt idx="23">
                  <c:v>102.5</c:v>
                </c:pt>
                <c:pt idx="24">
                  <c:v>94.3</c:v>
                </c:pt>
                <c:pt idx="25">
                  <c:v>92.4</c:v>
                </c:pt>
                <c:pt idx="26">
                  <c:v>97.6</c:v>
                </c:pt>
                <c:pt idx="27">
                  <c:v>98.1</c:v>
                </c:pt>
                <c:pt idx="28">
                  <c:v>98</c:v>
                </c:pt>
                <c:pt idx="29">
                  <c:v>98</c:v>
                </c:pt>
                <c:pt idx="30">
                  <c:v>102.5</c:v>
                </c:pt>
                <c:pt idx="31">
                  <c:v>103.4</c:v>
                </c:pt>
                <c:pt idx="32">
                  <c:v>105.1</c:v>
                </c:pt>
                <c:pt idx="33">
                  <c:v>96.5</c:v>
                </c:pt>
                <c:pt idx="34">
                  <c:v>107</c:v>
                </c:pt>
                <c:pt idx="35">
                  <c:v>101.3</c:v>
                </c:pt>
                <c:pt idx="36">
                  <c:v>91.2</c:v>
                </c:pt>
                <c:pt idx="37">
                  <c:v>95.3</c:v>
                </c:pt>
                <c:pt idx="38">
                  <c:v>97.2</c:v>
                </c:pt>
                <c:pt idx="39">
                  <c:v>102.9</c:v>
                </c:pt>
                <c:pt idx="40">
                  <c:v>97</c:v>
                </c:pt>
                <c:pt idx="41">
                  <c:v>94.5</c:v>
                </c:pt>
                <c:pt idx="42">
                  <c:v>93.5</c:v>
                </c:pt>
                <c:pt idx="43">
                  <c:v>103.2</c:v>
                </c:pt>
                <c:pt idx="44">
                  <c:v>107</c:v>
                </c:pt>
                <c:pt idx="45">
                  <c:v>96.9</c:v>
                </c:pt>
                <c:pt idx="46">
                  <c:v>95</c:v>
                </c:pt>
                <c:pt idx="47">
                  <c:v>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F-4749-BF97-E5464EA6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80608"/>
        <c:axId val="480178968"/>
      </c:scatterChart>
      <c:valAx>
        <c:axId val="48018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78968"/>
        <c:crosses val="autoZero"/>
        <c:crossBetween val="midCat"/>
      </c:valAx>
      <c:valAx>
        <c:axId val="480178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Productivity (100 as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Days Absent v.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Data'!$E$2:$E$49</c:f>
              <c:numCache>
                <c:formatCode>0.0</c:formatCode>
                <c:ptCount val="48"/>
                <c:pt idx="0">
                  <c:v>1.6</c:v>
                </c:pt>
                <c:pt idx="1">
                  <c:v>2.5</c:v>
                </c:pt>
                <c:pt idx="2">
                  <c:v>2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0.7</c:v>
                </c:pt>
                <c:pt idx="7">
                  <c:v>4.2</c:v>
                </c:pt>
                <c:pt idx="8">
                  <c:v>5</c:v>
                </c:pt>
                <c:pt idx="9">
                  <c:v>3</c:v>
                </c:pt>
                <c:pt idx="10">
                  <c:v>1.6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2.2999999999999998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4</c:v>
                </c:pt>
                <c:pt idx="21">
                  <c:v>2.1</c:v>
                </c:pt>
                <c:pt idx="22">
                  <c:v>0.8</c:v>
                </c:pt>
                <c:pt idx="23">
                  <c:v>2.7</c:v>
                </c:pt>
                <c:pt idx="24">
                  <c:v>0.4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0.5</c:v>
                </c:pt>
                <c:pt idx="30">
                  <c:v>3.8</c:v>
                </c:pt>
                <c:pt idx="31">
                  <c:v>5</c:v>
                </c:pt>
                <c:pt idx="32">
                  <c:v>5</c:v>
                </c:pt>
                <c:pt idx="33">
                  <c:v>1.2</c:v>
                </c:pt>
                <c:pt idx="34">
                  <c:v>4.3</c:v>
                </c:pt>
                <c:pt idx="35">
                  <c:v>3.5</c:v>
                </c:pt>
                <c:pt idx="36">
                  <c:v>0.2</c:v>
                </c:pt>
                <c:pt idx="37">
                  <c:v>5</c:v>
                </c:pt>
                <c:pt idx="38">
                  <c:v>4.8</c:v>
                </c:pt>
                <c:pt idx="39">
                  <c:v>3.3</c:v>
                </c:pt>
                <c:pt idx="40">
                  <c:v>1.2</c:v>
                </c:pt>
                <c:pt idx="41">
                  <c:v>0.3</c:v>
                </c:pt>
                <c:pt idx="42">
                  <c:v>5</c:v>
                </c:pt>
                <c:pt idx="43">
                  <c:v>3.8</c:v>
                </c:pt>
                <c:pt idx="44">
                  <c:v>4.5</c:v>
                </c:pt>
                <c:pt idx="45">
                  <c:v>1</c:v>
                </c:pt>
                <c:pt idx="46">
                  <c:v>0.3</c:v>
                </c:pt>
                <c:pt idx="47">
                  <c:v>1.3</c:v>
                </c:pt>
              </c:numCache>
            </c:numRef>
          </c:xVal>
          <c:yVal>
            <c:numRef>
              <c:f>'Survey Data'!$D$2:$D$49</c:f>
              <c:numCache>
                <c:formatCode>0.0</c:formatCode>
                <c:ptCount val="48"/>
                <c:pt idx="0">
                  <c:v>105</c:v>
                </c:pt>
                <c:pt idx="1">
                  <c:v>103.2</c:v>
                </c:pt>
                <c:pt idx="2">
                  <c:v>102.1</c:v>
                </c:pt>
                <c:pt idx="3">
                  <c:v>92.5</c:v>
                </c:pt>
                <c:pt idx="4">
                  <c:v>95</c:v>
                </c:pt>
                <c:pt idx="5">
                  <c:v>99</c:v>
                </c:pt>
                <c:pt idx="6">
                  <c:v>97.2</c:v>
                </c:pt>
                <c:pt idx="7">
                  <c:v>98.6</c:v>
                </c:pt>
                <c:pt idx="8">
                  <c:v>96.4</c:v>
                </c:pt>
                <c:pt idx="9">
                  <c:v>104.3</c:v>
                </c:pt>
                <c:pt idx="10">
                  <c:v>104</c:v>
                </c:pt>
                <c:pt idx="11">
                  <c:v>98</c:v>
                </c:pt>
                <c:pt idx="12">
                  <c:v>98.2</c:v>
                </c:pt>
                <c:pt idx="13">
                  <c:v>102.1</c:v>
                </c:pt>
                <c:pt idx="14">
                  <c:v>106.2</c:v>
                </c:pt>
                <c:pt idx="15">
                  <c:v>95.4</c:v>
                </c:pt>
                <c:pt idx="16">
                  <c:v>101</c:v>
                </c:pt>
                <c:pt idx="17">
                  <c:v>93</c:v>
                </c:pt>
                <c:pt idx="18">
                  <c:v>96.6</c:v>
                </c:pt>
                <c:pt idx="19">
                  <c:v>91.4</c:v>
                </c:pt>
                <c:pt idx="20">
                  <c:v>95.4</c:v>
                </c:pt>
                <c:pt idx="21">
                  <c:v>105.9</c:v>
                </c:pt>
                <c:pt idx="22">
                  <c:v>98.3</c:v>
                </c:pt>
                <c:pt idx="23">
                  <c:v>102.5</c:v>
                </c:pt>
                <c:pt idx="24">
                  <c:v>94.3</c:v>
                </c:pt>
                <c:pt idx="25">
                  <c:v>92.4</c:v>
                </c:pt>
                <c:pt idx="26">
                  <c:v>97.6</c:v>
                </c:pt>
                <c:pt idx="27">
                  <c:v>98.1</c:v>
                </c:pt>
                <c:pt idx="28">
                  <c:v>98</c:v>
                </c:pt>
                <c:pt idx="29">
                  <c:v>98</c:v>
                </c:pt>
                <c:pt idx="30">
                  <c:v>102.5</c:v>
                </c:pt>
                <c:pt idx="31">
                  <c:v>103.4</c:v>
                </c:pt>
                <c:pt idx="32">
                  <c:v>105.1</c:v>
                </c:pt>
                <c:pt idx="33">
                  <c:v>96.5</c:v>
                </c:pt>
                <c:pt idx="34">
                  <c:v>107</c:v>
                </c:pt>
                <c:pt idx="35">
                  <c:v>101.3</c:v>
                </c:pt>
                <c:pt idx="36">
                  <c:v>91.2</c:v>
                </c:pt>
                <c:pt idx="37">
                  <c:v>95.3</c:v>
                </c:pt>
                <c:pt idx="38">
                  <c:v>97.2</c:v>
                </c:pt>
                <c:pt idx="39">
                  <c:v>102.9</c:v>
                </c:pt>
                <c:pt idx="40">
                  <c:v>97</c:v>
                </c:pt>
                <c:pt idx="41">
                  <c:v>94.5</c:v>
                </c:pt>
                <c:pt idx="42">
                  <c:v>93.5</c:v>
                </c:pt>
                <c:pt idx="43">
                  <c:v>103.2</c:v>
                </c:pt>
                <c:pt idx="44">
                  <c:v>107</c:v>
                </c:pt>
                <c:pt idx="45">
                  <c:v>96.9</c:v>
                </c:pt>
                <c:pt idx="46">
                  <c:v>95</c:v>
                </c:pt>
                <c:pt idx="47">
                  <c:v>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8-4A35-9EE1-4DD8C5E2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80608"/>
        <c:axId val="480178968"/>
      </c:scatterChart>
      <c:valAx>
        <c:axId val="48018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Absent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78968"/>
        <c:crosses val="autoZero"/>
        <c:crossBetween val="midCat"/>
      </c:valAx>
      <c:valAx>
        <c:axId val="480178968"/>
        <c:scaling>
          <c:orientation val="minMax"/>
          <c:max val="108"/>
          <c:min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Productivity (100 as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Weekly Salary v.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Data'!$J$2:$J$49</c:f>
              <c:numCache>
                <c:formatCode>"$"#,##0_);\("$"#,##0\)</c:formatCode>
                <c:ptCount val="48"/>
                <c:pt idx="0">
                  <c:v>1455</c:v>
                </c:pt>
                <c:pt idx="1">
                  <c:v>420</c:v>
                </c:pt>
                <c:pt idx="2">
                  <c:v>650</c:v>
                </c:pt>
                <c:pt idx="3">
                  <c:v>670</c:v>
                </c:pt>
                <c:pt idx="4">
                  <c:v>400</c:v>
                </c:pt>
                <c:pt idx="5">
                  <c:v>1215</c:v>
                </c:pt>
                <c:pt idx="6">
                  <c:v>760</c:v>
                </c:pt>
                <c:pt idx="7">
                  <c:v>975</c:v>
                </c:pt>
                <c:pt idx="8">
                  <c:v>1590</c:v>
                </c:pt>
                <c:pt idx="9">
                  <c:v>725</c:v>
                </c:pt>
                <c:pt idx="10">
                  <c:v>1480</c:v>
                </c:pt>
                <c:pt idx="11">
                  <c:v>760</c:v>
                </c:pt>
                <c:pt idx="12">
                  <c:v>985</c:v>
                </c:pt>
                <c:pt idx="13">
                  <c:v>610</c:v>
                </c:pt>
                <c:pt idx="14">
                  <c:v>860</c:v>
                </c:pt>
                <c:pt idx="15">
                  <c:v>700</c:v>
                </c:pt>
                <c:pt idx="16">
                  <c:v>1500</c:v>
                </c:pt>
                <c:pt idx="17">
                  <c:v>690</c:v>
                </c:pt>
                <c:pt idx="18">
                  <c:v>910</c:v>
                </c:pt>
                <c:pt idx="19">
                  <c:v>1720</c:v>
                </c:pt>
                <c:pt idx="20">
                  <c:v>710</c:v>
                </c:pt>
                <c:pt idx="21">
                  <c:v>860</c:v>
                </c:pt>
                <c:pt idx="22">
                  <c:v>1204</c:v>
                </c:pt>
                <c:pt idx="23">
                  <c:v>450</c:v>
                </c:pt>
                <c:pt idx="24">
                  <c:v>530</c:v>
                </c:pt>
                <c:pt idx="25">
                  <c:v>520</c:v>
                </c:pt>
                <c:pt idx="26">
                  <c:v>980</c:v>
                </c:pt>
                <c:pt idx="27">
                  <c:v>990</c:v>
                </c:pt>
                <c:pt idx="28">
                  <c:v>530</c:v>
                </c:pt>
                <c:pt idx="29">
                  <c:v>500</c:v>
                </c:pt>
                <c:pt idx="30">
                  <c:v>1240</c:v>
                </c:pt>
                <c:pt idx="31">
                  <c:v>450</c:v>
                </c:pt>
                <c:pt idx="32">
                  <c:v>460</c:v>
                </c:pt>
                <c:pt idx="33">
                  <c:v>440</c:v>
                </c:pt>
                <c:pt idx="34">
                  <c:v>1350</c:v>
                </c:pt>
                <c:pt idx="35">
                  <c:v>1535</c:v>
                </c:pt>
                <c:pt idx="36">
                  <c:v>1630</c:v>
                </c:pt>
                <c:pt idx="37">
                  <c:v>1450</c:v>
                </c:pt>
                <c:pt idx="38">
                  <c:v>910</c:v>
                </c:pt>
                <c:pt idx="39">
                  <c:v>712</c:v>
                </c:pt>
                <c:pt idx="40">
                  <c:v>530</c:v>
                </c:pt>
                <c:pt idx="41">
                  <c:v>540</c:v>
                </c:pt>
                <c:pt idx="42">
                  <c:v>490</c:v>
                </c:pt>
                <c:pt idx="43">
                  <c:v>1190</c:v>
                </c:pt>
                <c:pt idx="44">
                  <c:v>1288</c:v>
                </c:pt>
                <c:pt idx="45">
                  <c:v>510</c:v>
                </c:pt>
                <c:pt idx="46">
                  <c:v>420</c:v>
                </c:pt>
                <c:pt idx="47">
                  <c:v>466</c:v>
                </c:pt>
              </c:numCache>
            </c:numRef>
          </c:xVal>
          <c:yVal>
            <c:numRef>
              <c:f>'Survey Data'!$D$2:$D$49</c:f>
              <c:numCache>
                <c:formatCode>0.0</c:formatCode>
                <c:ptCount val="48"/>
                <c:pt idx="0">
                  <c:v>105</c:v>
                </c:pt>
                <c:pt idx="1">
                  <c:v>103.2</c:v>
                </c:pt>
                <c:pt idx="2">
                  <c:v>102.1</c:v>
                </c:pt>
                <c:pt idx="3">
                  <c:v>92.5</c:v>
                </c:pt>
                <c:pt idx="4">
                  <c:v>95</c:v>
                </c:pt>
                <c:pt idx="5">
                  <c:v>99</c:v>
                </c:pt>
                <c:pt idx="6">
                  <c:v>97.2</c:v>
                </c:pt>
                <c:pt idx="7">
                  <c:v>98.6</c:v>
                </c:pt>
                <c:pt idx="8">
                  <c:v>96.4</c:v>
                </c:pt>
                <c:pt idx="9">
                  <c:v>104.3</c:v>
                </c:pt>
                <c:pt idx="10">
                  <c:v>104</c:v>
                </c:pt>
                <c:pt idx="11">
                  <c:v>98</c:v>
                </c:pt>
                <c:pt idx="12">
                  <c:v>98.2</c:v>
                </c:pt>
                <c:pt idx="13">
                  <c:v>102.1</c:v>
                </c:pt>
                <c:pt idx="14">
                  <c:v>106.2</c:v>
                </c:pt>
                <c:pt idx="15">
                  <c:v>95.4</c:v>
                </c:pt>
                <c:pt idx="16">
                  <c:v>101</c:v>
                </c:pt>
                <c:pt idx="17">
                  <c:v>93</c:v>
                </c:pt>
                <c:pt idx="18">
                  <c:v>96.6</c:v>
                </c:pt>
                <c:pt idx="19">
                  <c:v>91.4</c:v>
                </c:pt>
                <c:pt idx="20">
                  <c:v>95.4</c:v>
                </c:pt>
                <c:pt idx="21">
                  <c:v>105.9</c:v>
                </c:pt>
                <c:pt idx="22">
                  <c:v>98.3</c:v>
                </c:pt>
                <c:pt idx="23">
                  <c:v>102.5</c:v>
                </c:pt>
                <c:pt idx="24">
                  <c:v>94.3</c:v>
                </c:pt>
                <c:pt idx="25">
                  <c:v>92.4</c:v>
                </c:pt>
                <c:pt idx="26">
                  <c:v>97.6</c:v>
                </c:pt>
                <c:pt idx="27">
                  <c:v>98.1</c:v>
                </c:pt>
                <c:pt idx="28">
                  <c:v>98</c:v>
                </c:pt>
                <c:pt idx="29">
                  <c:v>98</c:v>
                </c:pt>
                <c:pt idx="30">
                  <c:v>102.5</c:v>
                </c:pt>
                <c:pt idx="31">
                  <c:v>103.4</c:v>
                </c:pt>
                <c:pt idx="32">
                  <c:v>105.1</c:v>
                </c:pt>
                <c:pt idx="33">
                  <c:v>96.5</c:v>
                </c:pt>
                <c:pt idx="34">
                  <c:v>107</c:v>
                </c:pt>
                <c:pt idx="35">
                  <c:v>101.3</c:v>
                </c:pt>
                <c:pt idx="36">
                  <c:v>91.2</c:v>
                </c:pt>
                <c:pt idx="37">
                  <c:v>95.3</c:v>
                </c:pt>
                <c:pt idx="38">
                  <c:v>97.2</c:v>
                </c:pt>
                <c:pt idx="39">
                  <c:v>102.9</c:v>
                </c:pt>
                <c:pt idx="40">
                  <c:v>97</c:v>
                </c:pt>
                <c:pt idx="41">
                  <c:v>94.5</c:v>
                </c:pt>
                <c:pt idx="42">
                  <c:v>93.5</c:v>
                </c:pt>
                <c:pt idx="43">
                  <c:v>103.2</c:v>
                </c:pt>
                <c:pt idx="44">
                  <c:v>107</c:v>
                </c:pt>
                <c:pt idx="45">
                  <c:v>96.9</c:v>
                </c:pt>
                <c:pt idx="46">
                  <c:v>95</c:v>
                </c:pt>
                <c:pt idx="47">
                  <c:v>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A-43F2-855E-380D4711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80608"/>
        <c:axId val="480178968"/>
      </c:scatterChart>
      <c:valAx>
        <c:axId val="48018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Weekly Salary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78968"/>
        <c:crosses val="autoZero"/>
        <c:crossBetween val="midCat"/>
      </c:valAx>
      <c:valAx>
        <c:axId val="480178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Productivity (100 as base)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9480772293411"/>
          <c:y val="7.7127759734146095E-2"/>
          <c:w val="0.66887471291222"/>
          <c:h val="0.78191590902892938"/>
        </c:manualLayout>
      </c:layout>
      <c:lineChart>
        <c:grouping val="standard"/>
        <c:varyColors val="0"/>
        <c:ser>
          <c:idx val="0"/>
          <c:order val="0"/>
          <c:tx>
            <c:strRef>
              <c:f>'Inteaction - Binary Var'!$B$33</c:f>
              <c:strCache>
                <c:ptCount val="1"/>
                <c:pt idx="0">
                  <c:v>Women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'Inteaction - Binary Var'!$C$32:$D$32</c:f>
              <c:strCache>
                <c:ptCount val="2"/>
                <c:pt idx="0">
                  <c:v>Low IV</c:v>
                </c:pt>
                <c:pt idx="1">
                  <c:v>High IV</c:v>
                </c:pt>
              </c:strCache>
            </c:strRef>
          </c:cat>
          <c:val>
            <c:numRef>
              <c:f>'Inteaction - Binary Var'!$C$33:$D$33</c:f>
              <c:numCache>
                <c:formatCode>General</c:formatCode>
                <c:ptCount val="2"/>
                <c:pt idx="0">
                  <c:v>2.4</c:v>
                </c:pt>
                <c:pt idx="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F-433B-B701-76D1AB87FD3C}"/>
            </c:ext>
          </c:extLst>
        </c:ser>
        <c:ser>
          <c:idx val="1"/>
          <c:order val="1"/>
          <c:tx>
            <c:strRef>
              <c:f>'Inteaction - Binary Var'!$B$34</c:f>
              <c:strCache>
                <c:ptCount val="1"/>
                <c:pt idx="0">
                  <c:v>Men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'Inteaction - Binary Var'!$C$32:$D$32</c:f>
              <c:strCache>
                <c:ptCount val="2"/>
                <c:pt idx="0">
                  <c:v>Low IV</c:v>
                </c:pt>
                <c:pt idx="1">
                  <c:v>High IV</c:v>
                </c:pt>
              </c:strCache>
            </c:strRef>
          </c:cat>
          <c:val>
            <c:numRef>
              <c:f>'Inteaction - Binary Var'!$C$34:$D$34</c:f>
              <c:numCache>
                <c:formatCode>General</c:formatCode>
                <c:ptCount val="2"/>
                <c:pt idx="0">
                  <c:v>3.6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F-433B-B701-76D1AB87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90472"/>
        <c:axId val="1"/>
      </c:lineChart>
      <c:catAx>
        <c:axId val="34289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Dependent variable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2898939934835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42890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88145588771466"/>
          <c:y val="0.40425584412380022"/>
          <c:w val="0.1688743087055605"/>
          <c:h val="0.130319318171488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9480772293411"/>
          <c:y val="8.0779944289693595E-2"/>
          <c:w val="0.58609318903694529"/>
          <c:h val="0.77158774373259054"/>
        </c:manualLayout>
      </c:layout>
      <c:lineChart>
        <c:grouping val="standard"/>
        <c:varyColors val="0"/>
        <c:ser>
          <c:idx val="0"/>
          <c:order val="0"/>
          <c:tx>
            <c:strRef>
              <c:f>'Interaction - Continuous Var'!$B$31</c:f>
              <c:strCache>
                <c:ptCount val="1"/>
                <c:pt idx="0">
                  <c:v>Low Moderator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'Interaction - Continuous Var'!$C$30:$D$30</c:f>
              <c:strCache>
                <c:ptCount val="2"/>
                <c:pt idx="0">
                  <c:v>Low IV</c:v>
                </c:pt>
                <c:pt idx="1">
                  <c:v>High IV</c:v>
                </c:pt>
              </c:strCache>
            </c:strRef>
          </c:cat>
          <c:val>
            <c:numRef>
              <c:f>'Interaction - Continuous Var'!$C$31:$D$31</c:f>
              <c:numCache>
                <c:formatCode>General</c:formatCode>
                <c:ptCount val="2"/>
                <c:pt idx="0">
                  <c:v>1.2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4F7-940D-5AD488E75F1C}"/>
            </c:ext>
          </c:extLst>
        </c:ser>
        <c:ser>
          <c:idx val="1"/>
          <c:order val="1"/>
          <c:tx>
            <c:strRef>
              <c:f>'Interaction - Continuous Var'!$B$32</c:f>
              <c:strCache>
                <c:ptCount val="1"/>
                <c:pt idx="0">
                  <c:v>High Moderator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'Interaction - Continuous Var'!$C$30:$D$30</c:f>
              <c:strCache>
                <c:ptCount val="2"/>
                <c:pt idx="0">
                  <c:v>Low IV</c:v>
                </c:pt>
                <c:pt idx="1">
                  <c:v>High IV</c:v>
                </c:pt>
              </c:strCache>
            </c:strRef>
          </c:cat>
          <c:val>
            <c:numRef>
              <c:f>'Interaction - Continuous Var'!$C$32:$D$32</c:f>
              <c:numCache>
                <c:formatCode>General</c:formatCode>
                <c:ptCount val="2"/>
                <c:pt idx="0">
                  <c:v>3.6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4-44F7-940D-5AD488E75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84664"/>
        <c:axId val="1"/>
      </c:lineChart>
      <c:catAx>
        <c:axId val="54448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Dependent variable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2785515320334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44484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09993201243984"/>
          <c:y val="0.39832869080779942"/>
          <c:w val="0.25165583258083529"/>
          <c:h val="0.136490250696378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9526</xdr:rowOff>
    </xdr:from>
    <xdr:to>
      <xdr:col>14</xdr:col>
      <xdr:colOff>0</xdr:colOff>
      <xdr:row>21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20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</xdr:row>
      <xdr:rowOff>9525</xdr:rowOff>
    </xdr:from>
    <xdr:to>
      <xdr:col>7</xdr:col>
      <xdr:colOff>0</xdr:colOff>
      <xdr:row>21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381000</xdr:colOff>
      <xdr:row>27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381000</xdr:colOff>
      <xdr:row>25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defaultColWidth="9.140625" defaultRowHeight="15" x14ac:dyDescent="0.25"/>
  <cols>
    <col min="1" max="1" width="23.5703125" style="9" bestFit="1" customWidth="1"/>
    <col min="2" max="2" width="150" style="9" bestFit="1" customWidth="1"/>
    <col min="3" max="16384" width="9.140625" style="1"/>
  </cols>
  <sheetData>
    <row r="1" spans="1:7" s="4" customFormat="1" x14ac:dyDescent="0.25">
      <c r="A1" s="17" t="s">
        <v>57</v>
      </c>
      <c r="B1" s="18"/>
      <c r="C1" s="3"/>
      <c r="D1" s="3"/>
      <c r="F1" s="3"/>
    </row>
    <row r="2" spans="1:7" s="6" customFormat="1" x14ac:dyDescent="0.25">
      <c r="A2" s="18"/>
      <c r="B2" s="18"/>
      <c r="C2" s="5"/>
      <c r="D2" s="5"/>
      <c r="F2" s="5"/>
    </row>
    <row r="3" spans="1:7" s="7" customFormat="1" ht="18" customHeight="1" x14ac:dyDescent="0.2">
      <c r="A3" s="19" t="s">
        <v>60</v>
      </c>
      <c r="B3" s="19" t="s">
        <v>61</v>
      </c>
    </row>
    <row r="4" spans="1:7" s="6" customFormat="1" ht="15" customHeight="1" x14ac:dyDescent="0.2">
      <c r="A4" s="20" t="s">
        <v>0</v>
      </c>
      <c r="B4" s="21" t="s">
        <v>1</v>
      </c>
      <c r="C4" s="5"/>
      <c r="D4" s="5"/>
      <c r="F4" s="5"/>
    </row>
    <row r="5" spans="1:7" s="6" customFormat="1" ht="15" customHeight="1" x14ac:dyDescent="0.2">
      <c r="A5" s="20" t="s">
        <v>2</v>
      </c>
      <c r="B5" s="21" t="s">
        <v>54</v>
      </c>
      <c r="C5" s="5"/>
      <c r="D5" s="5"/>
      <c r="F5" s="5"/>
      <c r="G5" s="5"/>
    </row>
    <row r="6" spans="1:7" s="6" customFormat="1" ht="15" customHeight="1" x14ac:dyDescent="0.2">
      <c r="A6" s="20" t="s">
        <v>3</v>
      </c>
      <c r="B6" s="21" t="s">
        <v>55</v>
      </c>
      <c r="C6" s="5"/>
      <c r="D6" s="5"/>
      <c r="F6" s="5"/>
      <c r="G6" s="5"/>
    </row>
    <row r="7" spans="1:7" s="6" customFormat="1" ht="15" customHeight="1" x14ac:dyDescent="0.2">
      <c r="A7" s="20" t="s">
        <v>62</v>
      </c>
      <c r="B7" s="21" t="s">
        <v>63</v>
      </c>
      <c r="C7" s="5"/>
      <c r="D7" s="5"/>
      <c r="F7" s="5"/>
      <c r="G7" s="5"/>
    </row>
    <row r="8" spans="1:7" s="6" customFormat="1" ht="15" customHeight="1" x14ac:dyDescent="0.2">
      <c r="A8" s="20" t="s">
        <v>4</v>
      </c>
      <c r="B8" s="21" t="s">
        <v>5</v>
      </c>
      <c r="C8" s="5"/>
      <c r="D8" s="5"/>
      <c r="F8" s="5"/>
      <c r="G8" s="5"/>
    </row>
    <row r="9" spans="1:7" s="6" customFormat="1" ht="15" customHeight="1" x14ac:dyDescent="0.2">
      <c r="A9" s="20" t="s">
        <v>6</v>
      </c>
      <c r="B9" s="22" t="s">
        <v>7</v>
      </c>
      <c r="F9" s="5"/>
      <c r="G9" s="5"/>
    </row>
    <row r="10" spans="1:7" s="6" customFormat="1" ht="15" customHeight="1" x14ac:dyDescent="0.2">
      <c r="A10" s="20" t="s">
        <v>8</v>
      </c>
      <c r="B10" s="21" t="s">
        <v>9</v>
      </c>
      <c r="C10" s="5"/>
      <c r="D10" s="5"/>
      <c r="F10" s="5"/>
      <c r="G10" s="5"/>
    </row>
    <row r="11" spans="1:7" s="6" customFormat="1" ht="15" customHeight="1" x14ac:dyDescent="0.2">
      <c r="A11" s="20" t="s">
        <v>69</v>
      </c>
      <c r="B11" s="21" t="s">
        <v>58</v>
      </c>
      <c r="C11" s="5"/>
      <c r="D11" s="5"/>
      <c r="F11" s="5"/>
      <c r="G11" s="5"/>
    </row>
    <row r="12" spans="1:7" s="6" customFormat="1" ht="15" customHeight="1" x14ac:dyDescent="0.2">
      <c r="A12" s="20" t="s">
        <v>10</v>
      </c>
      <c r="B12" s="21" t="s">
        <v>11</v>
      </c>
      <c r="C12" s="5"/>
      <c r="D12" s="5"/>
      <c r="G12" s="5"/>
    </row>
    <row r="13" spans="1:7" s="6" customFormat="1" ht="15" customHeight="1" x14ac:dyDescent="0.2">
      <c r="A13" s="20" t="s">
        <v>12</v>
      </c>
      <c r="B13" s="21" t="s">
        <v>13</v>
      </c>
      <c r="C13" s="5"/>
      <c r="D13" s="5"/>
      <c r="G13" s="5"/>
    </row>
    <row r="14" spans="1:7" s="6" customFormat="1" ht="15" customHeight="1" x14ac:dyDescent="0.2">
      <c r="A14" s="20" t="s">
        <v>14</v>
      </c>
      <c r="B14" s="21" t="s">
        <v>15</v>
      </c>
      <c r="C14" s="5"/>
      <c r="D14" s="5"/>
      <c r="G14" s="5"/>
    </row>
    <row r="15" spans="1:7" s="6" customFormat="1" ht="15" customHeight="1" x14ac:dyDescent="0.2">
      <c r="A15" s="20" t="s">
        <v>16</v>
      </c>
      <c r="B15" s="21" t="s">
        <v>17</v>
      </c>
      <c r="C15" s="5"/>
      <c r="D15" s="5"/>
    </row>
    <row r="16" spans="1:7" s="6" customFormat="1" ht="15" customHeight="1" x14ac:dyDescent="0.2">
      <c r="A16" s="20" t="s">
        <v>18</v>
      </c>
      <c r="B16" s="21" t="s">
        <v>66</v>
      </c>
      <c r="C16" s="5"/>
      <c r="D16" s="5"/>
    </row>
    <row r="17" spans="1:2" s="6" customFormat="1" ht="15" customHeight="1" x14ac:dyDescent="0.2">
      <c r="A17" s="23" t="s">
        <v>45</v>
      </c>
      <c r="B17" s="22" t="s">
        <v>67</v>
      </c>
    </row>
    <row r="18" spans="1:2" s="6" customFormat="1" ht="18" customHeight="1" x14ac:dyDescent="0.25">
      <c r="A18" s="24"/>
      <c r="B18" s="22"/>
    </row>
    <row r="19" spans="1:2" s="6" customFormat="1" ht="18" customHeight="1" x14ac:dyDescent="0.25">
      <c r="A19" s="24"/>
      <c r="B19" s="22"/>
    </row>
    <row r="20" spans="1:2" s="6" customFormat="1" x14ac:dyDescent="0.25">
      <c r="A20" s="24"/>
      <c r="B20" s="24"/>
    </row>
    <row r="21" spans="1:2" s="6" customFormat="1" x14ac:dyDescent="0.25">
      <c r="A21" s="24"/>
      <c r="B21" s="24"/>
    </row>
    <row r="22" spans="1:2" s="6" customFormat="1" x14ac:dyDescent="0.25">
      <c r="A22" s="24"/>
      <c r="B22" s="24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90" workbookViewId="0">
      <selection activeCell="A7" sqref="A7:A20"/>
    </sheetView>
  </sheetViews>
  <sheetFormatPr defaultRowHeight="12.75" x14ac:dyDescent="0.2"/>
  <cols>
    <col min="1" max="1" width="40.42578125" customWidth="1"/>
    <col min="6" max="6" width="13.7109375" customWidth="1"/>
    <col min="7" max="8" width="15.140625" customWidth="1"/>
    <col min="257" max="257" width="40.42578125" customWidth="1"/>
    <col min="262" max="262" width="13.7109375" customWidth="1"/>
    <col min="263" max="264" width="15.140625" customWidth="1"/>
    <col min="513" max="513" width="40.42578125" customWidth="1"/>
    <col min="518" max="518" width="13.7109375" customWidth="1"/>
    <col min="519" max="520" width="15.140625" customWidth="1"/>
    <col min="769" max="769" width="40.42578125" customWidth="1"/>
    <col min="774" max="774" width="13.7109375" customWidth="1"/>
    <col min="775" max="776" width="15.140625" customWidth="1"/>
    <col min="1025" max="1025" width="40.42578125" customWidth="1"/>
    <col min="1030" max="1030" width="13.7109375" customWidth="1"/>
    <col min="1031" max="1032" width="15.140625" customWidth="1"/>
    <col min="1281" max="1281" width="40.42578125" customWidth="1"/>
    <col min="1286" max="1286" width="13.7109375" customWidth="1"/>
    <col min="1287" max="1288" width="15.140625" customWidth="1"/>
    <col min="1537" max="1537" width="40.42578125" customWidth="1"/>
    <col min="1542" max="1542" width="13.7109375" customWidth="1"/>
    <col min="1543" max="1544" width="15.140625" customWidth="1"/>
    <col min="1793" max="1793" width="40.42578125" customWidth="1"/>
    <col min="1798" max="1798" width="13.7109375" customWidth="1"/>
    <col min="1799" max="1800" width="15.140625" customWidth="1"/>
    <col min="2049" max="2049" width="40.42578125" customWidth="1"/>
    <col min="2054" max="2054" width="13.7109375" customWidth="1"/>
    <col min="2055" max="2056" width="15.140625" customWidth="1"/>
    <col min="2305" max="2305" width="40.42578125" customWidth="1"/>
    <col min="2310" max="2310" width="13.7109375" customWidth="1"/>
    <col min="2311" max="2312" width="15.140625" customWidth="1"/>
    <col min="2561" max="2561" width="40.42578125" customWidth="1"/>
    <col min="2566" max="2566" width="13.7109375" customWidth="1"/>
    <col min="2567" max="2568" width="15.140625" customWidth="1"/>
    <col min="2817" max="2817" width="40.42578125" customWidth="1"/>
    <col min="2822" max="2822" width="13.7109375" customWidth="1"/>
    <col min="2823" max="2824" width="15.140625" customWidth="1"/>
    <col min="3073" max="3073" width="40.42578125" customWidth="1"/>
    <col min="3078" max="3078" width="13.7109375" customWidth="1"/>
    <col min="3079" max="3080" width="15.140625" customWidth="1"/>
    <col min="3329" max="3329" width="40.42578125" customWidth="1"/>
    <col min="3334" max="3334" width="13.7109375" customWidth="1"/>
    <col min="3335" max="3336" width="15.140625" customWidth="1"/>
    <col min="3585" max="3585" width="40.42578125" customWidth="1"/>
    <col min="3590" max="3590" width="13.7109375" customWidth="1"/>
    <col min="3591" max="3592" width="15.140625" customWidth="1"/>
    <col min="3841" max="3841" width="40.42578125" customWidth="1"/>
    <col min="3846" max="3846" width="13.7109375" customWidth="1"/>
    <col min="3847" max="3848" width="15.140625" customWidth="1"/>
    <col min="4097" max="4097" width="40.42578125" customWidth="1"/>
    <col min="4102" max="4102" width="13.7109375" customWidth="1"/>
    <col min="4103" max="4104" width="15.140625" customWidth="1"/>
    <col min="4353" max="4353" width="40.42578125" customWidth="1"/>
    <col min="4358" max="4358" width="13.7109375" customWidth="1"/>
    <col min="4359" max="4360" width="15.140625" customWidth="1"/>
    <col min="4609" max="4609" width="40.42578125" customWidth="1"/>
    <col min="4614" max="4614" width="13.7109375" customWidth="1"/>
    <col min="4615" max="4616" width="15.140625" customWidth="1"/>
    <col min="4865" max="4865" width="40.42578125" customWidth="1"/>
    <col min="4870" max="4870" width="13.7109375" customWidth="1"/>
    <col min="4871" max="4872" width="15.140625" customWidth="1"/>
    <col min="5121" max="5121" width="40.42578125" customWidth="1"/>
    <col min="5126" max="5126" width="13.7109375" customWidth="1"/>
    <col min="5127" max="5128" width="15.140625" customWidth="1"/>
    <col min="5377" max="5377" width="40.42578125" customWidth="1"/>
    <col min="5382" max="5382" width="13.7109375" customWidth="1"/>
    <col min="5383" max="5384" width="15.140625" customWidth="1"/>
    <col min="5633" max="5633" width="40.42578125" customWidth="1"/>
    <col min="5638" max="5638" width="13.7109375" customWidth="1"/>
    <col min="5639" max="5640" width="15.140625" customWidth="1"/>
    <col min="5889" max="5889" width="40.42578125" customWidth="1"/>
    <col min="5894" max="5894" width="13.7109375" customWidth="1"/>
    <col min="5895" max="5896" width="15.140625" customWidth="1"/>
    <col min="6145" max="6145" width="40.42578125" customWidth="1"/>
    <col min="6150" max="6150" width="13.7109375" customWidth="1"/>
    <col min="6151" max="6152" width="15.140625" customWidth="1"/>
    <col min="6401" max="6401" width="40.42578125" customWidth="1"/>
    <col min="6406" max="6406" width="13.7109375" customWidth="1"/>
    <col min="6407" max="6408" width="15.140625" customWidth="1"/>
    <col min="6657" max="6657" width="40.42578125" customWidth="1"/>
    <col min="6662" max="6662" width="13.7109375" customWidth="1"/>
    <col min="6663" max="6664" width="15.140625" customWidth="1"/>
    <col min="6913" max="6913" width="40.42578125" customWidth="1"/>
    <col min="6918" max="6918" width="13.7109375" customWidth="1"/>
    <col min="6919" max="6920" width="15.140625" customWidth="1"/>
    <col min="7169" max="7169" width="40.42578125" customWidth="1"/>
    <col min="7174" max="7174" width="13.7109375" customWidth="1"/>
    <col min="7175" max="7176" width="15.140625" customWidth="1"/>
    <col min="7425" max="7425" width="40.42578125" customWidth="1"/>
    <col min="7430" max="7430" width="13.7109375" customWidth="1"/>
    <col min="7431" max="7432" width="15.140625" customWidth="1"/>
    <col min="7681" max="7681" width="40.42578125" customWidth="1"/>
    <col min="7686" max="7686" width="13.7109375" customWidth="1"/>
    <col min="7687" max="7688" width="15.140625" customWidth="1"/>
    <col min="7937" max="7937" width="40.42578125" customWidth="1"/>
    <col min="7942" max="7942" width="13.7109375" customWidth="1"/>
    <col min="7943" max="7944" width="15.140625" customWidth="1"/>
    <col min="8193" max="8193" width="40.42578125" customWidth="1"/>
    <col min="8198" max="8198" width="13.7109375" customWidth="1"/>
    <col min="8199" max="8200" width="15.140625" customWidth="1"/>
    <col min="8449" max="8449" width="40.42578125" customWidth="1"/>
    <col min="8454" max="8454" width="13.7109375" customWidth="1"/>
    <col min="8455" max="8456" width="15.140625" customWidth="1"/>
    <col min="8705" max="8705" width="40.42578125" customWidth="1"/>
    <col min="8710" max="8710" width="13.7109375" customWidth="1"/>
    <col min="8711" max="8712" width="15.140625" customWidth="1"/>
    <col min="8961" max="8961" width="40.42578125" customWidth="1"/>
    <col min="8966" max="8966" width="13.7109375" customWidth="1"/>
    <col min="8967" max="8968" width="15.140625" customWidth="1"/>
    <col min="9217" max="9217" width="40.42578125" customWidth="1"/>
    <col min="9222" max="9222" width="13.7109375" customWidth="1"/>
    <col min="9223" max="9224" width="15.140625" customWidth="1"/>
    <col min="9473" max="9473" width="40.42578125" customWidth="1"/>
    <col min="9478" max="9478" width="13.7109375" customWidth="1"/>
    <col min="9479" max="9480" width="15.140625" customWidth="1"/>
    <col min="9729" max="9729" width="40.42578125" customWidth="1"/>
    <col min="9734" max="9734" width="13.7109375" customWidth="1"/>
    <col min="9735" max="9736" width="15.140625" customWidth="1"/>
    <col min="9985" max="9985" width="40.42578125" customWidth="1"/>
    <col min="9990" max="9990" width="13.7109375" customWidth="1"/>
    <col min="9991" max="9992" width="15.140625" customWidth="1"/>
    <col min="10241" max="10241" width="40.42578125" customWidth="1"/>
    <col min="10246" max="10246" width="13.7109375" customWidth="1"/>
    <col min="10247" max="10248" width="15.140625" customWidth="1"/>
    <col min="10497" max="10497" width="40.42578125" customWidth="1"/>
    <col min="10502" max="10502" width="13.7109375" customWidth="1"/>
    <col min="10503" max="10504" width="15.140625" customWidth="1"/>
    <col min="10753" max="10753" width="40.42578125" customWidth="1"/>
    <col min="10758" max="10758" width="13.7109375" customWidth="1"/>
    <col min="10759" max="10760" width="15.140625" customWidth="1"/>
    <col min="11009" max="11009" width="40.42578125" customWidth="1"/>
    <col min="11014" max="11014" width="13.7109375" customWidth="1"/>
    <col min="11015" max="11016" width="15.140625" customWidth="1"/>
    <col min="11265" max="11265" width="40.42578125" customWidth="1"/>
    <col min="11270" max="11270" width="13.7109375" customWidth="1"/>
    <col min="11271" max="11272" width="15.140625" customWidth="1"/>
    <col min="11521" max="11521" width="40.42578125" customWidth="1"/>
    <col min="11526" max="11526" width="13.7109375" customWidth="1"/>
    <col min="11527" max="11528" width="15.140625" customWidth="1"/>
    <col min="11777" max="11777" width="40.42578125" customWidth="1"/>
    <col min="11782" max="11782" width="13.7109375" customWidth="1"/>
    <col min="11783" max="11784" width="15.140625" customWidth="1"/>
    <col min="12033" max="12033" width="40.42578125" customWidth="1"/>
    <col min="12038" max="12038" width="13.7109375" customWidth="1"/>
    <col min="12039" max="12040" width="15.140625" customWidth="1"/>
    <col min="12289" max="12289" width="40.42578125" customWidth="1"/>
    <col min="12294" max="12294" width="13.7109375" customWidth="1"/>
    <col min="12295" max="12296" width="15.140625" customWidth="1"/>
    <col min="12545" max="12545" width="40.42578125" customWidth="1"/>
    <col min="12550" max="12550" width="13.7109375" customWidth="1"/>
    <col min="12551" max="12552" width="15.140625" customWidth="1"/>
    <col min="12801" max="12801" width="40.42578125" customWidth="1"/>
    <col min="12806" max="12806" width="13.7109375" customWidth="1"/>
    <col min="12807" max="12808" width="15.140625" customWidth="1"/>
    <col min="13057" max="13057" width="40.42578125" customWidth="1"/>
    <col min="13062" max="13062" width="13.7109375" customWidth="1"/>
    <col min="13063" max="13064" width="15.140625" customWidth="1"/>
    <col min="13313" max="13313" width="40.42578125" customWidth="1"/>
    <col min="13318" max="13318" width="13.7109375" customWidth="1"/>
    <col min="13319" max="13320" width="15.140625" customWidth="1"/>
    <col min="13569" max="13569" width="40.42578125" customWidth="1"/>
    <col min="13574" max="13574" width="13.7109375" customWidth="1"/>
    <col min="13575" max="13576" width="15.140625" customWidth="1"/>
    <col min="13825" max="13825" width="40.42578125" customWidth="1"/>
    <col min="13830" max="13830" width="13.7109375" customWidth="1"/>
    <col min="13831" max="13832" width="15.140625" customWidth="1"/>
    <col min="14081" max="14081" width="40.42578125" customWidth="1"/>
    <col min="14086" max="14086" width="13.7109375" customWidth="1"/>
    <col min="14087" max="14088" width="15.140625" customWidth="1"/>
    <col min="14337" max="14337" width="40.42578125" customWidth="1"/>
    <col min="14342" max="14342" width="13.7109375" customWidth="1"/>
    <col min="14343" max="14344" width="15.140625" customWidth="1"/>
    <col min="14593" max="14593" width="40.42578125" customWidth="1"/>
    <col min="14598" max="14598" width="13.7109375" customWidth="1"/>
    <col min="14599" max="14600" width="15.140625" customWidth="1"/>
    <col min="14849" max="14849" width="40.42578125" customWidth="1"/>
    <col min="14854" max="14854" width="13.7109375" customWidth="1"/>
    <col min="14855" max="14856" width="15.140625" customWidth="1"/>
    <col min="15105" max="15105" width="40.42578125" customWidth="1"/>
    <col min="15110" max="15110" width="13.7109375" customWidth="1"/>
    <col min="15111" max="15112" width="15.140625" customWidth="1"/>
    <col min="15361" max="15361" width="40.42578125" customWidth="1"/>
    <col min="15366" max="15366" width="13.7109375" customWidth="1"/>
    <col min="15367" max="15368" width="15.140625" customWidth="1"/>
    <col min="15617" max="15617" width="40.42578125" customWidth="1"/>
    <col min="15622" max="15622" width="13.7109375" customWidth="1"/>
    <col min="15623" max="15624" width="15.140625" customWidth="1"/>
    <col min="15873" max="15873" width="40.42578125" customWidth="1"/>
    <col min="15878" max="15878" width="13.7109375" customWidth="1"/>
    <col min="15879" max="15880" width="15.140625" customWidth="1"/>
    <col min="16129" max="16129" width="40.42578125" customWidth="1"/>
    <col min="16134" max="16134" width="13.7109375" customWidth="1"/>
    <col min="16135" max="16136" width="15.140625" customWidth="1"/>
  </cols>
  <sheetData>
    <row r="1" spans="1:6" ht="12.75" customHeight="1" x14ac:dyDescent="0.2">
      <c r="A1" s="85" t="s">
        <v>84</v>
      </c>
      <c r="B1" s="85"/>
      <c r="C1" s="85"/>
      <c r="D1" s="85"/>
      <c r="E1" s="85"/>
      <c r="F1" s="85"/>
    </row>
    <row r="2" spans="1:6" x14ac:dyDescent="0.2">
      <c r="A2" s="85"/>
      <c r="B2" s="85"/>
      <c r="C2" s="85"/>
      <c r="D2" s="85"/>
      <c r="E2" s="85"/>
      <c r="F2" s="85"/>
    </row>
    <row r="4" spans="1:6" ht="25.5" x14ac:dyDescent="0.2">
      <c r="A4" s="42" t="s">
        <v>85</v>
      </c>
    </row>
    <row r="6" spans="1:6" x14ac:dyDescent="0.2">
      <c r="A6" s="43" t="s">
        <v>86</v>
      </c>
    </row>
    <row r="7" spans="1:6" x14ac:dyDescent="0.2">
      <c r="A7" s="44" t="s">
        <v>87</v>
      </c>
      <c r="B7" s="45" t="s">
        <v>88</v>
      </c>
    </row>
    <row r="8" spans="1:6" x14ac:dyDescent="0.2">
      <c r="A8" s="44" t="s">
        <v>117</v>
      </c>
      <c r="B8" s="45" t="s">
        <v>90</v>
      </c>
    </row>
    <row r="9" spans="1:6" x14ac:dyDescent="0.2">
      <c r="A9" s="44" t="s">
        <v>118</v>
      </c>
      <c r="B9" s="45" t="s">
        <v>89</v>
      </c>
    </row>
    <row r="10" spans="1:6" x14ac:dyDescent="0.2">
      <c r="A10" s="46"/>
      <c r="B10" s="47"/>
    </row>
    <row r="11" spans="1:6" x14ac:dyDescent="0.2">
      <c r="A11" s="43" t="s">
        <v>102</v>
      </c>
      <c r="B11" s="47"/>
    </row>
    <row r="12" spans="1:6" x14ac:dyDescent="0.2">
      <c r="A12" s="44" t="s">
        <v>91</v>
      </c>
      <c r="B12" s="48">
        <v>0.6</v>
      </c>
    </row>
    <row r="13" spans="1:6" x14ac:dyDescent="0.2">
      <c r="A13" s="44" t="s">
        <v>119</v>
      </c>
      <c r="B13" s="48">
        <v>0.4</v>
      </c>
    </row>
    <row r="14" spans="1:6" x14ac:dyDescent="0.2">
      <c r="A14" s="44" t="s">
        <v>101</v>
      </c>
      <c r="B14" s="48">
        <v>-0.8</v>
      </c>
    </row>
    <row r="15" spans="1:6" x14ac:dyDescent="0.2">
      <c r="A15" s="46"/>
      <c r="B15" s="47"/>
    </row>
    <row r="16" spans="1:6" x14ac:dyDescent="0.2">
      <c r="A16" s="44" t="s">
        <v>92</v>
      </c>
      <c r="B16" s="48">
        <v>3</v>
      </c>
    </row>
    <row r="18" spans="1:4" x14ac:dyDescent="0.2">
      <c r="A18" s="43" t="s">
        <v>93</v>
      </c>
    </row>
    <row r="19" spans="1:4" x14ac:dyDescent="0.2">
      <c r="A19" s="44" t="s">
        <v>94</v>
      </c>
      <c r="B19" s="50">
        <v>0</v>
      </c>
    </row>
    <row r="20" spans="1:4" x14ac:dyDescent="0.2">
      <c r="A20" s="44" t="s">
        <v>95</v>
      </c>
      <c r="B20" s="50">
        <v>1</v>
      </c>
    </row>
    <row r="21" spans="1:4" x14ac:dyDescent="0.2">
      <c r="A21" s="49"/>
      <c r="B21" s="51"/>
    </row>
    <row r="22" spans="1:4" x14ac:dyDescent="0.2">
      <c r="A22" s="49"/>
      <c r="B22" s="51"/>
    </row>
    <row r="31" spans="1:4" s="53" customFormat="1" x14ac:dyDescent="0.2">
      <c r="A31" s="52" t="s">
        <v>96</v>
      </c>
    </row>
    <row r="32" spans="1:4" x14ac:dyDescent="0.2">
      <c r="B32" s="54"/>
      <c r="C32" s="54" t="str">
        <f>CONCATENATE("Low ", B7)</f>
        <v>Low IV</v>
      </c>
      <c r="D32" s="54" t="str">
        <f>CONCATENATE("High ", B7)</f>
        <v>High IV</v>
      </c>
    </row>
    <row r="33" spans="2:4" x14ac:dyDescent="0.2">
      <c r="B33" s="55" t="str">
        <f>B8</f>
        <v>Women</v>
      </c>
      <c r="C33" s="54">
        <f>((B19-B20)*B12)+B16</f>
        <v>2.4</v>
      </c>
      <c r="D33" s="54">
        <f>(B19+B20)*B12+B16</f>
        <v>3.6</v>
      </c>
    </row>
    <row r="34" spans="2:4" x14ac:dyDescent="0.2">
      <c r="B34" s="55" t="str">
        <f>B9</f>
        <v>Men</v>
      </c>
      <c r="C34" s="54">
        <f>((B19-B20)*B12)+B13+((B19-B20)*B14)+B16</f>
        <v>3.6</v>
      </c>
      <c r="D34" s="54">
        <f>(B19+B20)*B12+B13+((B19+B20)*B14)+B16</f>
        <v>3.2</v>
      </c>
    </row>
  </sheetData>
  <mergeCells count="1">
    <mergeCell ref="A1:F2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90" workbookViewId="0">
      <selection activeCell="A25" sqref="A25"/>
    </sheetView>
  </sheetViews>
  <sheetFormatPr defaultRowHeight="12.75" x14ac:dyDescent="0.2"/>
  <cols>
    <col min="1" max="1" width="38.28515625" bestFit="1" customWidth="1"/>
    <col min="6" max="6" width="13.7109375" customWidth="1"/>
    <col min="7" max="8" width="15.140625" customWidth="1"/>
    <col min="257" max="257" width="38.28515625" bestFit="1" customWidth="1"/>
    <col min="262" max="262" width="13.7109375" customWidth="1"/>
    <col min="263" max="264" width="15.140625" customWidth="1"/>
    <col min="513" max="513" width="38.28515625" bestFit="1" customWidth="1"/>
    <col min="518" max="518" width="13.7109375" customWidth="1"/>
    <col min="519" max="520" width="15.140625" customWidth="1"/>
    <col min="769" max="769" width="38.28515625" bestFit="1" customWidth="1"/>
    <col min="774" max="774" width="13.7109375" customWidth="1"/>
    <col min="775" max="776" width="15.140625" customWidth="1"/>
    <col min="1025" max="1025" width="38.28515625" bestFit="1" customWidth="1"/>
    <col min="1030" max="1030" width="13.7109375" customWidth="1"/>
    <col min="1031" max="1032" width="15.140625" customWidth="1"/>
    <col min="1281" max="1281" width="38.28515625" bestFit="1" customWidth="1"/>
    <col min="1286" max="1286" width="13.7109375" customWidth="1"/>
    <col min="1287" max="1288" width="15.140625" customWidth="1"/>
    <col min="1537" max="1537" width="38.28515625" bestFit="1" customWidth="1"/>
    <col min="1542" max="1542" width="13.7109375" customWidth="1"/>
    <col min="1543" max="1544" width="15.140625" customWidth="1"/>
    <col min="1793" max="1793" width="38.28515625" bestFit="1" customWidth="1"/>
    <col min="1798" max="1798" width="13.7109375" customWidth="1"/>
    <col min="1799" max="1800" width="15.140625" customWidth="1"/>
    <col min="2049" max="2049" width="38.28515625" bestFit="1" customWidth="1"/>
    <col min="2054" max="2054" width="13.7109375" customWidth="1"/>
    <col min="2055" max="2056" width="15.140625" customWidth="1"/>
    <col min="2305" max="2305" width="38.28515625" bestFit="1" customWidth="1"/>
    <col min="2310" max="2310" width="13.7109375" customWidth="1"/>
    <col min="2311" max="2312" width="15.140625" customWidth="1"/>
    <col min="2561" max="2561" width="38.28515625" bestFit="1" customWidth="1"/>
    <col min="2566" max="2566" width="13.7109375" customWidth="1"/>
    <col min="2567" max="2568" width="15.140625" customWidth="1"/>
    <col min="2817" max="2817" width="38.28515625" bestFit="1" customWidth="1"/>
    <col min="2822" max="2822" width="13.7109375" customWidth="1"/>
    <col min="2823" max="2824" width="15.140625" customWidth="1"/>
    <col min="3073" max="3073" width="38.28515625" bestFit="1" customWidth="1"/>
    <col min="3078" max="3078" width="13.7109375" customWidth="1"/>
    <col min="3079" max="3080" width="15.140625" customWidth="1"/>
    <col min="3329" max="3329" width="38.28515625" bestFit="1" customWidth="1"/>
    <col min="3334" max="3334" width="13.7109375" customWidth="1"/>
    <col min="3335" max="3336" width="15.140625" customWidth="1"/>
    <col min="3585" max="3585" width="38.28515625" bestFit="1" customWidth="1"/>
    <col min="3590" max="3590" width="13.7109375" customWidth="1"/>
    <col min="3591" max="3592" width="15.140625" customWidth="1"/>
    <col min="3841" max="3841" width="38.28515625" bestFit="1" customWidth="1"/>
    <col min="3846" max="3846" width="13.7109375" customWidth="1"/>
    <col min="3847" max="3848" width="15.140625" customWidth="1"/>
    <col min="4097" max="4097" width="38.28515625" bestFit="1" customWidth="1"/>
    <col min="4102" max="4102" width="13.7109375" customWidth="1"/>
    <col min="4103" max="4104" width="15.140625" customWidth="1"/>
    <col min="4353" max="4353" width="38.28515625" bestFit="1" customWidth="1"/>
    <col min="4358" max="4358" width="13.7109375" customWidth="1"/>
    <col min="4359" max="4360" width="15.140625" customWidth="1"/>
    <col min="4609" max="4609" width="38.28515625" bestFit="1" customWidth="1"/>
    <col min="4614" max="4614" width="13.7109375" customWidth="1"/>
    <col min="4615" max="4616" width="15.140625" customWidth="1"/>
    <col min="4865" max="4865" width="38.28515625" bestFit="1" customWidth="1"/>
    <col min="4870" max="4870" width="13.7109375" customWidth="1"/>
    <col min="4871" max="4872" width="15.140625" customWidth="1"/>
    <col min="5121" max="5121" width="38.28515625" bestFit="1" customWidth="1"/>
    <col min="5126" max="5126" width="13.7109375" customWidth="1"/>
    <col min="5127" max="5128" width="15.140625" customWidth="1"/>
    <col min="5377" max="5377" width="38.28515625" bestFit="1" customWidth="1"/>
    <col min="5382" max="5382" width="13.7109375" customWidth="1"/>
    <col min="5383" max="5384" width="15.140625" customWidth="1"/>
    <col min="5633" max="5633" width="38.28515625" bestFit="1" customWidth="1"/>
    <col min="5638" max="5638" width="13.7109375" customWidth="1"/>
    <col min="5639" max="5640" width="15.140625" customWidth="1"/>
    <col min="5889" max="5889" width="38.28515625" bestFit="1" customWidth="1"/>
    <col min="5894" max="5894" width="13.7109375" customWidth="1"/>
    <col min="5895" max="5896" width="15.140625" customWidth="1"/>
    <col min="6145" max="6145" width="38.28515625" bestFit="1" customWidth="1"/>
    <col min="6150" max="6150" width="13.7109375" customWidth="1"/>
    <col min="6151" max="6152" width="15.140625" customWidth="1"/>
    <col min="6401" max="6401" width="38.28515625" bestFit="1" customWidth="1"/>
    <col min="6406" max="6406" width="13.7109375" customWidth="1"/>
    <col min="6407" max="6408" width="15.140625" customWidth="1"/>
    <col min="6657" max="6657" width="38.28515625" bestFit="1" customWidth="1"/>
    <col min="6662" max="6662" width="13.7109375" customWidth="1"/>
    <col min="6663" max="6664" width="15.140625" customWidth="1"/>
    <col min="6913" max="6913" width="38.28515625" bestFit="1" customWidth="1"/>
    <col min="6918" max="6918" width="13.7109375" customWidth="1"/>
    <col min="6919" max="6920" width="15.140625" customWidth="1"/>
    <col min="7169" max="7169" width="38.28515625" bestFit="1" customWidth="1"/>
    <col min="7174" max="7174" width="13.7109375" customWidth="1"/>
    <col min="7175" max="7176" width="15.140625" customWidth="1"/>
    <col min="7425" max="7425" width="38.28515625" bestFit="1" customWidth="1"/>
    <col min="7430" max="7430" width="13.7109375" customWidth="1"/>
    <col min="7431" max="7432" width="15.140625" customWidth="1"/>
    <col min="7681" max="7681" width="38.28515625" bestFit="1" customWidth="1"/>
    <col min="7686" max="7686" width="13.7109375" customWidth="1"/>
    <col min="7687" max="7688" width="15.140625" customWidth="1"/>
    <col min="7937" max="7937" width="38.28515625" bestFit="1" customWidth="1"/>
    <col min="7942" max="7942" width="13.7109375" customWidth="1"/>
    <col min="7943" max="7944" width="15.140625" customWidth="1"/>
    <col min="8193" max="8193" width="38.28515625" bestFit="1" customWidth="1"/>
    <col min="8198" max="8198" width="13.7109375" customWidth="1"/>
    <col min="8199" max="8200" width="15.140625" customWidth="1"/>
    <col min="8449" max="8449" width="38.28515625" bestFit="1" customWidth="1"/>
    <col min="8454" max="8454" width="13.7109375" customWidth="1"/>
    <col min="8455" max="8456" width="15.140625" customWidth="1"/>
    <col min="8705" max="8705" width="38.28515625" bestFit="1" customWidth="1"/>
    <col min="8710" max="8710" width="13.7109375" customWidth="1"/>
    <col min="8711" max="8712" width="15.140625" customWidth="1"/>
    <col min="8961" max="8961" width="38.28515625" bestFit="1" customWidth="1"/>
    <col min="8966" max="8966" width="13.7109375" customWidth="1"/>
    <col min="8967" max="8968" width="15.140625" customWidth="1"/>
    <col min="9217" max="9217" width="38.28515625" bestFit="1" customWidth="1"/>
    <col min="9222" max="9222" width="13.7109375" customWidth="1"/>
    <col min="9223" max="9224" width="15.140625" customWidth="1"/>
    <col min="9473" max="9473" width="38.28515625" bestFit="1" customWidth="1"/>
    <col min="9478" max="9478" width="13.7109375" customWidth="1"/>
    <col min="9479" max="9480" width="15.140625" customWidth="1"/>
    <col min="9729" max="9729" width="38.28515625" bestFit="1" customWidth="1"/>
    <col min="9734" max="9734" width="13.7109375" customWidth="1"/>
    <col min="9735" max="9736" width="15.140625" customWidth="1"/>
    <col min="9985" max="9985" width="38.28515625" bestFit="1" customWidth="1"/>
    <col min="9990" max="9990" width="13.7109375" customWidth="1"/>
    <col min="9991" max="9992" width="15.140625" customWidth="1"/>
    <col min="10241" max="10241" width="38.28515625" bestFit="1" customWidth="1"/>
    <col min="10246" max="10246" width="13.7109375" customWidth="1"/>
    <col min="10247" max="10248" width="15.140625" customWidth="1"/>
    <col min="10497" max="10497" width="38.28515625" bestFit="1" customWidth="1"/>
    <col min="10502" max="10502" width="13.7109375" customWidth="1"/>
    <col min="10503" max="10504" width="15.140625" customWidth="1"/>
    <col min="10753" max="10753" width="38.28515625" bestFit="1" customWidth="1"/>
    <col min="10758" max="10758" width="13.7109375" customWidth="1"/>
    <col min="10759" max="10760" width="15.140625" customWidth="1"/>
    <col min="11009" max="11009" width="38.28515625" bestFit="1" customWidth="1"/>
    <col min="11014" max="11014" width="13.7109375" customWidth="1"/>
    <col min="11015" max="11016" width="15.140625" customWidth="1"/>
    <col min="11265" max="11265" width="38.28515625" bestFit="1" customWidth="1"/>
    <col min="11270" max="11270" width="13.7109375" customWidth="1"/>
    <col min="11271" max="11272" width="15.140625" customWidth="1"/>
    <col min="11521" max="11521" width="38.28515625" bestFit="1" customWidth="1"/>
    <col min="11526" max="11526" width="13.7109375" customWidth="1"/>
    <col min="11527" max="11528" width="15.140625" customWidth="1"/>
    <col min="11777" max="11777" width="38.28515625" bestFit="1" customWidth="1"/>
    <col min="11782" max="11782" width="13.7109375" customWidth="1"/>
    <col min="11783" max="11784" width="15.140625" customWidth="1"/>
    <col min="12033" max="12033" width="38.28515625" bestFit="1" customWidth="1"/>
    <col min="12038" max="12038" width="13.7109375" customWidth="1"/>
    <col min="12039" max="12040" width="15.140625" customWidth="1"/>
    <col min="12289" max="12289" width="38.28515625" bestFit="1" customWidth="1"/>
    <col min="12294" max="12294" width="13.7109375" customWidth="1"/>
    <col min="12295" max="12296" width="15.140625" customWidth="1"/>
    <col min="12545" max="12545" width="38.28515625" bestFit="1" customWidth="1"/>
    <col min="12550" max="12550" width="13.7109375" customWidth="1"/>
    <col min="12551" max="12552" width="15.140625" customWidth="1"/>
    <col min="12801" max="12801" width="38.28515625" bestFit="1" customWidth="1"/>
    <col min="12806" max="12806" width="13.7109375" customWidth="1"/>
    <col min="12807" max="12808" width="15.140625" customWidth="1"/>
    <col min="13057" max="13057" width="38.28515625" bestFit="1" customWidth="1"/>
    <col min="13062" max="13062" width="13.7109375" customWidth="1"/>
    <col min="13063" max="13064" width="15.140625" customWidth="1"/>
    <col min="13313" max="13313" width="38.28515625" bestFit="1" customWidth="1"/>
    <col min="13318" max="13318" width="13.7109375" customWidth="1"/>
    <col min="13319" max="13320" width="15.140625" customWidth="1"/>
    <col min="13569" max="13569" width="38.28515625" bestFit="1" customWidth="1"/>
    <col min="13574" max="13574" width="13.7109375" customWidth="1"/>
    <col min="13575" max="13576" width="15.140625" customWidth="1"/>
    <col min="13825" max="13825" width="38.28515625" bestFit="1" customWidth="1"/>
    <col min="13830" max="13830" width="13.7109375" customWidth="1"/>
    <col min="13831" max="13832" width="15.140625" customWidth="1"/>
    <col min="14081" max="14081" width="38.28515625" bestFit="1" customWidth="1"/>
    <col min="14086" max="14086" width="13.7109375" customWidth="1"/>
    <col min="14087" max="14088" width="15.140625" customWidth="1"/>
    <col min="14337" max="14337" width="38.28515625" bestFit="1" customWidth="1"/>
    <col min="14342" max="14342" width="13.7109375" customWidth="1"/>
    <col min="14343" max="14344" width="15.140625" customWidth="1"/>
    <col min="14593" max="14593" width="38.28515625" bestFit="1" customWidth="1"/>
    <col min="14598" max="14598" width="13.7109375" customWidth="1"/>
    <col min="14599" max="14600" width="15.140625" customWidth="1"/>
    <col min="14849" max="14849" width="38.28515625" bestFit="1" customWidth="1"/>
    <col min="14854" max="14854" width="13.7109375" customWidth="1"/>
    <col min="14855" max="14856" width="15.140625" customWidth="1"/>
    <col min="15105" max="15105" width="38.28515625" bestFit="1" customWidth="1"/>
    <col min="15110" max="15110" width="13.7109375" customWidth="1"/>
    <col min="15111" max="15112" width="15.140625" customWidth="1"/>
    <col min="15361" max="15361" width="38.28515625" bestFit="1" customWidth="1"/>
    <col min="15366" max="15366" width="13.7109375" customWidth="1"/>
    <col min="15367" max="15368" width="15.140625" customWidth="1"/>
    <col min="15617" max="15617" width="38.28515625" bestFit="1" customWidth="1"/>
    <col min="15622" max="15622" width="13.7109375" customWidth="1"/>
    <col min="15623" max="15624" width="15.140625" customWidth="1"/>
    <col min="15873" max="15873" width="38.28515625" bestFit="1" customWidth="1"/>
    <col min="15878" max="15878" width="13.7109375" customWidth="1"/>
    <col min="15879" max="15880" width="15.140625" customWidth="1"/>
    <col min="16129" max="16129" width="38.28515625" bestFit="1" customWidth="1"/>
    <col min="16134" max="16134" width="13.7109375" customWidth="1"/>
    <col min="16135" max="16136" width="15.140625" customWidth="1"/>
  </cols>
  <sheetData>
    <row r="1" spans="1:2" x14ac:dyDescent="0.2">
      <c r="A1" s="27" t="s">
        <v>100</v>
      </c>
    </row>
    <row r="3" spans="1:2" ht="25.5" x14ac:dyDescent="0.2">
      <c r="A3" s="42" t="s">
        <v>85</v>
      </c>
    </row>
    <row r="5" spans="1:2" x14ac:dyDescent="0.2">
      <c r="A5" s="43" t="s">
        <v>86</v>
      </c>
    </row>
    <row r="6" spans="1:2" x14ac:dyDescent="0.2">
      <c r="A6" s="44" t="s">
        <v>87</v>
      </c>
      <c r="B6" s="45" t="s">
        <v>88</v>
      </c>
    </row>
    <row r="7" spans="1:2" x14ac:dyDescent="0.2">
      <c r="A7" s="44" t="s">
        <v>120</v>
      </c>
      <c r="B7" s="45" t="s">
        <v>97</v>
      </c>
    </row>
    <row r="8" spans="1:2" x14ac:dyDescent="0.2">
      <c r="A8" s="46"/>
      <c r="B8" s="47"/>
    </row>
    <row r="9" spans="1:2" x14ac:dyDescent="0.2">
      <c r="A9" s="43" t="s">
        <v>102</v>
      </c>
      <c r="B9" s="47"/>
    </row>
    <row r="10" spans="1:2" x14ac:dyDescent="0.2">
      <c r="A10" s="44" t="s">
        <v>91</v>
      </c>
      <c r="B10" s="48">
        <v>0.6</v>
      </c>
    </row>
    <row r="11" spans="1:2" x14ac:dyDescent="0.2">
      <c r="A11" s="44" t="s">
        <v>121</v>
      </c>
      <c r="B11" s="48">
        <v>0.4</v>
      </c>
    </row>
    <row r="12" spans="1:2" x14ac:dyDescent="0.2">
      <c r="A12" s="44" t="s">
        <v>101</v>
      </c>
      <c r="B12" s="48">
        <v>-0.8</v>
      </c>
    </row>
    <row r="13" spans="1:2" x14ac:dyDescent="0.2">
      <c r="A13" s="46"/>
      <c r="B13" s="47"/>
    </row>
    <row r="14" spans="1:2" x14ac:dyDescent="0.2">
      <c r="A14" s="44" t="s">
        <v>92</v>
      </c>
      <c r="B14" s="48">
        <v>3</v>
      </c>
    </row>
    <row r="16" spans="1:2" x14ac:dyDescent="0.2">
      <c r="A16" s="43" t="s">
        <v>93</v>
      </c>
    </row>
    <row r="17" spans="1:4" x14ac:dyDescent="0.2">
      <c r="A17" s="44" t="s">
        <v>94</v>
      </c>
      <c r="B17" s="50">
        <v>0</v>
      </c>
    </row>
    <row r="18" spans="1:4" x14ac:dyDescent="0.2">
      <c r="A18" s="44" t="s">
        <v>95</v>
      </c>
      <c r="B18" s="50">
        <v>1</v>
      </c>
    </row>
    <row r="19" spans="1:4" x14ac:dyDescent="0.2">
      <c r="A19" s="44" t="s">
        <v>98</v>
      </c>
      <c r="B19" s="50">
        <v>0</v>
      </c>
    </row>
    <row r="20" spans="1:4" x14ac:dyDescent="0.2">
      <c r="A20" s="44" t="s">
        <v>99</v>
      </c>
      <c r="B20" s="50">
        <v>1</v>
      </c>
    </row>
    <row r="29" spans="1:4" s="53" customFormat="1" x14ac:dyDescent="0.2">
      <c r="A29" s="52" t="s">
        <v>96</v>
      </c>
    </row>
    <row r="30" spans="1:4" x14ac:dyDescent="0.2">
      <c r="B30" s="54"/>
      <c r="C30" s="54" t="str">
        <f>CONCATENATE("Low ", B6)</f>
        <v>Low IV</v>
      </c>
      <c r="D30" s="54" t="str">
        <f>CONCATENATE("High ", B6)</f>
        <v>High IV</v>
      </c>
    </row>
    <row r="31" spans="1:4" x14ac:dyDescent="0.2">
      <c r="B31" s="55" t="str">
        <f>CONCATENATE("Low ", B7)</f>
        <v>Low Moderator</v>
      </c>
      <c r="C31" s="54">
        <f>((B17-B18)*B10)+((B19-B20)*B11)+((B17-B18)*(B19-B20))*B12+B14</f>
        <v>1.2</v>
      </c>
      <c r="D31" s="54">
        <f>(B17+B18)*B10+((B19-B20)*B11)+((B17+B18)*(B19-B20)*B12)+B14</f>
        <v>4</v>
      </c>
    </row>
    <row r="32" spans="1:4" x14ac:dyDescent="0.2">
      <c r="B32" s="55" t="str">
        <f xml:space="preserve"> CONCATENATE("High ", B7)</f>
        <v>High Moderator</v>
      </c>
      <c r="C32" s="54">
        <f>((B17-B18)*B10)+(B19+B20)*B11+((B17-B18)*(B19+B20)*B12)+B14</f>
        <v>3.6</v>
      </c>
      <c r="D32" s="54">
        <f>(B17+B18)*B10+(B19+B20)*B11+((B17+B18)*(B19+B20))*B12+B14</f>
        <v>3.2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ColWidth="9.140625" defaultRowHeight="11.25" x14ac:dyDescent="0.2"/>
  <cols>
    <col min="1" max="16384" width="9.140625" style="2"/>
  </cols>
  <sheetData>
    <row r="1" spans="1:22" x14ac:dyDescent="0.2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18</v>
      </c>
      <c r="P1" s="2" t="s">
        <v>38</v>
      </c>
      <c r="Q1" s="2" t="s">
        <v>40</v>
      </c>
      <c r="R1" s="2" t="s">
        <v>41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2">
      <c r="A2" s="2">
        <v>1</v>
      </c>
      <c r="B2" s="2" t="s">
        <v>32</v>
      </c>
      <c r="C2" s="2">
        <v>1</v>
      </c>
      <c r="D2" s="2" t="s">
        <v>33</v>
      </c>
      <c r="E2" s="2">
        <v>0</v>
      </c>
      <c r="F2" s="2">
        <v>105</v>
      </c>
      <c r="G2" s="2">
        <v>1.6</v>
      </c>
      <c r="H2" s="2">
        <v>18</v>
      </c>
      <c r="I2" s="2">
        <v>10.3</v>
      </c>
      <c r="J2" s="2">
        <v>15</v>
      </c>
      <c r="K2" s="2">
        <v>14</v>
      </c>
      <c r="L2" s="2">
        <v>1455</v>
      </c>
      <c r="M2" s="2">
        <v>3</v>
      </c>
      <c r="N2" s="2">
        <v>49</v>
      </c>
      <c r="O2" s="2" t="s">
        <v>39</v>
      </c>
      <c r="P2" s="2">
        <v>3</v>
      </c>
      <c r="Q2" s="2" t="s">
        <v>42</v>
      </c>
      <c r="R2" s="2">
        <v>1</v>
      </c>
      <c r="S2" s="2">
        <v>1</v>
      </c>
      <c r="T2" s="2">
        <v>0</v>
      </c>
      <c r="U2" s="2">
        <v>1</v>
      </c>
      <c r="V2" s="2">
        <v>0</v>
      </c>
    </row>
    <row r="3" spans="1:22" x14ac:dyDescent="0.2">
      <c r="A3" s="2">
        <v>2</v>
      </c>
      <c r="B3" s="2" t="s">
        <v>35</v>
      </c>
      <c r="C3" s="2">
        <v>0</v>
      </c>
      <c r="D3" s="2" t="s">
        <v>33</v>
      </c>
      <c r="E3" s="2">
        <v>0</v>
      </c>
      <c r="F3" s="2">
        <v>103.2</v>
      </c>
      <c r="G3" s="2">
        <v>2.5</v>
      </c>
      <c r="H3" s="2">
        <v>15</v>
      </c>
      <c r="I3" s="2">
        <v>9.1999999999999993</v>
      </c>
      <c r="J3" s="2">
        <v>2</v>
      </c>
      <c r="K3" s="2">
        <v>12</v>
      </c>
      <c r="L3" s="2">
        <v>420</v>
      </c>
      <c r="M3" s="2">
        <v>4</v>
      </c>
      <c r="N3" s="2">
        <v>21</v>
      </c>
      <c r="O3" s="2" t="s">
        <v>39</v>
      </c>
      <c r="P3" s="2">
        <v>3</v>
      </c>
      <c r="Q3" s="2" t="s">
        <v>43</v>
      </c>
      <c r="R3" s="2">
        <v>2</v>
      </c>
      <c r="S3" s="2">
        <v>1</v>
      </c>
      <c r="T3" s="2">
        <v>0</v>
      </c>
      <c r="U3" s="2">
        <v>0</v>
      </c>
      <c r="V3" s="2">
        <v>0</v>
      </c>
    </row>
    <row r="4" spans="1:22" x14ac:dyDescent="0.2">
      <c r="A4" s="2">
        <v>3</v>
      </c>
      <c r="B4" s="2" t="s">
        <v>32</v>
      </c>
      <c r="C4" s="2">
        <v>1</v>
      </c>
      <c r="D4" s="2" t="s">
        <v>33</v>
      </c>
      <c r="E4" s="2">
        <v>0</v>
      </c>
      <c r="F4" s="2">
        <v>102.1</v>
      </c>
      <c r="G4" s="2">
        <v>2</v>
      </c>
      <c r="H4" s="2">
        <v>14</v>
      </c>
      <c r="I4" s="2">
        <v>11</v>
      </c>
      <c r="J4" s="2">
        <v>8</v>
      </c>
      <c r="K4" s="2">
        <v>14</v>
      </c>
      <c r="L4" s="2">
        <v>650</v>
      </c>
      <c r="M4" s="2">
        <v>6.5</v>
      </c>
      <c r="N4" s="2">
        <v>32</v>
      </c>
      <c r="O4" s="2" t="s">
        <v>34</v>
      </c>
      <c r="P4" s="2">
        <v>2</v>
      </c>
      <c r="Q4" s="2" t="s">
        <v>43</v>
      </c>
      <c r="R4" s="2">
        <v>2</v>
      </c>
      <c r="S4" s="2">
        <v>0</v>
      </c>
      <c r="T4" s="2">
        <v>0</v>
      </c>
      <c r="U4" s="2">
        <v>0</v>
      </c>
      <c r="V4" s="2">
        <v>0</v>
      </c>
    </row>
    <row r="5" spans="1:22" x14ac:dyDescent="0.2">
      <c r="A5" s="2">
        <v>4</v>
      </c>
      <c r="B5" s="2" t="s">
        <v>32</v>
      </c>
      <c r="C5" s="2">
        <v>1</v>
      </c>
      <c r="D5" s="2" t="s">
        <v>33</v>
      </c>
      <c r="E5" s="2">
        <v>0</v>
      </c>
      <c r="F5" s="2">
        <v>92.5</v>
      </c>
      <c r="G5" s="2">
        <v>0.3</v>
      </c>
      <c r="H5" s="2">
        <v>13</v>
      </c>
      <c r="I5" s="2">
        <v>9.3000000000000007</v>
      </c>
      <c r="J5" s="2">
        <v>10</v>
      </c>
      <c r="K5" s="2">
        <v>14</v>
      </c>
      <c r="L5" s="2">
        <v>670</v>
      </c>
      <c r="M5" s="2">
        <v>7.8</v>
      </c>
      <c r="N5" s="2">
        <v>34</v>
      </c>
      <c r="O5" s="2" t="s">
        <v>36</v>
      </c>
      <c r="P5" s="2">
        <v>1</v>
      </c>
      <c r="Q5" s="2" t="s">
        <v>43</v>
      </c>
      <c r="R5" s="2">
        <v>2</v>
      </c>
      <c r="S5" s="2">
        <v>0</v>
      </c>
      <c r="T5" s="2">
        <v>1</v>
      </c>
      <c r="U5" s="2">
        <v>0</v>
      </c>
      <c r="V5" s="2">
        <v>0</v>
      </c>
    </row>
    <row r="6" spans="1:22" x14ac:dyDescent="0.2">
      <c r="A6" s="2">
        <v>5</v>
      </c>
      <c r="B6" s="2" t="s">
        <v>32</v>
      </c>
      <c r="C6" s="2">
        <v>1</v>
      </c>
      <c r="D6" s="2" t="s">
        <v>33</v>
      </c>
      <c r="E6" s="2">
        <v>0</v>
      </c>
      <c r="F6" s="2">
        <v>95</v>
      </c>
      <c r="G6" s="2">
        <v>0.6</v>
      </c>
      <c r="H6" s="2">
        <v>13</v>
      </c>
      <c r="I6" s="2">
        <v>9.6</v>
      </c>
      <c r="J6" s="2">
        <v>2</v>
      </c>
      <c r="K6" s="2">
        <v>13</v>
      </c>
      <c r="L6" s="2">
        <v>400</v>
      </c>
      <c r="M6" s="2">
        <v>10</v>
      </c>
      <c r="N6" s="2">
        <v>18</v>
      </c>
      <c r="O6" s="2" t="s">
        <v>36</v>
      </c>
      <c r="P6" s="2">
        <v>1</v>
      </c>
      <c r="Q6" s="2" t="s">
        <v>44</v>
      </c>
      <c r="R6" s="2">
        <v>3</v>
      </c>
      <c r="S6" s="2">
        <v>0</v>
      </c>
      <c r="T6" s="2">
        <v>1</v>
      </c>
      <c r="U6" s="2">
        <v>0</v>
      </c>
      <c r="V6" s="2">
        <v>1</v>
      </c>
    </row>
    <row r="7" spans="1:22" x14ac:dyDescent="0.2">
      <c r="A7" s="2">
        <v>6</v>
      </c>
      <c r="B7" s="2" t="s">
        <v>32</v>
      </c>
      <c r="C7" s="2">
        <v>1</v>
      </c>
      <c r="D7" s="2" t="s">
        <v>33</v>
      </c>
      <c r="E7" s="2">
        <v>0</v>
      </c>
      <c r="F7" s="2">
        <v>99</v>
      </c>
      <c r="G7" s="2">
        <v>1</v>
      </c>
      <c r="H7" s="2">
        <v>14</v>
      </c>
      <c r="I7" s="2">
        <v>11.7</v>
      </c>
      <c r="J7" s="2">
        <v>13</v>
      </c>
      <c r="K7" s="2">
        <v>16</v>
      </c>
      <c r="L7" s="2">
        <v>1215</v>
      </c>
      <c r="M7" s="2">
        <v>8</v>
      </c>
      <c r="N7" s="2">
        <v>50</v>
      </c>
      <c r="O7" s="2" t="s">
        <v>34</v>
      </c>
      <c r="P7" s="2">
        <v>2</v>
      </c>
      <c r="Q7" s="2" t="s">
        <v>43</v>
      </c>
      <c r="R7" s="2">
        <v>2</v>
      </c>
      <c r="S7" s="2">
        <v>0</v>
      </c>
      <c r="T7" s="2">
        <v>0</v>
      </c>
      <c r="U7" s="2">
        <v>0</v>
      </c>
      <c r="V7" s="2">
        <v>0</v>
      </c>
    </row>
    <row r="8" spans="1:22" x14ac:dyDescent="0.2">
      <c r="A8" s="2">
        <v>7</v>
      </c>
      <c r="B8" s="2" t="s">
        <v>35</v>
      </c>
      <c r="C8" s="2">
        <v>0</v>
      </c>
      <c r="D8" s="2" t="s">
        <v>33</v>
      </c>
      <c r="E8" s="2">
        <v>0</v>
      </c>
      <c r="F8" s="2">
        <v>97.2</v>
      </c>
      <c r="G8" s="2">
        <v>0.7</v>
      </c>
      <c r="H8" s="2">
        <v>9</v>
      </c>
      <c r="I8" s="2">
        <v>11.1</v>
      </c>
      <c r="J8" s="2">
        <v>13</v>
      </c>
      <c r="K8" s="2">
        <v>11</v>
      </c>
      <c r="L8" s="2">
        <v>760</v>
      </c>
      <c r="M8" s="2">
        <v>10.7</v>
      </c>
      <c r="N8" s="2">
        <v>36</v>
      </c>
      <c r="O8" s="2" t="s">
        <v>34</v>
      </c>
      <c r="P8" s="2">
        <v>2</v>
      </c>
      <c r="Q8" s="2" t="s">
        <v>44</v>
      </c>
      <c r="R8" s="2">
        <v>3</v>
      </c>
      <c r="S8" s="2">
        <v>0</v>
      </c>
      <c r="T8" s="2">
        <v>0</v>
      </c>
      <c r="U8" s="2">
        <v>0</v>
      </c>
      <c r="V8" s="2">
        <v>1</v>
      </c>
    </row>
    <row r="9" spans="1:22" x14ac:dyDescent="0.2">
      <c r="A9" s="2">
        <v>8</v>
      </c>
      <c r="B9" s="2" t="s">
        <v>35</v>
      </c>
      <c r="C9" s="2">
        <v>0</v>
      </c>
      <c r="D9" s="2" t="s">
        <v>33</v>
      </c>
      <c r="E9" s="2">
        <v>0</v>
      </c>
      <c r="F9" s="2">
        <v>98.6</v>
      </c>
      <c r="G9" s="2">
        <v>4.2</v>
      </c>
      <c r="H9" s="2">
        <v>17</v>
      </c>
      <c r="I9" s="2">
        <v>12.2</v>
      </c>
      <c r="J9" s="2">
        <v>10</v>
      </c>
      <c r="K9" s="2">
        <v>16</v>
      </c>
      <c r="L9" s="2">
        <v>975</v>
      </c>
      <c r="M9" s="2">
        <v>4.2</v>
      </c>
      <c r="N9" s="2">
        <v>43</v>
      </c>
      <c r="O9" s="2" t="s">
        <v>34</v>
      </c>
      <c r="P9" s="2">
        <v>2</v>
      </c>
      <c r="Q9" s="2" t="s">
        <v>42</v>
      </c>
      <c r="R9" s="2">
        <v>1</v>
      </c>
      <c r="S9" s="2">
        <v>0</v>
      </c>
      <c r="T9" s="2">
        <v>0</v>
      </c>
      <c r="U9" s="2">
        <v>1</v>
      </c>
      <c r="V9" s="2">
        <v>0</v>
      </c>
    </row>
    <row r="10" spans="1:22" x14ac:dyDescent="0.2">
      <c r="A10" s="2">
        <v>9</v>
      </c>
      <c r="B10" s="2" t="s">
        <v>35</v>
      </c>
      <c r="C10" s="2">
        <v>0</v>
      </c>
      <c r="D10" s="2" t="s">
        <v>33</v>
      </c>
      <c r="E10" s="2">
        <v>0</v>
      </c>
      <c r="F10" s="2">
        <v>96.4</v>
      </c>
      <c r="G10" s="2">
        <v>5</v>
      </c>
      <c r="H10" s="2">
        <v>14</v>
      </c>
      <c r="I10" s="2">
        <v>7.4</v>
      </c>
      <c r="J10" s="2">
        <v>16</v>
      </c>
      <c r="K10" s="2">
        <v>10</v>
      </c>
      <c r="L10" s="2">
        <v>1590</v>
      </c>
      <c r="M10" s="2">
        <v>7.5</v>
      </c>
      <c r="N10" s="2">
        <v>49</v>
      </c>
      <c r="O10" s="2" t="s">
        <v>36</v>
      </c>
      <c r="P10" s="2">
        <v>1</v>
      </c>
      <c r="Q10" s="2" t="s">
        <v>42</v>
      </c>
      <c r="R10" s="2">
        <v>1</v>
      </c>
      <c r="S10" s="2">
        <v>0</v>
      </c>
      <c r="T10" s="2">
        <v>1</v>
      </c>
      <c r="U10" s="2">
        <v>1</v>
      </c>
      <c r="V10" s="2">
        <v>0</v>
      </c>
    </row>
    <row r="11" spans="1:22" x14ac:dyDescent="0.2">
      <c r="A11" s="2">
        <v>10</v>
      </c>
      <c r="B11" s="2" t="s">
        <v>35</v>
      </c>
      <c r="C11" s="2">
        <v>0</v>
      </c>
      <c r="D11" s="2" t="s">
        <v>33</v>
      </c>
      <c r="E11" s="2">
        <v>0</v>
      </c>
      <c r="F11" s="2">
        <v>104.3</v>
      </c>
      <c r="G11" s="2">
        <v>3</v>
      </c>
      <c r="H11" s="2">
        <v>13</v>
      </c>
      <c r="I11" s="2">
        <v>13.4</v>
      </c>
      <c r="J11" s="2">
        <v>9</v>
      </c>
      <c r="K11" s="2">
        <v>17</v>
      </c>
      <c r="L11" s="2">
        <v>725</v>
      </c>
      <c r="M11" s="2">
        <v>7</v>
      </c>
      <c r="N11" s="2">
        <v>34</v>
      </c>
      <c r="O11" s="2" t="s">
        <v>39</v>
      </c>
      <c r="P11" s="2">
        <v>3</v>
      </c>
      <c r="Q11" s="2" t="s">
        <v>42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</row>
    <row r="12" spans="1:22" x14ac:dyDescent="0.2">
      <c r="A12" s="2">
        <v>11</v>
      </c>
      <c r="B12" s="2" t="s">
        <v>32</v>
      </c>
      <c r="C12" s="2">
        <v>1</v>
      </c>
      <c r="D12" s="2" t="s">
        <v>33</v>
      </c>
      <c r="E12" s="2">
        <v>0</v>
      </c>
      <c r="F12" s="2">
        <v>104</v>
      </c>
      <c r="G12" s="2">
        <v>1.6</v>
      </c>
      <c r="H12" s="2">
        <v>17</v>
      </c>
      <c r="I12" s="2">
        <v>11</v>
      </c>
      <c r="J12" s="2">
        <v>14</v>
      </c>
      <c r="K12" s="2">
        <v>15</v>
      </c>
      <c r="L12" s="2">
        <v>1480</v>
      </c>
      <c r="M12" s="2">
        <v>3.5</v>
      </c>
      <c r="N12" s="2">
        <v>48</v>
      </c>
      <c r="O12" s="2" t="s">
        <v>39</v>
      </c>
      <c r="P12" s="2">
        <v>3</v>
      </c>
      <c r="Q12" s="2" t="s">
        <v>43</v>
      </c>
      <c r="R12" s="2">
        <v>2</v>
      </c>
      <c r="S12" s="2">
        <v>1</v>
      </c>
      <c r="T12" s="2">
        <v>0</v>
      </c>
      <c r="U12" s="2">
        <v>0</v>
      </c>
      <c r="V12" s="2">
        <v>0</v>
      </c>
    </row>
    <row r="13" spans="1:22" x14ac:dyDescent="0.2">
      <c r="A13" s="2">
        <v>12</v>
      </c>
      <c r="B13" s="2" t="s">
        <v>35</v>
      </c>
      <c r="C13" s="2">
        <v>0</v>
      </c>
      <c r="D13" s="2" t="s">
        <v>33</v>
      </c>
      <c r="E13" s="2">
        <v>0</v>
      </c>
      <c r="F13" s="2">
        <v>98</v>
      </c>
      <c r="G13" s="2">
        <v>1</v>
      </c>
      <c r="H13" s="2">
        <v>9</v>
      </c>
      <c r="I13" s="2">
        <v>11</v>
      </c>
      <c r="J13" s="2">
        <v>12</v>
      </c>
      <c r="K13" s="2">
        <v>12</v>
      </c>
      <c r="L13" s="2">
        <v>760</v>
      </c>
      <c r="M13" s="2">
        <v>10.7</v>
      </c>
      <c r="N13" s="2">
        <v>37</v>
      </c>
      <c r="O13" s="2" t="s">
        <v>34</v>
      </c>
      <c r="P13" s="2">
        <v>2</v>
      </c>
      <c r="Q13" s="2" t="s">
        <v>42</v>
      </c>
      <c r="R13" s="2">
        <v>1</v>
      </c>
      <c r="S13" s="2">
        <v>0</v>
      </c>
      <c r="T13" s="2">
        <v>0</v>
      </c>
      <c r="U13" s="2">
        <v>1</v>
      </c>
      <c r="V13" s="2">
        <v>0</v>
      </c>
    </row>
    <row r="14" spans="1:22" x14ac:dyDescent="0.2">
      <c r="A14" s="2">
        <v>13</v>
      </c>
      <c r="B14" s="2" t="s">
        <v>35</v>
      </c>
      <c r="C14" s="2">
        <v>0</v>
      </c>
      <c r="D14" s="2" t="s">
        <v>33</v>
      </c>
      <c r="E14" s="2">
        <v>0</v>
      </c>
      <c r="F14" s="2">
        <v>98.2</v>
      </c>
      <c r="G14" s="2">
        <v>4</v>
      </c>
      <c r="H14" s="2">
        <v>17</v>
      </c>
      <c r="I14" s="2">
        <v>12.2</v>
      </c>
      <c r="J14" s="2">
        <v>9</v>
      </c>
      <c r="K14" s="2">
        <v>15</v>
      </c>
      <c r="L14" s="2">
        <v>985</v>
      </c>
      <c r="M14" s="2">
        <v>4.5999999999999996</v>
      </c>
      <c r="N14" s="2">
        <v>41</v>
      </c>
      <c r="O14" s="2" t="s">
        <v>34</v>
      </c>
      <c r="P14" s="2">
        <v>2</v>
      </c>
      <c r="Q14" s="2" t="s">
        <v>44</v>
      </c>
      <c r="R14" s="2">
        <v>3</v>
      </c>
      <c r="S14" s="2">
        <v>0</v>
      </c>
      <c r="T14" s="2">
        <v>0</v>
      </c>
      <c r="U14" s="2">
        <v>0</v>
      </c>
      <c r="V14" s="2">
        <v>1</v>
      </c>
    </row>
    <row r="15" spans="1:22" x14ac:dyDescent="0.2">
      <c r="A15" s="2">
        <v>14</v>
      </c>
      <c r="B15" s="2" t="s">
        <v>32</v>
      </c>
      <c r="C15" s="2">
        <v>1</v>
      </c>
      <c r="D15" s="2" t="s">
        <v>33</v>
      </c>
      <c r="E15" s="2">
        <v>0</v>
      </c>
      <c r="F15" s="2">
        <v>102.1</v>
      </c>
      <c r="G15" s="2">
        <v>2</v>
      </c>
      <c r="H15" s="2">
        <v>15</v>
      </c>
      <c r="I15" s="2">
        <v>11</v>
      </c>
      <c r="J15" s="2">
        <v>8</v>
      </c>
      <c r="K15" s="2">
        <v>14</v>
      </c>
      <c r="L15" s="2">
        <v>610</v>
      </c>
      <c r="M15" s="2">
        <v>6.3</v>
      </c>
      <c r="N15" s="2">
        <v>31</v>
      </c>
      <c r="O15" s="2" t="s">
        <v>34</v>
      </c>
      <c r="P15" s="2">
        <v>2</v>
      </c>
      <c r="Q15" s="2" t="s">
        <v>42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</row>
    <row r="16" spans="1:22" x14ac:dyDescent="0.2">
      <c r="A16" s="2">
        <v>15</v>
      </c>
      <c r="B16" s="2" t="s">
        <v>35</v>
      </c>
      <c r="C16" s="2">
        <v>0</v>
      </c>
      <c r="D16" s="2" t="s">
        <v>33</v>
      </c>
      <c r="E16" s="2">
        <v>0</v>
      </c>
      <c r="F16" s="2">
        <v>106.2</v>
      </c>
      <c r="G16" s="2">
        <v>2.2999999999999998</v>
      </c>
      <c r="H16" s="2">
        <v>16</v>
      </c>
      <c r="I16" s="2">
        <v>9.4</v>
      </c>
      <c r="J16" s="2">
        <v>11</v>
      </c>
      <c r="K16" s="2">
        <v>12</v>
      </c>
      <c r="L16" s="2">
        <v>860</v>
      </c>
      <c r="M16" s="2">
        <v>5</v>
      </c>
      <c r="N16" s="2">
        <v>41</v>
      </c>
      <c r="O16" s="2" t="s">
        <v>39</v>
      </c>
      <c r="P16" s="2">
        <v>3</v>
      </c>
      <c r="Q16" s="2" t="s">
        <v>42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</row>
    <row r="17" spans="1:22" x14ac:dyDescent="0.2">
      <c r="A17" s="2">
        <v>16</v>
      </c>
      <c r="B17" s="2" t="s">
        <v>35</v>
      </c>
      <c r="C17" s="2">
        <v>0</v>
      </c>
      <c r="D17" s="2" t="s">
        <v>33</v>
      </c>
      <c r="E17" s="2">
        <v>0</v>
      </c>
      <c r="F17" s="2">
        <v>95.4</v>
      </c>
      <c r="G17" s="2">
        <v>4</v>
      </c>
      <c r="H17" s="2">
        <v>12</v>
      </c>
      <c r="I17" s="2">
        <v>10.7</v>
      </c>
      <c r="J17" s="2">
        <v>10</v>
      </c>
      <c r="K17" s="2">
        <v>10</v>
      </c>
      <c r="L17" s="2">
        <v>700</v>
      </c>
      <c r="M17" s="2">
        <v>8.8000000000000007</v>
      </c>
      <c r="N17" s="2">
        <v>33</v>
      </c>
      <c r="O17" s="2" t="s">
        <v>36</v>
      </c>
      <c r="P17" s="2">
        <v>1</v>
      </c>
      <c r="Q17" s="2" t="s">
        <v>43</v>
      </c>
      <c r="R17" s="2">
        <v>2</v>
      </c>
      <c r="S17" s="2">
        <v>0</v>
      </c>
      <c r="T17" s="2">
        <v>1</v>
      </c>
      <c r="U17" s="2">
        <v>0</v>
      </c>
      <c r="V17" s="2">
        <v>0</v>
      </c>
    </row>
    <row r="18" spans="1:22" x14ac:dyDescent="0.2">
      <c r="A18" s="2">
        <v>17</v>
      </c>
      <c r="B18" s="2" t="s">
        <v>35</v>
      </c>
      <c r="C18" s="2">
        <v>0</v>
      </c>
      <c r="D18" s="2" t="s">
        <v>33</v>
      </c>
      <c r="E18" s="2">
        <v>0</v>
      </c>
      <c r="F18" s="2">
        <v>101</v>
      </c>
      <c r="G18" s="2">
        <v>4</v>
      </c>
      <c r="H18" s="2">
        <v>15</v>
      </c>
      <c r="I18" s="2">
        <v>8.9</v>
      </c>
      <c r="J18" s="2">
        <v>19</v>
      </c>
      <c r="K18" s="2">
        <v>12</v>
      </c>
      <c r="L18" s="2">
        <v>1500</v>
      </c>
      <c r="M18" s="2">
        <v>5.5</v>
      </c>
      <c r="N18" s="2">
        <v>51</v>
      </c>
      <c r="O18" s="2" t="s">
        <v>34</v>
      </c>
      <c r="P18" s="2">
        <v>2</v>
      </c>
      <c r="Q18" s="2" t="s">
        <v>43</v>
      </c>
      <c r="R18" s="2">
        <v>2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2">
      <c r="A19" s="2">
        <v>18</v>
      </c>
      <c r="B19" s="2" t="s">
        <v>32</v>
      </c>
      <c r="C19" s="2">
        <v>1</v>
      </c>
      <c r="D19" s="2" t="s">
        <v>33</v>
      </c>
      <c r="E19" s="2">
        <v>0</v>
      </c>
      <c r="F19" s="2">
        <v>93</v>
      </c>
      <c r="G19" s="2">
        <v>0</v>
      </c>
      <c r="H19" s="2">
        <v>12</v>
      </c>
      <c r="I19" s="2">
        <v>8.6</v>
      </c>
      <c r="J19" s="2">
        <v>11</v>
      </c>
      <c r="K19" s="2">
        <v>13</v>
      </c>
      <c r="L19" s="2">
        <v>690</v>
      </c>
      <c r="M19" s="2">
        <v>8.1999999999999993</v>
      </c>
      <c r="N19" s="2">
        <v>36</v>
      </c>
      <c r="O19" s="2" t="s">
        <v>36</v>
      </c>
      <c r="P19" s="2">
        <v>1</v>
      </c>
      <c r="Q19" s="2" t="s">
        <v>42</v>
      </c>
      <c r="R19" s="2">
        <v>1</v>
      </c>
      <c r="S19" s="2">
        <v>0</v>
      </c>
      <c r="T19" s="2">
        <v>1</v>
      </c>
      <c r="U19" s="2">
        <v>1</v>
      </c>
      <c r="V19" s="2">
        <v>0</v>
      </c>
    </row>
    <row r="20" spans="1:22" x14ac:dyDescent="0.2">
      <c r="A20" s="2">
        <v>19</v>
      </c>
      <c r="B20" s="2" t="s">
        <v>35</v>
      </c>
      <c r="C20" s="2">
        <v>0</v>
      </c>
      <c r="D20" s="2" t="s">
        <v>33</v>
      </c>
      <c r="E20" s="2">
        <v>0</v>
      </c>
      <c r="F20" s="2">
        <v>96.6</v>
      </c>
      <c r="G20" s="2">
        <v>5</v>
      </c>
      <c r="H20" s="2">
        <v>12</v>
      </c>
      <c r="I20" s="2">
        <v>10</v>
      </c>
      <c r="J20" s="2">
        <v>12</v>
      </c>
      <c r="K20" s="2">
        <v>19</v>
      </c>
      <c r="L20" s="2">
        <v>910</v>
      </c>
      <c r="M20" s="2">
        <v>9</v>
      </c>
      <c r="N20" s="2">
        <v>40</v>
      </c>
      <c r="O20" s="2" t="s">
        <v>39</v>
      </c>
      <c r="P20" s="2">
        <v>3</v>
      </c>
      <c r="Q20" s="2" t="s">
        <v>43</v>
      </c>
      <c r="R20" s="2">
        <v>2</v>
      </c>
      <c r="S20" s="2">
        <v>1</v>
      </c>
      <c r="T20" s="2">
        <v>0</v>
      </c>
      <c r="U20" s="2">
        <v>0</v>
      </c>
      <c r="V20" s="2">
        <v>0</v>
      </c>
    </row>
    <row r="21" spans="1:22" x14ac:dyDescent="0.2">
      <c r="A21" s="2">
        <v>20</v>
      </c>
      <c r="B21" s="2" t="s">
        <v>32</v>
      </c>
      <c r="C21" s="2">
        <v>1</v>
      </c>
      <c r="D21" s="2" t="s">
        <v>33</v>
      </c>
      <c r="E21" s="2">
        <v>0</v>
      </c>
      <c r="F21" s="2">
        <v>91.4</v>
      </c>
      <c r="G21" s="2">
        <v>0</v>
      </c>
      <c r="H21" s="2">
        <v>11</v>
      </c>
      <c r="I21" s="2">
        <v>11.2</v>
      </c>
      <c r="J21" s="2">
        <v>22</v>
      </c>
      <c r="K21" s="2">
        <v>14</v>
      </c>
      <c r="L21" s="2">
        <v>1720</v>
      </c>
      <c r="M21" s="2">
        <v>12</v>
      </c>
      <c r="N21" s="2">
        <v>53</v>
      </c>
      <c r="O21" s="2" t="s">
        <v>36</v>
      </c>
      <c r="P21" s="2">
        <v>1</v>
      </c>
      <c r="Q21" s="2" t="s">
        <v>44</v>
      </c>
      <c r="R21" s="2">
        <v>3</v>
      </c>
      <c r="S21" s="2">
        <v>0</v>
      </c>
      <c r="T21" s="2">
        <v>1</v>
      </c>
      <c r="U21" s="2">
        <v>0</v>
      </c>
      <c r="V21" s="2">
        <v>1</v>
      </c>
    </row>
    <row r="22" spans="1:22" x14ac:dyDescent="0.2">
      <c r="A22" s="2">
        <v>21</v>
      </c>
      <c r="B22" s="2" t="s">
        <v>35</v>
      </c>
      <c r="C22" s="2">
        <v>0</v>
      </c>
      <c r="D22" s="2" t="s">
        <v>33</v>
      </c>
      <c r="E22" s="2">
        <v>0</v>
      </c>
      <c r="F22" s="2">
        <v>95.4</v>
      </c>
      <c r="G22" s="2">
        <v>4</v>
      </c>
      <c r="H22" s="2">
        <v>12</v>
      </c>
      <c r="I22" s="2">
        <v>11.5</v>
      </c>
      <c r="J22" s="2">
        <v>11</v>
      </c>
      <c r="K22" s="2">
        <v>10</v>
      </c>
      <c r="L22" s="2">
        <v>710</v>
      </c>
      <c r="M22" s="2">
        <v>9.1999999999999993</v>
      </c>
      <c r="N22" s="2">
        <v>33</v>
      </c>
      <c r="O22" s="2" t="s">
        <v>36</v>
      </c>
      <c r="P22" s="2">
        <v>1</v>
      </c>
      <c r="Q22" s="2" t="s">
        <v>43</v>
      </c>
      <c r="R22" s="2">
        <v>2</v>
      </c>
      <c r="S22" s="2">
        <v>0</v>
      </c>
      <c r="T22" s="2">
        <v>1</v>
      </c>
      <c r="U22" s="2">
        <v>0</v>
      </c>
      <c r="V22" s="2">
        <v>0</v>
      </c>
    </row>
    <row r="23" spans="1:22" x14ac:dyDescent="0.2">
      <c r="A23" s="2">
        <v>22</v>
      </c>
      <c r="B23" s="2" t="s">
        <v>35</v>
      </c>
      <c r="C23" s="2">
        <v>0</v>
      </c>
      <c r="D23" s="2" t="s">
        <v>33</v>
      </c>
      <c r="E23" s="2">
        <v>0</v>
      </c>
      <c r="F23" s="2">
        <v>105.9</v>
      </c>
      <c r="G23" s="2">
        <v>2.1</v>
      </c>
      <c r="H23" s="2">
        <v>17</v>
      </c>
      <c r="I23" s="2">
        <v>10</v>
      </c>
      <c r="J23" s="2">
        <v>10</v>
      </c>
      <c r="K23" s="2">
        <v>11</v>
      </c>
      <c r="L23" s="2">
        <v>860</v>
      </c>
      <c r="M23" s="2">
        <v>5.5</v>
      </c>
      <c r="N23" s="2">
        <v>43</v>
      </c>
      <c r="O23" s="2" t="s">
        <v>39</v>
      </c>
      <c r="P23" s="2">
        <v>3</v>
      </c>
      <c r="Q23" s="2" t="s">
        <v>43</v>
      </c>
      <c r="R23" s="2">
        <v>2</v>
      </c>
      <c r="S23" s="2">
        <v>1</v>
      </c>
      <c r="T23" s="2">
        <v>0</v>
      </c>
      <c r="U23" s="2">
        <v>0</v>
      </c>
      <c r="V23" s="2">
        <v>0</v>
      </c>
    </row>
    <row r="24" spans="1:22" x14ac:dyDescent="0.2">
      <c r="A24" s="2">
        <v>23</v>
      </c>
      <c r="B24" s="2" t="s">
        <v>32</v>
      </c>
      <c r="C24" s="2">
        <v>1</v>
      </c>
      <c r="D24" s="2" t="s">
        <v>33</v>
      </c>
      <c r="E24" s="2">
        <v>0</v>
      </c>
      <c r="F24" s="2">
        <v>98.3</v>
      </c>
      <c r="G24" s="2">
        <v>0.8</v>
      </c>
      <c r="H24" s="2">
        <v>13</v>
      </c>
      <c r="I24" s="2">
        <v>11.9</v>
      </c>
      <c r="J24" s="2">
        <v>12</v>
      </c>
      <c r="K24" s="2">
        <v>15</v>
      </c>
      <c r="L24" s="2">
        <v>1204</v>
      </c>
      <c r="M24" s="2">
        <v>7.5</v>
      </c>
      <c r="N24" s="2">
        <v>48</v>
      </c>
      <c r="O24" s="2" t="s">
        <v>34</v>
      </c>
      <c r="P24" s="2">
        <v>2</v>
      </c>
      <c r="Q24" s="2" t="s">
        <v>43</v>
      </c>
      <c r="R24" s="2">
        <v>2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2">
      <c r="A25" s="2">
        <v>24</v>
      </c>
      <c r="B25" s="2" t="s">
        <v>35</v>
      </c>
      <c r="C25" s="2">
        <v>0</v>
      </c>
      <c r="D25" s="2" t="s">
        <v>33</v>
      </c>
      <c r="E25" s="2">
        <v>0</v>
      </c>
      <c r="F25" s="2">
        <v>102.5</v>
      </c>
      <c r="G25" s="2">
        <v>2.7</v>
      </c>
      <c r="H25" s="2">
        <v>15</v>
      </c>
      <c r="I25" s="2">
        <v>10.199999999999999</v>
      </c>
      <c r="J25" s="2">
        <v>3</v>
      </c>
      <c r="K25" s="2">
        <v>12</v>
      </c>
      <c r="L25" s="2">
        <v>450</v>
      </c>
      <c r="M25" s="2">
        <v>4</v>
      </c>
      <c r="N25" s="2">
        <v>21</v>
      </c>
      <c r="O25" s="2" t="s">
        <v>39</v>
      </c>
      <c r="P25" s="2">
        <v>3</v>
      </c>
      <c r="Q25" s="2" t="s">
        <v>44</v>
      </c>
      <c r="R25" s="2">
        <v>3</v>
      </c>
      <c r="S25" s="2">
        <v>1</v>
      </c>
      <c r="T25" s="2">
        <v>0</v>
      </c>
      <c r="U25" s="2">
        <v>0</v>
      </c>
      <c r="V25" s="2">
        <v>1</v>
      </c>
    </row>
    <row r="26" spans="1:22" x14ac:dyDescent="0.2">
      <c r="A26" s="2">
        <v>25</v>
      </c>
      <c r="B26" s="2" t="s">
        <v>32</v>
      </c>
      <c r="C26" s="2">
        <v>1</v>
      </c>
      <c r="D26" s="2" t="s">
        <v>37</v>
      </c>
      <c r="E26" s="2">
        <v>1</v>
      </c>
      <c r="F26" s="2">
        <v>94.3</v>
      </c>
      <c r="G26" s="2">
        <v>0.4</v>
      </c>
      <c r="H26" s="2">
        <v>8</v>
      </c>
      <c r="I26" s="2">
        <v>8.5</v>
      </c>
      <c r="J26" s="2">
        <v>15</v>
      </c>
      <c r="K26" s="2">
        <v>14</v>
      </c>
      <c r="L26" s="2">
        <v>530</v>
      </c>
      <c r="M26" s="2">
        <v>11.5</v>
      </c>
      <c r="N26" s="2">
        <v>29</v>
      </c>
      <c r="O26" s="2" t="s">
        <v>34</v>
      </c>
      <c r="P26" s="2">
        <v>2</v>
      </c>
      <c r="Q26" s="2" t="s">
        <v>44</v>
      </c>
      <c r="R26" s="2">
        <v>3</v>
      </c>
      <c r="S26" s="2">
        <v>0</v>
      </c>
      <c r="T26" s="2">
        <v>0</v>
      </c>
      <c r="U26" s="2">
        <v>0</v>
      </c>
      <c r="V26" s="2">
        <v>1</v>
      </c>
    </row>
    <row r="27" spans="1:22" x14ac:dyDescent="0.2">
      <c r="A27" s="2">
        <v>26</v>
      </c>
      <c r="B27" s="2" t="s">
        <v>32</v>
      </c>
      <c r="C27" s="2">
        <v>1</v>
      </c>
      <c r="D27" s="2" t="s">
        <v>37</v>
      </c>
      <c r="E27" s="2">
        <v>1</v>
      </c>
      <c r="F27" s="2">
        <v>92.4</v>
      </c>
      <c r="G27" s="2">
        <v>5</v>
      </c>
      <c r="H27" s="2">
        <v>11</v>
      </c>
      <c r="I27" s="2">
        <v>8</v>
      </c>
      <c r="J27" s="2">
        <v>7</v>
      </c>
      <c r="K27" s="2">
        <v>15</v>
      </c>
      <c r="L27" s="2">
        <v>520</v>
      </c>
      <c r="M27" s="2">
        <v>11</v>
      </c>
      <c r="N27" s="2">
        <v>25</v>
      </c>
      <c r="O27" s="2" t="s">
        <v>36</v>
      </c>
      <c r="P27" s="2">
        <v>1</v>
      </c>
      <c r="Q27" s="2" t="s">
        <v>44</v>
      </c>
      <c r="R27" s="2">
        <v>3</v>
      </c>
      <c r="S27" s="2">
        <v>0</v>
      </c>
      <c r="T27" s="2">
        <v>1</v>
      </c>
      <c r="U27" s="2">
        <v>0</v>
      </c>
      <c r="V27" s="2">
        <v>1</v>
      </c>
    </row>
    <row r="28" spans="1:22" x14ac:dyDescent="0.2">
      <c r="A28" s="2">
        <v>27</v>
      </c>
      <c r="B28" s="2" t="s">
        <v>35</v>
      </c>
      <c r="C28" s="2">
        <v>0</v>
      </c>
      <c r="D28" s="2" t="s">
        <v>37</v>
      </c>
      <c r="E28" s="2">
        <v>1</v>
      </c>
      <c r="F28" s="2">
        <v>97.6</v>
      </c>
      <c r="G28" s="2">
        <v>0</v>
      </c>
      <c r="H28" s="2">
        <v>14</v>
      </c>
      <c r="I28" s="2">
        <v>8.4</v>
      </c>
      <c r="J28" s="2">
        <v>16</v>
      </c>
      <c r="K28" s="2">
        <v>14</v>
      </c>
      <c r="L28" s="2">
        <v>980</v>
      </c>
      <c r="M28" s="2">
        <v>6</v>
      </c>
      <c r="N28" s="2">
        <v>41</v>
      </c>
      <c r="O28" s="2" t="s">
        <v>34</v>
      </c>
      <c r="P28" s="2">
        <v>2</v>
      </c>
      <c r="Q28" s="2" t="s">
        <v>44</v>
      </c>
      <c r="R28" s="2">
        <v>3</v>
      </c>
      <c r="S28" s="2">
        <v>0</v>
      </c>
      <c r="T28" s="2">
        <v>0</v>
      </c>
      <c r="U28" s="2">
        <v>0</v>
      </c>
      <c r="V28" s="2">
        <v>1</v>
      </c>
    </row>
    <row r="29" spans="1:22" x14ac:dyDescent="0.2">
      <c r="A29" s="2">
        <v>28</v>
      </c>
      <c r="B29" s="2" t="s">
        <v>35</v>
      </c>
      <c r="C29" s="2">
        <v>0</v>
      </c>
      <c r="D29" s="2" t="s">
        <v>37</v>
      </c>
      <c r="E29" s="2">
        <v>1</v>
      </c>
      <c r="F29" s="2">
        <v>98.1</v>
      </c>
      <c r="G29" s="2">
        <v>0</v>
      </c>
      <c r="H29" s="2">
        <v>15</v>
      </c>
      <c r="I29" s="2">
        <v>9</v>
      </c>
      <c r="J29" s="2">
        <v>15</v>
      </c>
      <c r="K29" s="2">
        <v>14</v>
      </c>
      <c r="L29" s="2">
        <v>990</v>
      </c>
      <c r="M29" s="2">
        <v>6</v>
      </c>
      <c r="N29" s="2">
        <v>40</v>
      </c>
      <c r="O29" s="2" t="s">
        <v>34</v>
      </c>
      <c r="P29" s="2">
        <v>2</v>
      </c>
      <c r="Q29" s="2" t="s">
        <v>43</v>
      </c>
      <c r="R29" s="2">
        <v>2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2">
      <c r="A30" s="2">
        <v>29</v>
      </c>
      <c r="B30" s="2" t="s">
        <v>35</v>
      </c>
      <c r="C30" s="2">
        <v>0</v>
      </c>
      <c r="D30" s="2" t="s">
        <v>37</v>
      </c>
      <c r="E30" s="2">
        <v>1</v>
      </c>
      <c r="F30" s="2">
        <v>98</v>
      </c>
      <c r="G30" s="2">
        <v>0.5</v>
      </c>
      <c r="H30" s="2">
        <v>16</v>
      </c>
      <c r="I30" s="2">
        <v>8.1999999999999993</v>
      </c>
      <c r="J30" s="2">
        <v>7</v>
      </c>
      <c r="K30" s="2">
        <v>12</v>
      </c>
      <c r="L30" s="2">
        <v>530</v>
      </c>
      <c r="M30" s="2">
        <v>7.3</v>
      </c>
      <c r="N30" s="2">
        <v>25</v>
      </c>
      <c r="O30" s="2" t="s">
        <v>34</v>
      </c>
      <c r="P30" s="2">
        <v>2</v>
      </c>
      <c r="Q30" s="2" t="s">
        <v>44</v>
      </c>
      <c r="R30" s="2">
        <v>3</v>
      </c>
      <c r="S30" s="2">
        <v>0</v>
      </c>
      <c r="T30" s="2">
        <v>0</v>
      </c>
      <c r="U30" s="2">
        <v>0</v>
      </c>
      <c r="V30" s="2">
        <v>1</v>
      </c>
    </row>
    <row r="31" spans="1:22" x14ac:dyDescent="0.2">
      <c r="A31" s="2">
        <v>30</v>
      </c>
      <c r="B31" s="2" t="s">
        <v>35</v>
      </c>
      <c r="C31" s="2">
        <v>0</v>
      </c>
      <c r="D31" s="2" t="s">
        <v>37</v>
      </c>
      <c r="E31" s="2">
        <v>1</v>
      </c>
      <c r="F31" s="2">
        <v>98</v>
      </c>
      <c r="G31" s="2">
        <v>0.5</v>
      </c>
      <c r="H31" s="2">
        <v>17</v>
      </c>
      <c r="I31" s="2">
        <v>7.8</v>
      </c>
      <c r="J31" s="2">
        <v>6</v>
      </c>
      <c r="K31" s="2">
        <v>12</v>
      </c>
      <c r="L31" s="2">
        <v>500</v>
      </c>
      <c r="M31" s="2">
        <v>7.8</v>
      </c>
      <c r="N31" s="2">
        <v>24</v>
      </c>
      <c r="O31" s="2" t="s">
        <v>34</v>
      </c>
      <c r="P31" s="2">
        <v>2</v>
      </c>
      <c r="Q31" s="2" t="s">
        <v>43</v>
      </c>
      <c r="R31" s="2">
        <v>2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2">
      <c r="A32" s="2">
        <v>31</v>
      </c>
      <c r="B32" s="2" t="s">
        <v>32</v>
      </c>
      <c r="C32" s="2">
        <v>1</v>
      </c>
      <c r="D32" s="2" t="s">
        <v>37</v>
      </c>
      <c r="E32" s="2">
        <v>1</v>
      </c>
      <c r="F32" s="2">
        <v>102.5</v>
      </c>
      <c r="G32" s="2">
        <v>3.8</v>
      </c>
      <c r="H32" s="2">
        <v>13</v>
      </c>
      <c r="I32" s="2">
        <v>10.6</v>
      </c>
      <c r="J32" s="2">
        <v>14</v>
      </c>
      <c r="K32" s="2">
        <v>21</v>
      </c>
      <c r="L32" s="2">
        <v>1240</v>
      </c>
      <c r="M32" s="2">
        <v>4.5999999999999996</v>
      </c>
      <c r="N32" s="2">
        <v>45</v>
      </c>
      <c r="O32" s="2" t="s">
        <v>34</v>
      </c>
      <c r="P32" s="2">
        <v>2</v>
      </c>
      <c r="Q32" s="2" t="s">
        <v>43</v>
      </c>
      <c r="R32" s="2">
        <v>2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2">
      <c r="A33" s="2">
        <v>32</v>
      </c>
      <c r="B33" s="2" t="s">
        <v>35</v>
      </c>
      <c r="C33" s="2">
        <v>0</v>
      </c>
      <c r="D33" s="2" t="s">
        <v>37</v>
      </c>
      <c r="E33" s="2">
        <v>1</v>
      </c>
      <c r="F33" s="2">
        <v>103.4</v>
      </c>
      <c r="G33" s="2">
        <v>5</v>
      </c>
      <c r="H33" s="2">
        <v>17</v>
      </c>
      <c r="I33" s="2">
        <v>8.6999999999999993</v>
      </c>
      <c r="J33" s="2">
        <v>5</v>
      </c>
      <c r="K33" s="2">
        <v>12</v>
      </c>
      <c r="L33" s="2">
        <v>450</v>
      </c>
      <c r="M33" s="2">
        <v>2</v>
      </c>
      <c r="N33" s="2">
        <v>29</v>
      </c>
      <c r="O33" s="2" t="s">
        <v>39</v>
      </c>
      <c r="P33" s="2">
        <v>3</v>
      </c>
      <c r="Q33" s="2" t="s">
        <v>43</v>
      </c>
      <c r="R33" s="2">
        <v>2</v>
      </c>
      <c r="S33" s="2">
        <v>1</v>
      </c>
      <c r="T33" s="2">
        <v>0</v>
      </c>
      <c r="U33" s="2">
        <v>0</v>
      </c>
      <c r="V33" s="2">
        <v>0</v>
      </c>
    </row>
    <row r="34" spans="1:22" x14ac:dyDescent="0.2">
      <c r="A34" s="2">
        <v>33</v>
      </c>
      <c r="B34" s="2" t="s">
        <v>35</v>
      </c>
      <c r="C34" s="2">
        <v>0</v>
      </c>
      <c r="D34" s="2" t="s">
        <v>37</v>
      </c>
      <c r="E34" s="2">
        <v>1</v>
      </c>
      <c r="F34" s="2">
        <v>105.1</v>
      </c>
      <c r="G34" s="2">
        <v>5</v>
      </c>
      <c r="H34" s="2">
        <v>17</v>
      </c>
      <c r="I34" s="2">
        <v>9</v>
      </c>
      <c r="J34" s="2">
        <v>5</v>
      </c>
      <c r="K34" s="2">
        <v>13</v>
      </c>
      <c r="L34" s="2">
        <v>460</v>
      </c>
      <c r="M34" s="2">
        <v>2</v>
      </c>
      <c r="N34" s="2">
        <v>30</v>
      </c>
      <c r="O34" s="2" t="s">
        <v>39</v>
      </c>
      <c r="P34" s="2">
        <v>3</v>
      </c>
      <c r="Q34" s="2" t="s">
        <v>43</v>
      </c>
      <c r="R34" s="2">
        <v>2</v>
      </c>
      <c r="S34" s="2">
        <v>1</v>
      </c>
      <c r="T34" s="2">
        <v>0</v>
      </c>
      <c r="U34" s="2">
        <v>0</v>
      </c>
      <c r="V34" s="2">
        <v>0</v>
      </c>
    </row>
    <row r="35" spans="1:22" x14ac:dyDescent="0.2">
      <c r="A35" s="2">
        <v>34</v>
      </c>
      <c r="B35" s="2" t="s">
        <v>32</v>
      </c>
      <c r="C35" s="2">
        <v>1</v>
      </c>
      <c r="D35" s="2" t="s">
        <v>37</v>
      </c>
      <c r="E35" s="2">
        <v>1</v>
      </c>
      <c r="F35" s="2">
        <v>96.5</v>
      </c>
      <c r="G35" s="2">
        <v>1.2</v>
      </c>
      <c r="H35" s="2">
        <v>11</v>
      </c>
      <c r="I35" s="2">
        <v>8.8000000000000007</v>
      </c>
      <c r="J35" s="2">
        <v>2</v>
      </c>
      <c r="K35" s="2">
        <v>12</v>
      </c>
      <c r="L35" s="2">
        <v>440</v>
      </c>
      <c r="M35" s="2">
        <v>9.5</v>
      </c>
      <c r="N35" s="2">
        <v>17</v>
      </c>
      <c r="O35" s="2" t="s">
        <v>36</v>
      </c>
      <c r="P35" s="2">
        <v>1</v>
      </c>
      <c r="Q35" s="2" t="s">
        <v>44</v>
      </c>
      <c r="R35" s="2">
        <v>3</v>
      </c>
      <c r="S35" s="2">
        <v>0</v>
      </c>
      <c r="T35" s="2">
        <v>1</v>
      </c>
      <c r="U35" s="2">
        <v>0</v>
      </c>
      <c r="V35" s="2">
        <v>1</v>
      </c>
    </row>
    <row r="36" spans="1:22" x14ac:dyDescent="0.2">
      <c r="A36" s="2">
        <v>35</v>
      </c>
      <c r="B36" s="2" t="s">
        <v>35</v>
      </c>
      <c r="C36" s="2">
        <v>0</v>
      </c>
      <c r="D36" s="2" t="s">
        <v>37</v>
      </c>
      <c r="E36" s="2">
        <v>1</v>
      </c>
      <c r="F36" s="2">
        <v>107</v>
      </c>
      <c r="G36" s="2">
        <v>4.3</v>
      </c>
      <c r="H36" s="2">
        <v>14</v>
      </c>
      <c r="I36" s="2">
        <v>9.5</v>
      </c>
      <c r="J36" s="2">
        <v>17</v>
      </c>
      <c r="K36" s="2">
        <v>11</v>
      </c>
      <c r="L36" s="2">
        <v>1350</v>
      </c>
      <c r="M36" s="2">
        <v>3.5</v>
      </c>
      <c r="N36" s="2">
        <v>58</v>
      </c>
      <c r="O36" s="2" t="s">
        <v>39</v>
      </c>
      <c r="P36" s="2">
        <v>3</v>
      </c>
      <c r="Q36" s="2" t="s">
        <v>43</v>
      </c>
      <c r="R36" s="2">
        <v>2</v>
      </c>
      <c r="S36" s="2">
        <v>1</v>
      </c>
      <c r="T36" s="2">
        <v>0</v>
      </c>
      <c r="U36" s="2">
        <v>0</v>
      </c>
      <c r="V36" s="2">
        <v>0</v>
      </c>
    </row>
    <row r="37" spans="1:22" x14ac:dyDescent="0.2">
      <c r="A37" s="2">
        <v>36</v>
      </c>
      <c r="B37" s="2" t="s">
        <v>32</v>
      </c>
      <c r="C37" s="2">
        <v>1</v>
      </c>
      <c r="D37" s="2" t="s">
        <v>37</v>
      </c>
      <c r="E37" s="2">
        <v>1</v>
      </c>
      <c r="F37" s="2">
        <v>101.3</v>
      </c>
      <c r="G37" s="2">
        <v>3.5</v>
      </c>
      <c r="H37" s="2">
        <v>15</v>
      </c>
      <c r="I37" s="2">
        <v>8.9</v>
      </c>
      <c r="J37" s="2">
        <v>18</v>
      </c>
      <c r="K37" s="2">
        <v>12</v>
      </c>
      <c r="L37" s="2">
        <v>1535</v>
      </c>
      <c r="M37" s="2">
        <v>5.5</v>
      </c>
      <c r="N37" s="2">
        <v>51</v>
      </c>
      <c r="O37" s="2" t="s">
        <v>34</v>
      </c>
      <c r="P37" s="2">
        <v>2</v>
      </c>
      <c r="Q37" s="2" t="s">
        <v>42</v>
      </c>
      <c r="R37" s="2">
        <v>1</v>
      </c>
      <c r="S37" s="2">
        <v>0</v>
      </c>
      <c r="T37" s="2">
        <v>0</v>
      </c>
      <c r="U37" s="2">
        <v>1</v>
      </c>
      <c r="V37" s="2">
        <v>0</v>
      </c>
    </row>
    <row r="38" spans="1:22" x14ac:dyDescent="0.2">
      <c r="A38" s="2">
        <v>37</v>
      </c>
      <c r="B38" s="2" t="s">
        <v>32</v>
      </c>
      <c r="C38" s="2">
        <v>1</v>
      </c>
      <c r="D38" s="2" t="s">
        <v>37</v>
      </c>
      <c r="E38" s="2">
        <v>1</v>
      </c>
      <c r="F38" s="2">
        <v>91.2</v>
      </c>
      <c r="G38" s="2">
        <v>0.2</v>
      </c>
      <c r="H38" s="2">
        <v>11</v>
      </c>
      <c r="I38" s="2">
        <v>10.4</v>
      </c>
      <c r="J38" s="2">
        <v>20</v>
      </c>
      <c r="K38" s="2">
        <v>14</v>
      </c>
      <c r="L38" s="2">
        <v>1630</v>
      </c>
      <c r="M38" s="2">
        <v>12</v>
      </c>
      <c r="N38" s="2">
        <v>52</v>
      </c>
      <c r="O38" s="2" t="s">
        <v>36</v>
      </c>
      <c r="P38" s="2">
        <v>1</v>
      </c>
      <c r="Q38" s="2" t="s">
        <v>44</v>
      </c>
      <c r="R38" s="2">
        <v>3</v>
      </c>
      <c r="S38" s="2">
        <v>0</v>
      </c>
      <c r="T38" s="2">
        <v>1</v>
      </c>
      <c r="U38" s="2">
        <v>0</v>
      </c>
      <c r="V38" s="2">
        <v>1</v>
      </c>
    </row>
    <row r="39" spans="1:22" x14ac:dyDescent="0.2">
      <c r="A39" s="2">
        <v>38</v>
      </c>
      <c r="B39" s="2" t="s">
        <v>35</v>
      </c>
      <c r="C39" s="2">
        <v>0</v>
      </c>
      <c r="D39" s="2" t="s">
        <v>37</v>
      </c>
      <c r="E39" s="2">
        <v>1</v>
      </c>
      <c r="F39" s="2">
        <v>95.3</v>
      </c>
      <c r="G39" s="2">
        <v>5</v>
      </c>
      <c r="H39" s="2">
        <v>14</v>
      </c>
      <c r="I39" s="2">
        <v>7.4</v>
      </c>
      <c r="J39" s="2">
        <v>16</v>
      </c>
      <c r="K39" s="2">
        <v>10</v>
      </c>
      <c r="L39" s="2">
        <v>1450</v>
      </c>
      <c r="M39" s="2">
        <v>7</v>
      </c>
      <c r="N39" s="2">
        <v>50</v>
      </c>
      <c r="O39" s="2" t="s">
        <v>36</v>
      </c>
      <c r="P39" s="2">
        <v>1</v>
      </c>
      <c r="Q39" s="2" t="s">
        <v>44</v>
      </c>
      <c r="R39" s="2">
        <v>3</v>
      </c>
      <c r="S39" s="2">
        <v>0</v>
      </c>
      <c r="T39" s="2">
        <v>1</v>
      </c>
      <c r="U39" s="2">
        <v>0</v>
      </c>
      <c r="V39" s="2">
        <v>1</v>
      </c>
    </row>
    <row r="40" spans="1:22" x14ac:dyDescent="0.2">
      <c r="A40" s="2">
        <v>39</v>
      </c>
      <c r="B40" s="2" t="s">
        <v>35</v>
      </c>
      <c r="C40" s="2">
        <v>0</v>
      </c>
      <c r="D40" s="2" t="s">
        <v>37</v>
      </c>
      <c r="E40" s="2">
        <v>1</v>
      </c>
      <c r="F40" s="2">
        <v>97.2</v>
      </c>
      <c r="G40" s="2">
        <v>4.8</v>
      </c>
      <c r="H40" s="2">
        <v>12</v>
      </c>
      <c r="I40" s="2">
        <v>11</v>
      </c>
      <c r="J40" s="2">
        <v>11</v>
      </c>
      <c r="K40" s="2">
        <v>18</v>
      </c>
      <c r="L40" s="2">
        <v>910</v>
      </c>
      <c r="M40" s="2">
        <v>9</v>
      </c>
      <c r="N40" s="2">
        <v>43</v>
      </c>
      <c r="O40" s="2" t="s">
        <v>39</v>
      </c>
      <c r="P40" s="2">
        <v>3</v>
      </c>
      <c r="Q40" s="2" t="s">
        <v>43</v>
      </c>
      <c r="R40" s="2">
        <v>2</v>
      </c>
      <c r="S40" s="2">
        <v>1</v>
      </c>
      <c r="T40" s="2">
        <v>0</v>
      </c>
      <c r="U40" s="2">
        <v>0</v>
      </c>
      <c r="V40" s="2">
        <v>0</v>
      </c>
    </row>
    <row r="41" spans="1:22" x14ac:dyDescent="0.2">
      <c r="A41" s="2">
        <v>40</v>
      </c>
      <c r="B41" s="2" t="s">
        <v>32</v>
      </c>
      <c r="C41" s="2">
        <v>1</v>
      </c>
      <c r="D41" s="2" t="s">
        <v>37</v>
      </c>
      <c r="E41" s="2">
        <v>1</v>
      </c>
      <c r="F41" s="2">
        <v>102.9</v>
      </c>
      <c r="G41" s="2">
        <v>3.3</v>
      </c>
      <c r="H41" s="2">
        <v>14</v>
      </c>
      <c r="I41" s="2">
        <v>13</v>
      </c>
      <c r="J41" s="2">
        <v>9</v>
      </c>
      <c r="K41" s="2">
        <v>17</v>
      </c>
      <c r="L41" s="2">
        <v>712</v>
      </c>
      <c r="M41" s="2">
        <v>7</v>
      </c>
      <c r="N41" s="2">
        <v>33</v>
      </c>
      <c r="O41" s="2" t="s">
        <v>39</v>
      </c>
      <c r="P41" s="2">
        <v>3</v>
      </c>
      <c r="Q41" s="2" t="s">
        <v>43</v>
      </c>
      <c r="R41" s="2">
        <v>2</v>
      </c>
      <c r="S41" s="2">
        <v>1</v>
      </c>
      <c r="T41" s="2">
        <v>0</v>
      </c>
      <c r="U41" s="2">
        <v>0</v>
      </c>
      <c r="V41" s="2">
        <v>0</v>
      </c>
    </row>
    <row r="42" spans="1:22" x14ac:dyDescent="0.2">
      <c r="A42" s="2">
        <v>41</v>
      </c>
      <c r="B42" s="2" t="s">
        <v>35</v>
      </c>
      <c r="C42" s="2">
        <v>0</v>
      </c>
      <c r="D42" s="2" t="s">
        <v>37</v>
      </c>
      <c r="E42" s="2">
        <v>1</v>
      </c>
      <c r="F42" s="2">
        <v>97</v>
      </c>
      <c r="G42" s="2">
        <v>1.2</v>
      </c>
      <c r="H42" s="2">
        <v>17</v>
      </c>
      <c r="I42" s="2">
        <v>9</v>
      </c>
      <c r="J42" s="2">
        <v>7</v>
      </c>
      <c r="K42" s="2">
        <v>16</v>
      </c>
      <c r="L42" s="2">
        <v>530</v>
      </c>
      <c r="M42" s="2">
        <v>5.2</v>
      </c>
      <c r="N42" s="2">
        <v>22</v>
      </c>
      <c r="O42" s="2" t="s">
        <v>34</v>
      </c>
      <c r="P42" s="2">
        <v>2</v>
      </c>
      <c r="Q42" s="2" t="s">
        <v>44</v>
      </c>
      <c r="R42" s="2">
        <v>3</v>
      </c>
      <c r="S42" s="2">
        <v>0</v>
      </c>
      <c r="T42" s="2">
        <v>0</v>
      </c>
      <c r="U42" s="2">
        <v>0</v>
      </c>
      <c r="V42" s="2">
        <v>1</v>
      </c>
    </row>
    <row r="43" spans="1:22" x14ac:dyDescent="0.2">
      <c r="A43" s="2">
        <v>42</v>
      </c>
      <c r="B43" s="2" t="s">
        <v>32</v>
      </c>
      <c r="C43" s="2">
        <v>1</v>
      </c>
      <c r="D43" s="2" t="s">
        <v>37</v>
      </c>
      <c r="E43" s="2">
        <v>1</v>
      </c>
      <c r="F43" s="2">
        <v>94.5</v>
      </c>
      <c r="G43" s="2">
        <v>0.3</v>
      </c>
      <c r="H43" s="2">
        <v>8</v>
      </c>
      <c r="I43" s="2">
        <v>8.5</v>
      </c>
      <c r="J43" s="2">
        <v>14</v>
      </c>
      <c r="K43" s="2">
        <v>12</v>
      </c>
      <c r="L43" s="2">
        <v>540</v>
      </c>
      <c r="M43" s="2">
        <v>11.5</v>
      </c>
      <c r="N43" s="2">
        <v>31</v>
      </c>
      <c r="O43" s="2" t="s">
        <v>34</v>
      </c>
      <c r="P43" s="2">
        <v>2</v>
      </c>
      <c r="Q43" s="2" t="s">
        <v>43</v>
      </c>
      <c r="R43" s="2">
        <v>2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2">
      <c r="A44" s="2">
        <v>43</v>
      </c>
      <c r="B44" s="2" t="s">
        <v>32</v>
      </c>
      <c r="C44" s="2">
        <v>1</v>
      </c>
      <c r="D44" s="2" t="s">
        <v>37</v>
      </c>
      <c r="E44" s="2">
        <v>1</v>
      </c>
      <c r="F44" s="2">
        <v>93.5</v>
      </c>
      <c r="G44" s="2">
        <v>5</v>
      </c>
      <c r="H44" s="2">
        <v>11</v>
      </c>
      <c r="I44" s="2">
        <v>9</v>
      </c>
      <c r="J44" s="2">
        <v>8</v>
      </c>
      <c r="K44" s="2">
        <v>15</v>
      </c>
      <c r="L44" s="2">
        <v>490</v>
      </c>
      <c r="M44" s="2">
        <v>10</v>
      </c>
      <c r="N44" s="2">
        <v>27</v>
      </c>
      <c r="O44" s="2" t="s">
        <v>36</v>
      </c>
      <c r="P44" s="2">
        <v>1</v>
      </c>
      <c r="Q44" s="2" t="s">
        <v>44</v>
      </c>
      <c r="R44" s="2">
        <v>3</v>
      </c>
      <c r="S44" s="2">
        <v>0</v>
      </c>
      <c r="T44" s="2">
        <v>1</v>
      </c>
      <c r="U44" s="2">
        <v>0</v>
      </c>
      <c r="V44" s="2">
        <v>1</v>
      </c>
    </row>
    <row r="45" spans="1:22" x14ac:dyDescent="0.2">
      <c r="A45" s="2">
        <v>44</v>
      </c>
      <c r="B45" s="2" t="s">
        <v>32</v>
      </c>
      <c r="C45" s="2">
        <v>1</v>
      </c>
      <c r="D45" s="2" t="s">
        <v>37</v>
      </c>
      <c r="E45" s="2">
        <v>1</v>
      </c>
      <c r="F45" s="2">
        <v>103.2</v>
      </c>
      <c r="G45" s="2">
        <v>3.8</v>
      </c>
      <c r="H45" s="2">
        <v>13</v>
      </c>
      <c r="I45" s="2">
        <v>10.6</v>
      </c>
      <c r="J45" s="2">
        <v>14</v>
      </c>
      <c r="K45" s="2">
        <v>21</v>
      </c>
      <c r="L45" s="2">
        <v>1190</v>
      </c>
      <c r="M45" s="2">
        <v>4.5999999999999996</v>
      </c>
      <c r="N45" s="2">
        <v>44</v>
      </c>
      <c r="O45" s="2" t="s">
        <v>34</v>
      </c>
      <c r="P45" s="2">
        <v>2</v>
      </c>
      <c r="Q45" s="2" t="s">
        <v>44</v>
      </c>
      <c r="R45" s="2">
        <v>3</v>
      </c>
      <c r="S45" s="2">
        <v>0</v>
      </c>
      <c r="T45" s="2">
        <v>0</v>
      </c>
      <c r="U45" s="2">
        <v>0</v>
      </c>
      <c r="V45" s="2">
        <v>1</v>
      </c>
    </row>
    <row r="46" spans="1:22" x14ac:dyDescent="0.2">
      <c r="A46" s="2">
        <v>45</v>
      </c>
      <c r="B46" s="2" t="s">
        <v>35</v>
      </c>
      <c r="C46" s="2">
        <v>0</v>
      </c>
      <c r="D46" s="2" t="s">
        <v>37</v>
      </c>
      <c r="E46" s="2">
        <v>1</v>
      </c>
      <c r="F46" s="2">
        <v>107</v>
      </c>
      <c r="G46" s="2">
        <v>4.5</v>
      </c>
      <c r="H46" s="2">
        <v>14</v>
      </c>
      <c r="I46" s="2">
        <v>9</v>
      </c>
      <c r="J46" s="2">
        <v>17</v>
      </c>
      <c r="K46" s="2">
        <v>11</v>
      </c>
      <c r="L46" s="2">
        <v>1288</v>
      </c>
      <c r="M46" s="2">
        <v>3.5</v>
      </c>
      <c r="N46" s="2">
        <v>55</v>
      </c>
      <c r="O46" s="2" t="s">
        <v>39</v>
      </c>
      <c r="P46" s="2">
        <v>3</v>
      </c>
      <c r="Q46" s="2" t="s">
        <v>43</v>
      </c>
      <c r="R46" s="2">
        <v>2</v>
      </c>
      <c r="S46" s="2">
        <v>1</v>
      </c>
      <c r="T46" s="2">
        <v>0</v>
      </c>
      <c r="U46" s="2">
        <v>0</v>
      </c>
      <c r="V46" s="2">
        <v>0</v>
      </c>
    </row>
    <row r="47" spans="1:22" x14ac:dyDescent="0.2">
      <c r="A47" s="2">
        <v>46</v>
      </c>
      <c r="B47" s="2" t="s">
        <v>35</v>
      </c>
      <c r="C47" s="2">
        <v>0</v>
      </c>
      <c r="D47" s="2" t="s">
        <v>37</v>
      </c>
      <c r="E47" s="2">
        <v>1</v>
      </c>
      <c r="F47" s="2">
        <v>96.9</v>
      </c>
      <c r="G47" s="2">
        <v>1</v>
      </c>
      <c r="H47" s="2">
        <v>17</v>
      </c>
      <c r="I47" s="2">
        <v>9.3000000000000007</v>
      </c>
      <c r="J47" s="2">
        <v>5</v>
      </c>
      <c r="K47" s="2">
        <v>16</v>
      </c>
      <c r="L47" s="2">
        <v>510</v>
      </c>
      <c r="M47" s="2">
        <v>5.6</v>
      </c>
      <c r="N47" s="2">
        <v>20</v>
      </c>
      <c r="O47" s="2" t="s">
        <v>34</v>
      </c>
      <c r="P47" s="2">
        <v>2</v>
      </c>
      <c r="Q47" s="2" t="s">
        <v>42</v>
      </c>
      <c r="R47" s="2">
        <v>1</v>
      </c>
      <c r="S47" s="2">
        <v>0</v>
      </c>
      <c r="T47" s="2">
        <v>0</v>
      </c>
      <c r="U47" s="2">
        <v>1</v>
      </c>
      <c r="V47" s="2">
        <v>0</v>
      </c>
    </row>
    <row r="48" spans="1:22" x14ac:dyDescent="0.2">
      <c r="A48" s="2">
        <v>47</v>
      </c>
      <c r="B48" s="2" t="s">
        <v>32</v>
      </c>
      <c r="C48" s="2">
        <v>1</v>
      </c>
      <c r="D48" s="2" t="s">
        <v>37</v>
      </c>
      <c r="E48" s="2">
        <v>1</v>
      </c>
      <c r="F48" s="2">
        <v>95</v>
      </c>
      <c r="G48" s="2">
        <v>0.3</v>
      </c>
      <c r="H48" s="2">
        <v>12</v>
      </c>
      <c r="I48" s="2">
        <v>9.6</v>
      </c>
      <c r="J48" s="2">
        <v>3</v>
      </c>
      <c r="K48" s="2">
        <v>13</v>
      </c>
      <c r="L48" s="2">
        <v>420</v>
      </c>
      <c r="M48" s="2">
        <v>10</v>
      </c>
      <c r="N48" s="2">
        <v>18</v>
      </c>
      <c r="O48" s="2" t="s">
        <v>36</v>
      </c>
      <c r="P48" s="2">
        <v>1</v>
      </c>
      <c r="Q48" s="2" t="s">
        <v>42</v>
      </c>
      <c r="R48" s="2">
        <v>1</v>
      </c>
      <c r="S48" s="2">
        <v>0</v>
      </c>
      <c r="T48" s="2">
        <v>1</v>
      </c>
      <c r="U48" s="2">
        <v>1</v>
      </c>
      <c r="V48" s="2">
        <v>0</v>
      </c>
    </row>
    <row r="49" spans="1:22" x14ac:dyDescent="0.2">
      <c r="A49" s="2">
        <v>48</v>
      </c>
      <c r="B49" s="2" t="s">
        <v>32</v>
      </c>
      <c r="C49" s="2">
        <v>1</v>
      </c>
      <c r="D49" s="2" t="s">
        <v>37</v>
      </c>
      <c r="E49" s="2">
        <v>1</v>
      </c>
      <c r="F49" s="2">
        <v>96.1</v>
      </c>
      <c r="G49" s="2">
        <v>1.3</v>
      </c>
      <c r="H49" s="2">
        <v>12</v>
      </c>
      <c r="I49" s="2">
        <v>8.8000000000000007</v>
      </c>
      <c r="J49" s="2">
        <v>3</v>
      </c>
      <c r="K49" s="2">
        <v>12</v>
      </c>
      <c r="L49" s="2">
        <v>466</v>
      </c>
      <c r="M49" s="2">
        <v>10</v>
      </c>
      <c r="N49" s="2">
        <v>19</v>
      </c>
      <c r="O49" s="2" t="s">
        <v>36</v>
      </c>
      <c r="P49" s="2">
        <v>1</v>
      </c>
      <c r="Q49" s="2" t="s">
        <v>44</v>
      </c>
      <c r="R49" s="2">
        <v>3</v>
      </c>
      <c r="S49" s="2">
        <v>0</v>
      </c>
      <c r="T49" s="2">
        <v>1</v>
      </c>
      <c r="U49" s="2">
        <v>0</v>
      </c>
      <c r="V49" s="2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"/>
  <sheetViews>
    <sheetView workbookViewId="0"/>
  </sheetViews>
  <sheetFormatPr defaultRowHeight="12.75" x14ac:dyDescent="0.2"/>
  <sheetData>
    <row r="2" spans="7:7" x14ac:dyDescent="0.2">
      <c r="G2">
        <v>0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workbookViewId="0">
      <selection sqref="A1:V49"/>
    </sheetView>
  </sheetViews>
  <sheetFormatPr defaultColWidth="9.140625" defaultRowHeight="11.25" x14ac:dyDescent="0.2"/>
  <cols>
    <col min="1" max="16384" width="9.140625" style="2"/>
  </cols>
  <sheetData>
    <row r="1" spans="1:22" x14ac:dyDescent="0.2">
      <c r="A1" s="2" t="s">
        <v>50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18</v>
      </c>
      <c r="P1" s="2" t="s">
        <v>38</v>
      </c>
      <c r="Q1" s="2" t="s">
        <v>40</v>
      </c>
      <c r="R1" s="2" t="s">
        <v>41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2">
      <c r="A2" s="2">
        <v>1</v>
      </c>
      <c r="B2" s="2" t="s">
        <v>32</v>
      </c>
      <c r="C2" s="2">
        <v>1</v>
      </c>
      <c r="D2" s="2" t="s">
        <v>33</v>
      </c>
      <c r="E2" s="2">
        <v>0</v>
      </c>
      <c r="F2" s="2">
        <v>105</v>
      </c>
      <c r="G2" s="2">
        <v>1.6</v>
      </c>
      <c r="H2" s="2">
        <v>18</v>
      </c>
      <c r="I2" s="2">
        <v>10.3</v>
      </c>
      <c r="J2" s="2">
        <v>15</v>
      </c>
      <c r="K2" s="2">
        <v>14</v>
      </c>
      <c r="L2" s="2">
        <v>1455</v>
      </c>
      <c r="M2" s="2">
        <v>3</v>
      </c>
      <c r="N2" s="2">
        <v>49</v>
      </c>
      <c r="O2" s="2" t="s">
        <v>39</v>
      </c>
      <c r="P2" s="2">
        <v>3</v>
      </c>
      <c r="Q2" s="2" t="s">
        <v>42</v>
      </c>
      <c r="R2" s="2">
        <v>1</v>
      </c>
      <c r="S2" s="2">
        <v>1</v>
      </c>
      <c r="T2" s="2">
        <v>0</v>
      </c>
      <c r="U2" s="2">
        <v>1</v>
      </c>
      <c r="V2" s="2">
        <v>0</v>
      </c>
    </row>
    <row r="3" spans="1:22" x14ac:dyDescent="0.2">
      <c r="A3" s="2">
        <v>2</v>
      </c>
      <c r="B3" s="2" t="s">
        <v>35</v>
      </c>
      <c r="C3" s="2">
        <v>0</v>
      </c>
      <c r="D3" s="2" t="s">
        <v>33</v>
      </c>
      <c r="E3" s="2">
        <v>0</v>
      </c>
      <c r="F3" s="2">
        <v>103.2</v>
      </c>
      <c r="G3" s="2">
        <v>2.5</v>
      </c>
      <c r="H3" s="2">
        <v>15</v>
      </c>
      <c r="I3" s="2">
        <v>9.1999999999999993</v>
      </c>
      <c r="J3" s="2">
        <v>2</v>
      </c>
      <c r="K3" s="2">
        <v>12</v>
      </c>
      <c r="L3" s="2">
        <v>420</v>
      </c>
      <c r="M3" s="2">
        <v>4</v>
      </c>
      <c r="N3" s="2">
        <v>21</v>
      </c>
      <c r="O3" s="2" t="s">
        <v>39</v>
      </c>
      <c r="P3" s="2">
        <v>3</v>
      </c>
      <c r="Q3" s="2" t="s">
        <v>43</v>
      </c>
      <c r="R3" s="2">
        <v>2</v>
      </c>
      <c r="S3" s="2">
        <v>1</v>
      </c>
      <c r="T3" s="2">
        <v>0</v>
      </c>
      <c r="U3" s="2">
        <v>0</v>
      </c>
      <c r="V3" s="2">
        <v>0</v>
      </c>
    </row>
    <row r="4" spans="1:22" x14ac:dyDescent="0.2">
      <c r="A4" s="2">
        <v>3</v>
      </c>
      <c r="B4" s="2" t="s">
        <v>32</v>
      </c>
      <c r="C4" s="2">
        <v>1</v>
      </c>
      <c r="D4" s="2" t="s">
        <v>33</v>
      </c>
      <c r="E4" s="2">
        <v>0</v>
      </c>
      <c r="F4" s="2">
        <v>102.1</v>
      </c>
      <c r="G4" s="2">
        <v>2</v>
      </c>
      <c r="H4" s="2">
        <v>14</v>
      </c>
      <c r="I4" s="2">
        <v>11</v>
      </c>
      <c r="J4" s="2">
        <v>8</v>
      </c>
      <c r="K4" s="2">
        <v>14</v>
      </c>
      <c r="L4" s="2">
        <v>650</v>
      </c>
      <c r="M4" s="2">
        <v>6.5</v>
      </c>
      <c r="N4" s="2">
        <v>32</v>
      </c>
      <c r="O4" s="2" t="s">
        <v>34</v>
      </c>
      <c r="P4" s="2">
        <v>2</v>
      </c>
      <c r="Q4" s="2" t="s">
        <v>43</v>
      </c>
      <c r="R4" s="2">
        <v>2</v>
      </c>
      <c r="S4" s="2">
        <v>0</v>
      </c>
      <c r="T4" s="2">
        <v>0</v>
      </c>
      <c r="U4" s="2">
        <v>0</v>
      </c>
      <c r="V4" s="2">
        <v>0</v>
      </c>
    </row>
    <row r="5" spans="1:22" x14ac:dyDescent="0.2">
      <c r="A5" s="2">
        <v>4</v>
      </c>
      <c r="B5" s="2" t="s">
        <v>32</v>
      </c>
      <c r="C5" s="2">
        <v>1</v>
      </c>
      <c r="D5" s="2" t="s">
        <v>33</v>
      </c>
      <c r="E5" s="2">
        <v>0</v>
      </c>
      <c r="F5" s="2">
        <v>92.5</v>
      </c>
      <c r="G5" s="2">
        <v>0.3</v>
      </c>
      <c r="H5" s="2">
        <v>13</v>
      </c>
      <c r="I5" s="2">
        <v>9.3000000000000007</v>
      </c>
      <c r="J5" s="2">
        <v>10</v>
      </c>
      <c r="K5" s="2">
        <v>14</v>
      </c>
      <c r="L5" s="2">
        <v>670</v>
      </c>
      <c r="M5" s="2">
        <v>7.8</v>
      </c>
      <c r="N5" s="2">
        <v>34</v>
      </c>
      <c r="O5" s="2" t="s">
        <v>36</v>
      </c>
      <c r="P5" s="2">
        <v>1</v>
      </c>
      <c r="Q5" s="2" t="s">
        <v>43</v>
      </c>
      <c r="R5" s="2">
        <v>2</v>
      </c>
      <c r="S5" s="2">
        <v>0</v>
      </c>
      <c r="T5" s="2">
        <v>1</v>
      </c>
      <c r="U5" s="2">
        <v>0</v>
      </c>
      <c r="V5" s="2">
        <v>0</v>
      </c>
    </row>
    <row r="6" spans="1:22" x14ac:dyDescent="0.2">
      <c r="A6" s="2">
        <v>5</v>
      </c>
      <c r="B6" s="2" t="s">
        <v>32</v>
      </c>
      <c r="C6" s="2">
        <v>1</v>
      </c>
      <c r="D6" s="2" t="s">
        <v>33</v>
      </c>
      <c r="E6" s="2">
        <v>0</v>
      </c>
      <c r="F6" s="2">
        <v>95</v>
      </c>
      <c r="G6" s="2">
        <v>0.6</v>
      </c>
      <c r="H6" s="2">
        <v>13</v>
      </c>
      <c r="I6" s="2">
        <v>9.6</v>
      </c>
      <c r="J6" s="2">
        <v>2</v>
      </c>
      <c r="K6" s="2">
        <v>13</v>
      </c>
      <c r="L6" s="2">
        <v>400</v>
      </c>
      <c r="M6" s="2">
        <v>10</v>
      </c>
      <c r="N6" s="2">
        <v>18</v>
      </c>
      <c r="O6" s="2" t="s">
        <v>36</v>
      </c>
      <c r="P6" s="2">
        <v>1</v>
      </c>
      <c r="Q6" s="2" t="s">
        <v>44</v>
      </c>
      <c r="R6" s="2">
        <v>3</v>
      </c>
      <c r="S6" s="2">
        <v>0</v>
      </c>
      <c r="T6" s="2">
        <v>1</v>
      </c>
      <c r="U6" s="2">
        <v>0</v>
      </c>
      <c r="V6" s="2">
        <v>1</v>
      </c>
    </row>
    <row r="7" spans="1:22" x14ac:dyDescent="0.2">
      <c r="A7" s="2">
        <v>6</v>
      </c>
      <c r="B7" s="2" t="s">
        <v>32</v>
      </c>
      <c r="C7" s="2">
        <v>1</v>
      </c>
      <c r="D7" s="2" t="s">
        <v>33</v>
      </c>
      <c r="E7" s="2">
        <v>0</v>
      </c>
      <c r="F7" s="2">
        <v>99</v>
      </c>
      <c r="G7" s="2">
        <v>1</v>
      </c>
      <c r="H7" s="2">
        <v>14</v>
      </c>
      <c r="I7" s="2">
        <v>11.7</v>
      </c>
      <c r="J7" s="2">
        <v>13</v>
      </c>
      <c r="K7" s="2">
        <v>16</v>
      </c>
      <c r="L7" s="2">
        <v>1215</v>
      </c>
      <c r="M7" s="2">
        <v>8</v>
      </c>
      <c r="N7" s="2">
        <v>50</v>
      </c>
      <c r="O7" s="2" t="s">
        <v>34</v>
      </c>
      <c r="P7" s="2">
        <v>2</v>
      </c>
      <c r="Q7" s="2" t="s">
        <v>43</v>
      </c>
      <c r="R7" s="2">
        <v>2</v>
      </c>
      <c r="S7" s="2">
        <v>0</v>
      </c>
      <c r="T7" s="2">
        <v>0</v>
      </c>
      <c r="U7" s="2">
        <v>0</v>
      </c>
      <c r="V7" s="2">
        <v>0</v>
      </c>
    </row>
    <row r="8" spans="1:22" x14ac:dyDescent="0.2">
      <c r="A8" s="2">
        <v>7</v>
      </c>
      <c r="B8" s="2" t="s">
        <v>35</v>
      </c>
      <c r="C8" s="2">
        <v>0</v>
      </c>
      <c r="D8" s="2" t="s">
        <v>33</v>
      </c>
      <c r="E8" s="2">
        <v>0</v>
      </c>
      <c r="F8" s="2">
        <v>97.2</v>
      </c>
      <c r="G8" s="2">
        <v>0.7</v>
      </c>
      <c r="H8" s="2">
        <v>9</v>
      </c>
      <c r="I8" s="2">
        <v>11.1</v>
      </c>
      <c r="J8" s="2">
        <v>13</v>
      </c>
      <c r="K8" s="2">
        <v>11</v>
      </c>
      <c r="L8" s="2">
        <v>760</v>
      </c>
      <c r="M8" s="2">
        <v>10.7</v>
      </c>
      <c r="N8" s="2">
        <v>36</v>
      </c>
      <c r="O8" s="2" t="s">
        <v>34</v>
      </c>
      <c r="P8" s="2">
        <v>2</v>
      </c>
      <c r="Q8" s="2" t="s">
        <v>44</v>
      </c>
      <c r="R8" s="2">
        <v>3</v>
      </c>
      <c r="S8" s="2">
        <v>0</v>
      </c>
      <c r="T8" s="2">
        <v>0</v>
      </c>
      <c r="U8" s="2">
        <v>0</v>
      </c>
      <c r="V8" s="2">
        <v>1</v>
      </c>
    </row>
    <row r="9" spans="1:22" x14ac:dyDescent="0.2">
      <c r="A9" s="2">
        <v>8</v>
      </c>
      <c r="B9" s="2" t="s">
        <v>35</v>
      </c>
      <c r="C9" s="2">
        <v>0</v>
      </c>
      <c r="D9" s="2" t="s">
        <v>33</v>
      </c>
      <c r="E9" s="2">
        <v>0</v>
      </c>
      <c r="F9" s="2">
        <v>98.6</v>
      </c>
      <c r="G9" s="2">
        <v>4.2</v>
      </c>
      <c r="H9" s="2">
        <v>17</v>
      </c>
      <c r="I9" s="2">
        <v>12.2</v>
      </c>
      <c r="J9" s="2">
        <v>10</v>
      </c>
      <c r="K9" s="2">
        <v>16</v>
      </c>
      <c r="L9" s="2">
        <v>975</v>
      </c>
      <c r="M9" s="2">
        <v>4.2</v>
      </c>
      <c r="N9" s="2">
        <v>43</v>
      </c>
      <c r="O9" s="2" t="s">
        <v>34</v>
      </c>
      <c r="P9" s="2">
        <v>2</v>
      </c>
      <c r="Q9" s="2" t="s">
        <v>42</v>
      </c>
      <c r="R9" s="2">
        <v>1</v>
      </c>
      <c r="S9" s="2">
        <v>0</v>
      </c>
      <c r="T9" s="2">
        <v>0</v>
      </c>
      <c r="U9" s="2">
        <v>1</v>
      </c>
      <c r="V9" s="2">
        <v>0</v>
      </c>
    </row>
    <row r="10" spans="1:22" x14ac:dyDescent="0.2">
      <c r="A10" s="2">
        <v>9</v>
      </c>
      <c r="B10" s="2" t="s">
        <v>35</v>
      </c>
      <c r="C10" s="2">
        <v>0</v>
      </c>
      <c r="D10" s="2" t="s">
        <v>33</v>
      </c>
      <c r="E10" s="2">
        <v>0</v>
      </c>
      <c r="F10" s="2">
        <v>96.4</v>
      </c>
      <c r="G10" s="2">
        <v>5</v>
      </c>
      <c r="H10" s="2">
        <v>14</v>
      </c>
      <c r="I10" s="2">
        <v>7.4</v>
      </c>
      <c r="J10" s="2">
        <v>16</v>
      </c>
      <c r="K10" s="2">
        <v>10</v>
      </c>
      <c r="L10" s="2">
        <v>1590</v>
      </c>
      <c r="M10" s="2">
        <v>7.5</v>
      </c>
      <c r="N10" s="2">
        <v>49</v>
      </c>
      <c r="O10" s="2" t="s">
        <v>36</v>
      </c>
      <c r="P10" s="2">
        <v>1</v>
      </c>
      <c r="Q10" s="2" t="s">
        <v>42</v>
      </c>
      <c r="R10" s="2">
        <v>1</v>
      </c>
      <c r="S10" s="2">
        <v>0</v>
      </c>
      <c r="T10" s="2">
        <v>1</v>
      </c>
      <c r="U10" s="2">
        <v>1</v>
      </c>
      <c r="V10" s="2">
        <v>0</v>
      </c>
    </row>
    <row r="11" spans="1:22" x14ac:dyDescent="0.2">
      <c r="A11" s="2">
        <v>10</v>
      </c>
      <c r="B11" s="2" t="s">
        <v>35</v>
      </c>
      <c r="C11" s="2">
        <v>0</v>
      </c>
      <c r="D11" s="2" t="s">
        <v>33</v>
      </c>
      <c r="E11" s="2">
        <v>0</v>
      </c>
      <c r="F11" s="2">
        <v>104.3</v>
      </c>
      <c r="G11" s="2">
        <v>3</v>
      </c>
      <c r="H11" s="2">
        <v>13</v>
      </c>
      <c r="I11" s="2">
        <v>13.4</v>
      </c>
      <c r="J11" s="2">
        <v>9</v>
      </c>
      <c r="K11" s="2">
        <v>17</v>
      </c>
      <c r="L11" s="2">
        <v>725</v>
      </c>
      <c r="M11" s="2">
        <v>7</v>
      </c>
      <c r="N11" s="2">
        <v>34</v>
      </c>
      <c r="O11" s="2" t="s">
        <v>39</v>
      </c>
      <c r="P11" s="2">
        <v>3</v>
      </c>
      <c r="Q11" s="2" t="s">
        <v>42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</row>
    <row r="12" spans="1:22" x14ac:dyDescent="0.2">
      <c r="A12" s="2">
        <v>11</v>
      </c>
      <c r="B12" s="2" t="s">
        <v>32</v>
      </c>
      <c r="C12" s="2">
        <v>1</v>
      </c>
      <c r="D12" s="2" t="s">
        <v>33</v>
      </c>
      <c r="E12" s="2">
        <v>0</v>
      </c>
      <c r="F12" s="2">
        <v>104</v>
      </c>
      <c r="G12" s="2">
        <v>1.6</v>
      </c>
      <c r="H12" s="2">
        <v>17</v>
      </c>
      <c r="I12" s="2">
        <v>11</v>
      </c>
      <c r="J12" s="2">
        <v>14</v>
      </c>
      <c r="K12" s="2">
        <v>15</v>
      </c>
      <c r="L12" s="2">
        <v>1480</v>
      </c>
      <c r="M12" s="2">
        <v>3.5</v>
      </c>
      <c r="N12" s="2">
        <v>48</v>
      </c>
      <c r="O12" s="2" t="s">
        <v>39</v>
      </c>
      <c r="P12" s="2">
        <v>3</v>
      </c>
      <c r="Q12" s="2" t="s">
        <v>43</v>
      </c>
      <c r="R12" s="2">
        <v>2</v>
      </c>
      <c r="S12" s="2">
        <v>1</v>
      </c>
      <c r="T12" s="2">
        <v>0</v>
      </c>
      <c r="U12" s="2">
        <v>0</v>
      </c>
      <c r="V12" s="2">
        <v>0</v>
      </c>
    </row>
    <row r="13" spans="1:22" x14ac:dyDescent="0.2">
      <c r="A13" s="2">
        <v>12</v>
      </c>
      <c r="B13" s="2" t="s">
        <v>35</v>
      </c>
      <c r="C13" s="2">
        <v>0</v>
      </c>
      <c r="D13" s="2" t="s">
        <v>33</v>
      </c>
      <c r="E13" s="2">
        <v>0</v>
      </c>
      <c r="F13" s="2">
        <v>98</v>
      </c>
      <c r="G13" s="2">
        <v>1</v>
      </c>
      <c r="H13" s="2">
        <v>9</v>
      </c>
      <c r="I13" s="2">
        <v>11</v>
      </c>
      <c r="J13" s="2">
        <v>12</v>
      </c>
      <c r="K13" s="2">
        <v>12</v>
      </c>
      <c r="L13" s="2">
        <v>760</v>
      </c>
      <c r="M13" s="2">
        <v>10.7</v>
      </c>
      <c r="N13" s="2">
        <v>37</v>
      </c>
      <c r="O13" s="2" t="s">
        <v>34</v>
      </c>
      <c r="P13" s="2">
        <v>2</v>
      </c>
      <c r="Q13" s="2" t="s">
        <v>42</v>
      </c>
      <c r="R13" s="2">
        <v>1</v>
      </c>
      <c r="S13" s="2">
        <v>0</v>
      </c>
      <c r="T13" s="2">
        <v>0</v>
      </c>
      <c r="U13" s="2">
        <v>1</v>
      </c>
      <c r="V13" s="2">
        <v>0</v>
      </c>
    </row>
    <row r="14" spans="1:22" x14ac:dyDescent="0.2">
      <c r="A14" s="2">
        <v>13</v>
      </c>
      <c r="B14" s="2" t="s">
        <v>35</v>
      </c>
      <c r="C14" s="2">
        <v>0</v>
      </c>
      <c r="D14" s="2" t="s">
        <v>33</v>
      </c>
      <c r="E14" s="2">
        <v>0</v>
      </c>
      <c r="F14" s="2">
        <v>98.2</v>
      </c>
      <c r="G14" s="2">
        <v>4</v>
      </c>
      <c r="H14" s="2">
        <v>17</v>
      </c>
      <c r="I14" s="2">
        <v>12.2</v>
      </c>
      <c r="J14" s="2">
        <v>9</v>
      </c>
      <c r="K14" s="2">
        <v>15</v>
      </c>
      <c r="L14" s="2">
        <v>985</v>
      </c>
      <c r="M14" s="2">
        <v>4.5999999999999996</v>
      </c>
      <c r="N14" s="2">
        <v>41</v>
      </c>
      <c r="O14" s="2" t="s">
        <v>34</v>
      </c>
      <c r="P14" s="2">
        <v>2</v>
      </c>
      <c r="Q14" s="2" t="s">
        <v>44</v>
      </c>
      <c r="R14" s="2">
        <v>3</v>
      </c>
      <c r="S14" s="2">
        <v>0</v>
      </c>
      <c r="T14" s="2">
        <v>0</v>
      </c>
      <c r="U14" s="2">
        <v>0</v>
      </c>
      <c r="V14" s="2">
        <v>1</v>
      </c>
    </row>
    <row r="15" spans="1:22" x14ac:dyDescent="0.2">
      <c r="A15" s="2">
        <v>14</v>
      </c>
      <c r="B15" s="2" t="s">
        <v>32</v>
      </c>
      <c r="C15" s="2">
        <v>1</v>
      </c>
      <c r="D15" s="2" t="s">
        <v>33</v>
      </c>
      <c r="E15" s="2">
        <v>0</v>
      </c>
      <c r="F15" s="2">
        <v>102.1</v>
      </c>
      <c r="G15" s="2">
        <v>2</v>
      </c>
      <c r="H15" s="2">
        <v>15</v>
      </c>
      <c r="I15" s="2">
        <v>11</v>
      </c>
      <c r="J15" s="2">
        <v>8</v>
      </c>
      <c r="K15" s="2">
        <v>14</v>
      </c>
      <c r="L15" s="2">
        <v>610</v>
      </c>
      <c r="M15" s="2">
        <v>6.3</v>
      </c>
      <c r="N15" s="2">
        <v>31</v>
      </c>
      <c r="O15" s="2" t="s">
        <v>34</v>
      </c>
      <c r="P15" s="2">
        <v>2</v>
      </c>
      <c r="Q15" s="2" t="s">
        <v>42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</row>
    <row r="16" spans="1:22" x14ac:dyDescent="0.2">
      <c r="A16" s="2">
        <v>15</v>
      </c>
      <c r="B16" s="2" t="s">
        <v>35</v>
      </c>
      <c r="C16" s="2">
        <v>0</v>
      </c>
      <c r="D16" s="2" t="s">
        <v>33</v>
      </c>
      <c r="E16" s="2">
        <v>0</v>
      </c>
      <c r="F16" s="2">
        <v>106.2</v>
      </c>
      <c r="G16" s="2">
        <v>2.2999999999999998</v>
      </c>
      <c r="H16" s="2">
        <v>16</v>
      </c>
      <c r="I16" s="2">
        <v>9.4</v>
      </c>
      <c r="J16" s="2">
        <v>11</v>
      </c>
      <c r="K16" s="2">
        <v>12</v>
      </c>
      <c r="L16" s="2">
        <v>860</v>
      </c>
      <c r="M16" s="2">
        <v>5</v>
      </c>
      <c r="N16" s="2">
        <v>41</v>
      </c>
      <c r="O16" s="2" t="s">
        <v>39</v>
      </c>
      <c r="P16" s="2">
        <v>3</v>
      </c>
      <c r="Q16" s="2" t="s">
        <v>42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</row>
    <row r="17" spans="1:22" x14ac:dyDescent="0.2">
      <c r="A17" s="2">
        <v>16</v>
      </c>
      <c r="B17" s="2" t="s">
        <v>35</v>
      </c>
      <c r="C17" s="2">
        <v>0</v>
      </c>
      <c r="D17" s="2" t="s">
        <v>33</v>
      </c>
      <c r="E17" s="2">
        <v>0</v>
      </c>
      <c r="F17" s="2">
        <v>95.4</v>
      </c>
      <c r="G17" s="2">
        <v>4</v>
      </c>
      <c r="H17" s="2">
        <v>12</v>
      </c>
      <c r="I17" s="2">
        <v>10.7</v>
      </c>
      <c r="J17" s="2">
        <v>10</v>
      </c>
      <c r="K17" s="2">
        <v>10</v>
      </c>
      <c r="L17" s="2">
        <v>700</v>
      </c>
      <c r="M17" s="2">
        <v>8.8000000000000007</v>
      </c>
      <c r="N17" s="2">
        <v>33</v>
      </c>
      <c r="O17" s="2" t="s">
        <v>36</v>
      </c>
      <c r="P17" s="2">
        <v>1</v>
      </c>
      <c r="Q17" s="2" t="s">
        <v>43</v>
      </c>
      <c r="R17" s="2">
        <v>2</v>
      </c>
      <c r="S17" s="2">
        <v>0</v>
      </c>
      <c r="T17" s="2">
        <v>1</v>
      </c>
      <c r="U17" s="2">
        <v>0</v>
      </c>
      <c r="V17" s="2">
        <v>0</v>
      </c>
    </row>
    <row r="18" spans="1:22" x14ac:dyDescent="0.2">
      <c r="A18" s="2">
        <v>17</v>
      </c>
      <c r="B18" s="2" t="s">
        <v>35</v>
      </c>
      <c r="C18" s="2">
        <v>0</v>
      </c>
      <c r="D18" s="2" t="s">
        <v>33</v>
      </c>
      <c r="E18" s="2">
        <v>0</v>
      </c>
      <c r="F18" s="2">
        <v>101</v>
      </c>
      <c r="G18" s="2">
        <v>4</v>
      </c>
      <c r="H18" s="2">
        <v>15</v>
      </c>
      <c r="I18" s="2">
        <v>8.9</v>
      </c>
      <c r="J18" s="2">
        <v>19</v>
      </c>
      <c r="K18" s="2">
        <v>12</v>
      </c>
      <c r="L18" s="2">
        <v>1500</v>
      </c>
      <c r="M18" s="2">
        <v>5.5</v>
      </c>
      <c r="N18" s="2">
        <v>51</v>
      </c>
      <c r="O18" s="2" t="s">
        <v>34</v>
      </c>
      <c r="P18" s="2">
        <v>2</v>
      </c>
      <c r="Q18" s="2" t="s">
        <v>43</v>
      </c>
      <c r="R18" s="2">
        <v>2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2">
      <c r="A19" s="2">
        <v>18</v>
      </c>
      <c r="B19" s="2" t="s">
        <v>32</v>
      </c>
      <c r="C19" s="2">
        <v>1</v>
      </c>
      <c r="D19" s="2" t="s">
        <v>33</v>
      </c>
      <c r="E19" s="2">
        <v>0</v>
      </c>
      <c r="F19" s="2">
        <v>93</v>
      </c>
      <c r="G19" s="2">
        <v>0</v>
      </c>
      <c r="H19" s="2">
        <v>12</v>
      </c>
      <c r="I19" s="2">
        <v>8.6</v>
      </c>
      <c r="J19" s="2">
        <v>11</v>
      </c>
      <c r="K19" s="2">
        <v>13</v>
      </c>
      <c r="L19" s="2">
        <v>690</v>
      </c>
      <c r="M19" s="2">
        <v>8.1999999999999993</v>
      </c>
      <c r="N19" s="2">
        <v>36</v>
      </c>
      <c r="O19" s="2" t="s">
        <v>36</v>
      </c>
      <c r="P19" s="2">
        <v>1</v>
      </c>
      <c r="Q19" s="2" t="s">
        <v>42</v>
      </c>
      <c r="R19" s="2">
        <v>1</v>
      </c>
      <c r="S19" s="2">
        <v>0</v>
      </c>
      <c r="T19" s="2">
        <v>1</v>
      </c>
      <c r="U19" s="2">
        <v>1</v>
      </c>
      <c r="V19" s="2">
        <v>0</v>
      </c>
    </row>
    <row r="20" spans="1:22" x14ac:dyDescent="0.2">
      <c r="A20" s="2">
        <v>19</v>
      </c>
      <c r="B20" s="2" t="s">
        <v>35</v>
      </c>
      <c r="C20" s="2">
        <v>0</v>
      </c>
      <c r="D20" s="2" t="s">
        <v>33</v>
      </c>
      <c r="E20" s="2">
        <v>0</v>
      </c>
      <c r="F20" s="2">
        <v>96.6</v>
      </c>
      <c r="G20" s="2">
        <v>5</v>
      </c>
      <c r="H20" s="2">
        <v>12</v>
      </c>
      <c r="I20" s="2">
        <v>10</v>
      </c>
      <c r="J20" s="2">
        <v>12</v>
      </c>
      <c r="K20" s="2">
        <v>19</v>
      </c>
      <c r="L20" s="2">
        <v>910</v>
      </c>
      <c r="M20" s="2">
        <v>9</v>
      </c>
      <c r="N20" s="2">
        <v>40</v>
      </c>
      <c r="O20" s="2" t="s">
        <v>39</v>
      </c>
      <c r="P20" s="2">
        <v>3</v>
      </c>
      <c r="Q20" s="2" t="s">
        <v>43</v>
      </c>
      <c r="R20" s="2">
        <v>2</v>
      </c>
      <c r="S20" s="2">
        <v>1</v>
      </c>
      <c r="T20" s="2">
        <v>0</v>
      </c>
      <c r="U20" s="2">
        <v>0</v>
      </c>
      <c r="V20" s="2">
        <v>0</v>
      </c>
    </row>
    <row r="21" spans="1:22" x14ac:dyDescent="0.2">
      <c r="A21" s="2">
        <v>20</v>
      </c>
      <c r="B21" s="2" t="s">
        <v>32</v>
      </c>
      <c r="C21" s="2">
        <v>1</v>
      </c>
      <c r="D21" s="2" t="s">
        <v>33</v>
      </c>
      <c r="E21" s="2">
        <v>0</v>
      </c>
      <c r="F21" s="2">
        <v>91.4</v>
      </c>
      <c r="G21" s="2">
        <v>0</v>
      </c>
      <c r="H21" s="2">
        <v>11</v>
      </c>
      <c r="I21" s="2">
        <v>11.2</v>
      </c>
      <c r="J21" s="2">
        <v>22</v>
      </c>
      <c r="K21" s="2">
        <v>14</v>
      </c>
      <c r="L21" s="2">
        <v>1720</v>
      </c>
      <c r="M21" s="2">
        <v>12</v>
      </c>
      <c r="N21" s="2">
        <v>53</v>
      </c>
      <c r="O21" s="2" t="s">
        <v>36</v>
      </c>
      <c r="P21" s="2">
        <v>1</v>
      </c>
      <c r="Q21" s="2" t="s">
        <v>44</v>
      </c>
      <c r="R21" s="2">
        <v>3</v>
      </c>
      <c r="S21" s="2">
        <v>0</v>
      </c>
      <c r="T21" s="2">
        <v>1</v>
      </c>
      <c r="U21" s="2">
        <v>0</v>
      </c>
      <c r="V21" s="2">
        <v>1</v>
      </c>
    </row>
    <row r="22" spans="1:22" x14ac:dyDescent="0.2">
      <c r="A22" s="2">
        <v>21</v>
      </c>
      <c r="B22" s="2" t="s">
        <v>35</v>
      </c>
      <c r="C22" s="2">
        <v>0</v>
      </c>
      <c r="D22" s="2" t="s">
        <v>33</v>
      </c>
      <c r="E22" s="2">
        <v>0</v>
      </c>
      <c r="F22" s="2">
        <v>95.4</v>
      </c>
      <c r="G22" s="2">
        <v>4</v>
      </c>
      <c r="H22" s="2">
        <v>12</v>
      </c>
      <c r="I22" s="2">
        <v>11.5</v>
      </c>
      <c r="J22" s="2">
        <v>11</v>
      </c>
      <c r="K22" s="2">
        <v>10</v>
      </c>
      <c r="L22" s="2">
        <v>710</v>
      </c>
      <c r="M22" s="2">
        <v>9.1999999999999993</v>
      </c>
      <c r="N22" s="2">
        <v>33</v>
      </c>
      <c r="O22" s="2" t="s">
        <v>36</v>
      </c>
      <c r="P22" s="2">
        <v>1</v>
      </c>
      <c r="Q22" s="2" t="s">
        <v>43</v>
      </c>
      <c r="R22" s="2">
        <v>2</v>
      </c>
      <c r="S22" s="2">
        <v>0</v>
      </c>
      <c r="T22" s="2">
        <v>1</v>
      </c>
      <c r="U22" s="2">
        <v>0</v>
      </c>
      <c r="V22" s="2">
        <v>0</v>
      </c>
    </row>
    <row r="23" spans="1:22" x14ac:dyDescent="0.2">
      <c r="A23" s="2">
        <v>22</v>
      </c>
      <c r="B23" s="2" t="s">
        <v>35</v>
      </c>
      <c r="C23" s="2">
        <v>0</v>
      </c>
      <c r="D23" s="2" t="s">
        <v>33</v>
      </c>
      <c r="E23" s="2">
        <v>0</v>
      </c>
      <c r="F23" s="2">
        <v>105.9</v>
      </c>
      <c r="G23" s="2">
        <v>2.1</v>
      </c>
      <c r="H23" s="2">
        <v>17</v>
      </c>
      <c r="I23" s="2">
        <v>10</v>
      </c>
      <c r="J23" s="2">
        <v>10</v>
      </c>
      <c r="K23" s="2">
        <v>11</v>
      </c>
      <c r="L23" s="2">
        <v>860</v>
      </c>
      <c r="M23" s="2">
        <v>5.5</v>
      </c>
      <c r="N23" s="2">
        <v>43</v>
      </c>
      <c r="O23" s="2" t="s">
        <v>39</v>
      </c>
      <c r="P23" s="2">
        <v>3</v>
      </c>
      <c r="Q23" s="2" t="s">
        <v>43</v>
      </c>
      <c r="R23" s="2">
        <v>2</v>
      </c>
      <c r="S23" s="2">
        <v>1</v>
      </c>
      <c r="T23" s="2">
        <v>0</v>
      </c>
      <c r="U23" s="2">
        <v>0</v>
      </c>
      <c r="V23" s="2">
        <v>0</v>
      </c>
    </row>
    <row r="24" spans="1:22" x14ac:dyDescent="0.2">
      <c r="A24" s="2">
        <v>23</v>
      </c>
      <c r="B24" s="2" t="s">
        <v>32</v>
      </c>
      <c r="C24" s="2">
        <v>1</v>
      </c>
      <c r="D24" s="2" t="s">
        <v>33</v>
      </c>
      <c r="E24" s="2">
        <v>0</v>
      </c>
      <c r="F24" s="2">
        <v>98.3</v>
      </c>
      <c r="G24" s="2">
        <v>0.8</v>
      </c>
      <c r="H24" s="2">
        <v>13</v>
      </c>
      <c r="I24" s="2">
        <v>11.9</v>
      </c>
      <c r="J24" s="2">
        <v>12</v>
      </c>
      <c r="K24" s="2">
        <v>15</v>
      </c>
      <c r="L24" s="2">
        <v>1204</v>
      </c>
      <c r="M24" s="2">
        <v>7.5</v>
      </c>
      <c r="N24" s="2">
        <v>48</v>
      </c>
      <c r="O24" s="2" t="s">
        <v>34</v>
      </c>
      <c r="P24" s="2">
        <v>2</v>
      </c>
      <c r="Q24" s="2" t="s">
        <v>43</v>
      </c>
      <c r="R24" s="2">
        <v>2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2">
      <c r="A25" s="2">
        <v>24</v>
      </c>
      <c r="B25" s="2" t="s">
        <v>35</v>
      </c>
      <c r="C25" s="2">
        <v>0</v>
      </c>
      <c r="D25" s="2" t="s">
        <v>33</v>
      </c>
      <c r="E25" s="2">
        <v>0</v>
      </c>
      <c r="F25" s="2">
        <v>102.5</v>
      </c>
      <c r="G25" s="2">
        <v>2.7</v>
      </c>
      <c r="H25" s="2">
        <v>15</v>
      </c>
      <c r="I25" s="2">
        <v>10.199999999999999</v>
      </c>
      <c r="J25" s="2">
        <v>3</v>
      </c>
      <c r="K25" s="2">
        <v>12</v>
      </c>
      <c r="L25" s="2">
        <v>450</v>
      </c>
      <c r="M25" s="2">
        <v>4</v>
      </c>
      <c r="N25" s="2">
        <v>21</v>
      </c>
      <c r="O25" s="2" t="s">
        <v>39</v>
      </c>
      <c r="P25" s="2">
        <v>3</v>
      </c>
      <c r="Q25" s="2" t="s">
        <v>44</v>
      </c>
      <c r="R25" s="2">
        <v>3</v>
      </c>
      <c r="S25" s="2">
        <v>1</v>
      </c>
      <c r="T25" s="2">
        <v>0</v>
      </c>
      <c r="U25" s="2">
        <v>0</v>
      </c>
      <c r="V25" s="2">
        <v>1</v>
      </c>
    </row>
    <row r="26" spans="1:22" x14ac:dyDescent="0.2">
      <c r="A26" s="2">
        <v>25</v>
      </c>
      <c r="B26" s="2" t="s">
        <v>32</v>
      </c>
      <c r="C26" s="2">
        <v>1</v>
      </c>
      <c r="D26" s="2" t="s">
        <v>37</v>
      </c>
      <c r="E26" s="2">
        <v>1</v>
      </c>
      <c r="F26" s="2">
        <v>94.3</v>
      </c>
      <c r="G26" s="2">
        <v>0.4</v>
      </c>
      <c r="H26" s="2">
        <v>8</v>
      </c>
      <c r="I26" s="2">
        <v>8.5</v>
      </c>
      <c r="J26" s="2">
        <v>15</v>
      </c>
      <c r="K26" s="2">
        <v>14</v>
      </c>
      <c r="L26" s="2">
        <v>530</v>
      </c>
      <c r="M26" s="2">
        <v>11.5</v>
      </c>
      <c r="N26" s="2">
        <v>29</v>
      </c>
      <c r="O26" s="2" t="s">
        <v>34</v>
      </c>
      <c r="P26" s="2">
        <v>2</v>
      </c>
      <c r="Q26" s="2" t="s">
        <v>44</v>
      </c>
      <c r="R26" s="2">
        <v>3</v>
      </c>
      <c r="S26" s="2">
        <v>0</v>
      </c>
      <c r="T26" s="2">
        <v>0</v>
      </c>
      <c r="U26" s="2">
        <v>0</v>
      </c>
      <c r="V26" s="2">
        <v>1</v>
      </c>
    </row>
    <row r="27" spans="1:22" x14ac:dyDescent="0.2">
      <c r="A27" s="2">
        <v>26</v>
      </c>
      <c r="B27" s="2" t="s">
        <v>32</v>
      </c>
      <c r="C27" s="2">
        <v>1</v>
      </c>
      <c r="D27" s="2" t="s">
        <v>37</v>
      </c>
      <c r="E27" s="2">
        <v>1</v>
      </c>
      <c r="F27" s="2">
        <v>92.4</v>
      </c>
      <c r="G27" s="2">
        <v>5</v>
      </c>
      <c r="H27" s="2">
        <v>11</v>
      </c>
      <c r="I27" s="2">
        <v>8</v>
      </c>
      <c r="J27" s="2">
        <v>7</v>
      </c>
      <c r="K27" s="2">
        <v>15</v>
      </c>
      <c r="L27" s="2">
        <v>520</v>
      </c>
      <c r="M27" s="2">
        <v>11</v>
      </c>
      <c r="N27" s="2">
        <v>25</v>
      </c>
      <c r="O27" s="2" t="s">
        <v>36</v>
      </c>
      <c r="P27" s="2">
        <v>1</v>
      </c>
      <c r="Q27" s="2" t="s">
        <v>44</v>
      </c>
      <c r="R27" s="2">
        <v>3</v>
      </c>
      <c r="S27" s="2">
        <v>0</v>
      </c>
      <c r="T27" s="2">
        <v>1</v>
      </c>
      <c r="U27" s="2">
        <v>0</v>
      </c>
      <c r="V27" s="2">
        <v>1</v>
      </c>
    </row>
    <row r="28" spans="1:22" x14ac:dyDescent="0.2">
      <c r="A28" s="2">
        <v>27</v>
      </c>
      <c r="B28" s="2" t="s">
        <v>35</v>
      </c>
      <c r="C28" s="2">
        <v>0</v>
      </c>
      <c r="D28" s="2" t="s">
        <v>37</v>
      </c>
      <c r="E28" s="2">
        <v>1</v>
      </c>
      <c r="F28" s="2">
        <v>97.6</v>
      </c>
      <c r="G28" s="2">
        <v>0</v>
      </c>
      <c r="H28" s="2">
        <v>14</v>
      </c>
      <c r="I28" s="2">
        <v>8.4</v>
      </c>
      <c r="J28" s="2">
        <v>16</v>
      </c>
      <c r="K28" s="2">
        <v>14</v>
      </c>
      <c r="L28" s="2">
        <v>980</v>
      </c>
      <c r="M28" s="2">
        <v>6</v>
      </c>
      <c r="N28" s="2">
        <v>41</v>
      </c>
      <c r="O28" s="2" t="s">
        <v>34</v>
      </c>
      <c r="P28" s="2">
        <v>2</v>
      </c>
      <c r="Q28" s="2" t="s">
        <v>44</v>
      </c>
      <c r="R28" s="2">
        <v>3</v>
      </c>
      <c r="S28" s="2">
        <v>0</v>
      </c>
      <c r="T28" s="2">
        <v>0</v>
      </c>
      <c r="U28" s="2">
        <v>0</v>
      </c>
      <c r="V28" s="2">
        <v>1</v>
      </c>
    </row>
    <row r="29" spans="1:22" x14ac:dyDescent="0.2">
      <c r="A29" s="2">
        <v>28</v>
      </c>
      <c r="B29" s="2" t="s">
        <v>35</v>
      </c>
      <c r="C29" s="2">
        <v>0</v>
      </c>
      <c r="D29" s="2" t="s">
        <v>37</v>
      </c>
      <c r="E29" s="2">
        <v>1</v>
      </c>
      <c r="F29" s="2">
        <v>98.1</v>
      </c>
      <c r="G29" s="2">
        <v>0</v>
      </c>
      <c r="H29" s="2">
        <v>15</v>
      </c>
      <c r="I29" s="2">
        <v>9</v>
      </c>
      <c r="J29" s="2">
        <v>15</v>
      </c>
      <c r="K29" s="2">
        <v>14</v>
      </c>
      <c r="L29" s="2">
        <v>990</v>
      </c>
      <c r="M29" s="2">
        <v>6</v>
      </c>
      <c r="N29" s="2">
        <v>40</v>
      </c>
      <c r="O29" s="2" t="s">
        <v>34</v>
      </c>
      <c r="P29" s="2">
        <v>2</v>
      </c>
      <c r="Q29" s="2" t="s">
        <v>43</v>
      </c>
      <c r="R29" s="2">
        <v>2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2">
      <c r="A30" s="2">
        <v>29</v>
      </c>
      <c r="B30" s="2" t="s">
        <v>35</v>
      </c>
      <c r="C30" s="2">
        <v>0</v>
      </c>
      <c r="D30" s="2" t="s">
        <v>37</v>
      </c>
      <c r="E30" s="2">
        <v>1</v>
      </c>
      <c r="F30" s="2">
        <v>98</v>
      </c>
      <c r="G30" s="2">
        <v>0.5</v>
      </c>
      <c r="H30" s="2">
        <v>16</v>
      </c>
      <c r="I30" s="2">
        <v>8.1999999999999993</v>
      </c>
      <c r="J30" s="2">
        <v>7</v>
      </c>
      <c r="K30" s="2">
        <v>12</v>
      </c>
      <c r="L30" s="2">
        <v>530</v>
      </c>
      <c r="M30" s="2">
        <v>7.3</v>
      </c>
      <c r="N30" s="2">
        <v>25</v>
      </c>
      <c r="O30" s="2" t="s">
        <v>34</v>
      </c>
      <c r="P30" s="2">
        <v>2</v>
      </c>
      <c r="Q30" s="2" t="s">
        <v>44</v>
      </c>
      <c r="R30" s="2">
        <v>3</v>
      </c>
      <c r="S30" s="2">
        <v>0</v>
      </c>
      <c r="T30" s="2">
        <v>0</v>
      </c>
      <c r="U30" s="2">
        <v>0</v>
      </c>
      <c r="V30" s="2">
        <v>1</v>
      </c>
    </row>
    <row r="31" spans="1:22" x14ac:dyDescent="0.2">
      <c r="A31" s="2">
        <v>30</v>
      </c>
      <c r="B31" s="2" t="s">
        <v>35</v>
      </c>
      <c r="C31" s="2">
        <v>0</v>
      </c>
      <c r="D31" s="2" t="s">
        <v>37</v>
      </c>
      <c r="E31" s="2">
        <v>1</v>
      </c>
      <c r="F31" s="2">
        <v>98</v>
      </c>
      <c r="G31" s="2">
        <v>0.5</v>
      </c>
      <c r="H31" s="2">
        <v>17</v>
      </c>
      <c r="I31" s="2">
        <v>7.8</v>
      </c>
      <c r="J31" s="2">
        <v>6</v>
      </c>
      <c r="K31" s="2">
        <v>12</v>
      </c>
      <c r="L31" s="2">
        <v>500</v>
      </c>
      <c r="M31" s="2">
        <v>7.8</v>
      </c>
      <c r="N31" s="2">
        <v>24</v>
      </c>
      <c r="O31" s="2" t="s">
        <v>34</v>
      </c>
      <c r="P31" s="2">
        <v>2</v>
      </c>
      <c r="Q31" s="2" t="s">
        <v>43</v>
      </c>
      <c r="R31" s="2">
        <v>2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2">
      <c r="A32" s="2">
        <v>31</v>
      </c>
      <c r="B32" s="2" t="s">
        <v>32</v>
      </c>
      <c r="C32" s="2">
        <v>1</v>
      </c>
      <c r="D32" s="2" t="s">
        <v>37</v>
      </c>
      <c r="E32" s="2">
        <v>1</v>
      </c>
      <c r="F32" s="2">
        <v>102.5</v>
      </c>
      <c r="G32" s="2">
        <v>3.8</v>
      </c>
      <c r="H32" s="2">
        <v>13</v>
      </c>
      <c r="I32" s="2">
        <v>10.6</v>
      </c>
      <c r="J32" s="2">
        <v>14</v>
      </c>
      <c r="K32" s="2">
        <v>21</v>
      </c>
      <c r="L32" s="2">
        <v>1240</v>
      </c>
      <c r="M32" s="2">
        <v>4.5999999999999996</v>
      </c>
      <c r="N32" s="2">
        <v>45</v>
      </c>
      <c r="O32" s="2" t="s">
        <v>34</v>
      </c>
      <c r="P32" s="2">
        <v>2</v>
      </c>
      <c r="Q32" s="2" t="s">
        <v>43</v>
      </c>
      <c r="R32" s="2">
        <v>2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2">
      <c r="A33" s="2">
        <v>32</v>
      </c>
      <c r="B33" s="2" t="s">
        <v>35</v>
      </c>
      <c r="C33" s="2">
        <v>0</v>
      </c>
      <c r="D33" s="2" t="s">
        <v>37</v>
      </c>
      <c r="E33" s="2">
        <v>1</v>
      </c>
      <c r="F33" s="2">
        <v>103.4</v>
      </c>
      <c r="G33" s="2">
        <v>5</v>
      </c>
      <c r="H33" s="2">
        <v>17</v>
      </c>
      <c r="I33" s="2">
        <v>8.6999999999999993</v>
      </c>
      <c r="J33" s="2">
        <v>5</v>
      </c>
      <c r="K33" s="2">
        <v>12</v>
      </c>
      <c r="L33" s="2">
        <v>450</v>
      </c>
      <c r="M33" s="2">
        <v>2</v>
      </c>
      <c r="N33" s="2">
        <v>29</v>
      </c>
      <c r="O33" s="2" t="s">
        <v>39</v>
      </c>
      <c r="P33" s="2">
        <v>3</v>
      </c>
      <c r="Q33" s="2" t="s">
        <v>43</v>
      </c>
      <c r="R33" s="2">
        <v>2</v>
      </c>
      <c r="S33" s="2">
        <v>1</v>
      </c>
      <c r="T33" s="2">
        <v>0</v>
      </c>
      <c r="U33" s="2">
        <v>0</v>
      </c>
      <c r="V33" s="2">
        <v>0</v>
      </c>
    </row>
    <row r="34" spans="1:22" x14ac:dyDescent="0.2">
      <c r="A34" s="2">
        <v>33</v>
      </c>
      <c r="B34" s="2" t="s">
        <v>35</v>
      </c>
      <c r="C34" s="2">
        <v>0</v>
      </c>
      <c r="D34" s="2" t="s">
        <v>37</v>
      </c>
      <c r="E34" s="2">
        <v>1</v>
      </c>
      <c r="F34" s="2">
        <v>105.1</v>
      </c>
      <c r="G34" s="2">
        <v>5</v>
      </c>
      <c r="H34" s="2">
        <v>17</v>
      </c>
      <c r="I34" s="2">
        <v>9</v>
      </c>
      <c r="J34" s="2">
        <v>5</v>
      </c>
      <c r="K34" s="2">
        <v>13</v>
      </c>
      <c r="L34" s="2">
        <v>460</v>
      </c>
      <c r="M34" s="2">
        <v>2</v>
      </c>
      <c r="N34" s="2">
        <v>30</v>
      </c>
      <c r="O34" s="2" t="s">
        <v>39</v>
      </c>
      <c r="P34" s="2">
        <v>3</v>
      </c>
      <c r="Q34" s="2" t="s">
        <v>43</v>
      </c>
      <c r="R34" s="2">
        <v>2</v>
      </c>
      <c r="S34" s="2">
        <v>1</v>
      </c>
      <c r="T34" s="2">
        <v>0</v>
      </c>
      <c r="U34" s="2">
        <v>0</v>
      </c>
      <c r="V34" s="2">
        <v>0</v>
      </c>
    </row>
    <row r="35" spans="1:22" x14ac:dyDescent="0.2">
      <c r="A35" s="2">
        <v>34</v>
      </c>
      <c r="B35" s="2" t="s">
        <v>32</v>
      </c>
      <c r="C35" s="2">
        <v>1</v>
      </c>
      <c r="D35" s="2" t="s">
        <v>37</v>
      </c>
      <c r="E35" s="2">
        <v>1</v>
      </c>
      <c r="F35" s="2">
        <v>96.5</v>
      </c>
      <c r="G35" s="2">
        <v>1.2</v>
      </c>
      <c r="H35" s="2">
        <v>11</v>
      </c>
      <c r="I35" s="2">
        <v>8.8000000000000007</v>
      </c>
      <c r="J35" s="2">
        <v>2</v>
      </c>
      <c r="K35" s="2">
        <v>12</v>
      </c>
      <c r="L35" s="2">
        <v>440</v>
      </c>
      <c r="M35" s="2">
        <v>9.5</v>
      </c>
      <c r="N35" s="2">
        <v>17</v>
      </c>
      <c r="O35" s="2" t="s">
        <v>36</v>
      </c>
      <c r="P35" s="2">
        <v>1</v>
      </c>
      <c r="Q35" s="2" t="s">
        <v>44</v>
      </c>
      <c r="R35" s="2">
        <v>3</v>
      </c>
      <c r="S35" s="2">
        <v>0</v>
      </c>
      <c r="T35" s="2">
        <v>1</v>
      </c>
      <c r="U35" s="2">
        <v>0</v>
      </c>
      <c r="V35" s="2">
        <v>1</v>
      </c>
    </row>
    <row r="36" spans="1:22" x14ac:dyDescent="0.2">
      <c r="A36" s="2">
        <v>35</v>
      </c>
      <c r="B36" s="2" t="s">
        <v>35</v>
      </c>
      <c r="C36" s="2">
        <v>0</v>
      </c>
      <c r="D36" s="2" t="s">
        <v>37</v>
      </c>
      <c r="E36" s="2">
        <v>1</v>
      </c>
      <c r="F36" s="2">
        <v>107</v>
      </c>
      <c r="G36" s="2">
        <v>4.3</v>
      </c>
      <c r="H36" s="2">
        <v>14</v>
      </c>
      <c r="I36" s="2">
        <v>9.5</v>
      </c>
      <c r="J36" s="2">
        <v>17</v>
      </c>
      <c r="K36" s="2">
        <v>11</v>
      </c>
      <c r="L36" s="2">
        <v>1350</v>
      </c>
      <c r="M36" s="2">
        <v>3.5</v>
      </c>
      <c r="N36" s="2">
        <v>58</v>
      </c>
      <c r="O36" s="2" t="s">
        <v>39</v>
      </c>
      <c r="P36" s="2">
        <v>3</v>
      </c>
      <c r="Q36" s="2" t="s">
        <v>43</v>
      </c>
      <c r="R36" s="2">
        <v>2</v>
      </c>
      <c r="S36" s="2">
        <v>1</v>
      </c>
      <c r="T36" s="2">
        <v>0</v>
      </c>
      <c r="U36" s="2">
        <v>0</v>
      </c>
      <c r="V36" s="2">
        <v>0</v>
      </c>
    </row>
    <row r="37" spans="1:22" x14ac:dyDescent="0.2">
      <c r="A37" s="2">
        <v>36</v>
      </c>
      <c r="B37" s="2" t="s">
        <v>32</v>
      </c>
      <c r="C37" s="2">
        <v>1</v>
      </c>
      <c r="D37" s="2" t="s">
        <v>37</v>
      </c>
      <c r="E37" s="2">
        <v>1</v>
      </c>
      <c r="F37" s="2">
        <v>101.3</v>
      </c>
      <c r="G37" s="2">
        <v>3.5</v>
      </c>
      <c r="H37" s="2">
        <v>15</v>
      </c>
      <c r="I37" s="2">
        <v>8.9</v>
      </c>
      <c r="J37" s="2">
        <v>18</v>
      </c>
      <c r="K37" s="2">
        <v>12</v>
      </c>
      <c r="L37" s="2">
        <v>1535</v>
      </c>
      <c r="M37" s="2">
        <v>5.5</v>
      </c>
      <c r="N37" s="2">
        <v>51</v>
      </c>
      <c r="O37" s="2" t="s">
        <v>34</v>
      </c>
      <c r="P37" s="2">
        <v>2</v>
      </c>
      <c r="Q37" s="2" t="s">
        <v>42</v>
      </c>
      <c r="R37" s="2">
        <v>1</v>
      </c>
      <c r="S37" s="2">
        <v>0</v>
      </c>
      <c r="T37" s="2">
        <v>0</v>
      </c>
      <c r="U37" s="2">
        <v>1</v>
      </c>
      <c r="V37" s="2">
        <v>0</v>
      </c>
    </row>
    <row r="38" spans="1:22" x14ac:dyDescent="0.2">
      <c r="A38" s="2">
        <v>37</v>
      </c>
      <c r="B38" s="2" t="s">
        <v>32</v>
      </c>
      <c r="C38" s="2">
        <v>1</v>
      </c>
      <c r="D38" s="2" t="s">
        <v>37</v>
      </c>
      <c r="E38" s="2">
        <v>1</v>
      </c>
      <c r="F38" s="2">
        <v>91.2</v>
      </c>
      <c r="G38" s="2">
        <v>0.2</v>
      </c>
      <c r="H38" s="2">
        <v>11</v>
      </c>
      <c r="I38" s="2">
        <v>10.4</v>
      </c>
      <c r="J38" s="2">
        <v>20</v>
      </c>
      <c r="K38" s="2">
        <v>14</v>
      </c>
      <c r="L38" s="2">
        <v>1630</v>
      </c>
      <c r="M38" s="2">
        <v>12</v>
      </c>
      <c r="N38" s="2">
        <v>52</v>
      </c>
      <c r="O38" s="2" t="s">
        <v>36</v>
      </c>
      <c r="P38" s="2">
        <v>1</v>
      </c>
      <c r="Q38" s="2" t="s">
        <v>44</v>
      </c>
      <c r="R38" s="2">
        <v>3</v>
      </c>
      <c r="S38" s="2">
        <v>0</v>
      </c>
      <c r="T38" s="2">
        <v>1</v>
      </c>
      <c r="U38" s="2">
        <v>0</v>
      </c>
      <c r="V38" s="2">
        <v>1</v>
      </c>
    </row>
    <row r="39" spans="1:22" x14ac:dyDescent="0.2">
      <c r="A39" s="2">
        <v>38</v>
      </c>
      <c r="B39" s="2" t="s">
        <v>35</v>
      </c>
      <c r="C39" s="2">
        <v>0</v>
      </c>
      <c r="D39" s="2" t="s">
        <v>37</v>
      </c>
      <c r="E39" s="2">
        <v>1</v>
      </c>
      <c r="F39" s="2">
        <v>95.3</v>
      </c>
      <c r="G39" s="2">
        <v>5</v>
      </c>
      <c r="H39" s="2">
        <v>14</v>
      </c>
      <c r="I39" s="2">
        <v>7.4</v>
      </c>
      <c r="J39" s="2">
        <v>16</v>
      </c>
      <c r="K39" s="2">
        <v>10</v>
      </c>
      <c r="L39" s="2">
        <v>1450</v>
      </c>
      <c r="M39" s="2">
        <v>7</v>
      </c>
      <c r="N39" s="2">
        <v>50</v>
      </c>
      <c r="O39" s="2" t="s">
        <v>36</v>
      </c>
      <c r="P39" s="2">
        <v>1</v>
      </c>
      <c r="Q39" s="2" t="s">
        <v>44</v>
      </c>
      <c r="R39" s="2">
        <v>3</v>
      </c>
      <c r="S39" s="2">
        <v>0</v>
      </c>
      <c r="T39" s="2">
        <v>1</v>
      </c>
      <c r="U39" s="2">
        <v>0</v>
      </c>
      <c r="V39" s="2">
        <v>1</v>
      </c>
    </row>
    <row r="40" spans="1:22" x14ac:dyDescent="0.2">
      <c r="A40" s="2">
        <v>39</v>
      </c>
      <c r="B40" s="2" t="s">
        <v>35</v>
      </c>
      <c r="C40" s="2">
        <v>0</v>
      </c>
      <c r="D40" s="2" t="s">
        <v>37</v>
      </c>
      <c r="E40" s="2">
        <v>1</v>
      </c>
      <c r="F40" s="2">
        <v>97.2</v>
      </c>
      <c r="G40" s="2">
        <v>4.8</v>
      </c>
      <c r="H40" s="2">
        <v>12</v>
      </c>
      <c r="I40" s="2">
        <v>11</v>
      </c>
      <c r="J40" s="2">
        <v>11</v>
      </c>
      <c r="K40" s="2">
        <v>18</v>
      </c>
      <c r="L40" s="2">
        <v>910</v>
      </c>
      <c r="M40" s="2">
        <v>9</v>
      </c>
      <c r="N40" s="2">
        <v>43</v>
      </c>
      <c r="O40" s="2" t="s">
        <v>39</v>
      </c>
      <c r="P40" s="2">
        <v>3</v>
      </c>
      <c r="Q40" s="2" t="s">
        <v>43</v>
      </c>
      <c r="R40" s="2">
        <v>2</v>
      </c>
      <c r="S40" s="2">
        <v>1</v>
      </c>
      <c r="T40" s="2">
        <v>0</v>
      </c>
      <c r="U40" s="2">
        <v>0</v>
      </c>
      <c r="V40" s="2">
        <v>0</v>
      </c>
    </row>
    <row r="41" spans="1:22" x14ac:dyDescent="0.2">
      <c r="A41" s="2">
        <v>40</v>
      </c>
      <c r="B41" s="2" t="s">
        <v>32</v>
      </c>
      <c r="C41" s="2">
        <v>1</v>
      </c>
      <c r="D41" s="2" t="s">
        <v>37</v>
      </c>
      <c r="E41" s="2">
        <v>1</v>
      </c>
      <c r="F41" s="2">
        <v>102.9</v>
      </c>
      <c r="G41" s="2">
        <v>3.3</v>
      </c>
      <c r="H41" s="2">
        <v>14</v>
      </c>
      <c r="I41" s="2">
        <v>13</v>
      </c>
      <c r="J41" s="2">
        <v>9</v>
      </c>
      <c r="K41" s="2">
        <v>17</v>
      </c>
      <c r="L41" s="2">
        <v>712</v>
      </c>
      <c r="M41" s="2">
        <v>7</v>
      </c>
      <c r="N41" s="2">
        <v>33</v>
      </c>
      <c r="O41" s="2" t="s">
        <v>39</v>
      </c>
      <c r="P41" s="2">
        <v>3</v>
      </c>
      <c r="Q41" s="2" t="s">
        <v>43</v>
      </c>
      <c r="R41" s="2">
        <v>2</v>
      </c>
      <c r="S41" s="2">
        <v>1</v>
      </c>
      <c r="T41" s="2">
        <v>0</v>
      </c>
      <c r="U41" s="2">
        <v>0</v>
      </c>
      <c r="V41" s="2">
        <v>0</v>
      </c>
    </row>
    <row r="42" spans="1:22" x14ac:dyDescent="0.2">
      <c r="A42" s="2">
        <v>41</v>
      </c>
      <c r="B42" s="2" t="s">
        <v>35</v>
      </c>
      <c r="C42" s="2">
        <v>0</v>
      </c>
      <c r="D42" s="2" t="s">
        <v>37</v>
      </c>
      <c r="E42" s="2">
        <v>1</v>
      </c>
      <c r="F42" s="2">
        <v>97</v>
      </c>
      <c r="G42" s="2">
        <v>1.2</v>
      </c>
      <c r="H42" s="2">
        <v>17</v>
      </c>
      <c r="I42" s="2">
        <v>9</v>
      </c>
      <c r="J42" s="2">
        <v>7</v>
      </c>
      <c r="K42" s="2">
        <v>16</v>
      </c>
      <c r="L42" s="2">
        <v>530</v>
      </c>
      <c r="M42" s="2">
        <v>5.2</v>
      </c>
      <c r="N42" s="2">
        <v>22</v>
      </c>
      <c r="O42" s="2" t="s">
        <v>34</v>
      </c>
      <c r="P42" s="2">
        <v>2</v>
      </c>
      <c r="Q42" s="2" t="s">
        <v>44</v>
      </c>
      <c r="R42" s="2">
        <v>3</v>
      </c>
      <c r="S42" s="2">
        <v>0</v>
      </c>
      <c r="T42" s="2">
        <v>0</v>
      </c>
      <c r="U42" s="2">
        <v>0</v>
      </c>
      <c r="V42" s="2">
        <v>1</v>
      </c>
    </row>
    <row r="43" spans="1:22" x14ac:dyDescent="0.2">
      <c r="A43" s="2">
        <v>42</v>
      </c>
      <c r="B43" s="2" t="s">
        <v>32</v>
      </c>
      <c r="C43" s="2">
        <v>1</v>
      </c>
      <c r="D43" s="2" t="s">
        <v>37</v>
      </c>
      <c r="E43" s="2">
        <v>1</v>
      </c>
      <c r="F43" s="2">
        <v>94.5</v>
      </c>
      <c r="G43" s="2">
        <v>0.3</v>
      </c>
      <c r="H43" s="2">
        <v>8</v>
      </c>
      <c r="I43" s="2">
        <v>8.5</v>
      </c>
      <c r="J43" s="2">
        <v>14</v>
      </c>
      <c r="K43" s="2">
        <v>12</v>
      </c>
      <c r="L43" s="2">
        <v>540</v>
      </c>
      <c r="M43" s="2">
        <v>11.5</v>
      </c>
      <c r="N43" s="2">
        <v>31</v>
      </c>
      <c r="O43" s="2" t="s">
        <v>34</v>
      </c>
      <c r="P43" s="2">
        <v>2</v>
      </c>
      <c r="Q43" s="2" t="s">
        <v>43</v>
      </c>
      <c r="R43" s="2">
        <v>2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2">
      <c r="A44" s="2">
        <v>43</v>
      </c>
      <c r="B44" s="2" t="s">
        <v>32</v>
      </c>
      <c r="C44" s="2">
        <v>1</v>
      </c>
      <c r="D44" s="2" t="s">
        <v>37</v>
      </c>
      <c r="E44" s="2">
        <v>1</v>
      </c>
      <c r="F44" s="2">
        <v>93.5</v>
      </c>
      <c r="G44" s="2">
        <v>5</v>
      </c>
      <c r="H44" s="2">
        <v>11</v>
      </c>
      <c r="I44" s="2">
        <v>9</v>
      </c>
      <c r="J44" s="2">
        <v>8</v>
      </c>
      <c r="K44" s="2">
        <v>15</v>
      </c>
      <c r="L44" s="2">
        <v>490</v>
      </c>
      <c r="M44" s="2">
        <v>10</v>
      </c>
      <c r="N44" s="2">
        <v>27</v>
      </c>
      <c r="O44" s="2" t="s">
        <v>36</v>
      </c>
      <c r="P44" s="2">
        <v>1</v>
      </c>
      <c r="Q44" s="2" t="s">
        <v>44</v>
      </c>
      <c r="R44" s="2">
        <v>3</v>
      </c>
      <c r="S44" s="2">
        <v>0</v>
      </c>
      <c r="T44" s="2">
        <v>1</v>
      </c>
      <c r="U44" s="2">
        <v>0</v>
      </c>
      <c r="V44" s="2">
        <v>1</v>
      </c>
    </row>
    <row r="45" spans="1:22" x14ac:dyDescent="0.2">
      <c r="A45" s="2">
        <v>44</v>
      </c>
      <c r="B45" s="2" t="s">
        <v>32</v>
      </c>
      <c r="C45" s="2">
        <v>1</v>
      </c>
      <c r="D45" s="2" t="s">
        <v>37</v>
      </c>
      <c r="E45" s="2">
        <v>1</v>
      </c>
      <c r="F45" s="2">
        <v>103.2</v>
      </c>
      <c r="G45" s="2">
        <v>3.8</v>
      </c>
      <c r="H45" s="2">
        <v>13</v>
      </c>
      <c r="I45" s="2">
        <v>10.6</v>
      </c>
      <c r="J45" s="2">
        <v>14</v>
      </c>
      <c r="K45" s="2">
        <v>21</v>
      </c>
      <c r="L45" s="2">
        <v>1190</v>
      </c>
      <c r="M45" s="2">
        <v>4.5999999999999996</v>
      </c>
      <c r="N45" s="2">
        <v>44</v>
      </c>
      <c r="O45" s="2" t="s">
        <v>34</v>
      </c>
      <c r="P45" s="2">
        <v>2</v>
      </c>
      <c r="Q45" s="2" t="s">
        <v>44</v>
      </c>
      <c r="R45" s="2">
        <v>3</v>
      </c>
      <c r="S45" s="2">
        <v>0</v>
      </c>
      <c r="T45" s="2">
        <v>0</v>
      </c>
      <c r="U45" s="2">
        <v>0</v>
      </c>
      <c r="V45" s="2">
        <v>1</v>
      </c>
    </row>
    <row r="46" spans="1:22" x14ac:dyDescent="0.2">
      <c r="A46" s="2">
        <v>45</v>
      </c>
      <c r="B46" s="2" t="s">
        <v>35</v>
      </c>
      <c r="C46" s="2">
        <v>0</v>
      </c>
      <c r="D46" s="2" t="s">
        <v>37</v>
      </c>
      <c r="E46" s="2">
        <v>1</v>
      </c>
      <c r="F46" s="2">
        <v>107</v>
      </c>
      <c r="G46" s="2">
        <v>4.5</v>
      </c>
      <c r="H46" s="2">
        <v>14</v>
      </c>
      <c r="I46" s="2">
        <v>9</v>
      </c>
      <c r="J46" s="2">
        <v>17</v>
      </c>
      <c r="K46" s="2">
        <v>11</v>
      </c>
      <c r="L46" s="2">
        <v>1288</v>
      </c>
      <c r="M46" s="2">
        <v>3.5</v>
      </c>
      <c r="N46" s="2">
        <v>55</v>
      </c>
      <c r="O46" s="2" t="s">
        <v>39</v>
      </c>
      <c r="P46" s="2">
        <v>3</v>
      </c>
      <c r="Q46" s="2" t="s">
        <v>43</v>
      </c>
      <c r="R46" s="2">
        <v>2</v>
      </c>
      <c r="S46" s="2">
        <v>1</v>
      </c>
      <c r="T46" s="2">
        <v>0</v>
      </c>
      <c r="U46" s="2">
        <v>0</v>
      </c>
      <c r="V46" s="2">
        <v>0</v>
      </c>
    </row>
    <row r="47" spans="1:22" x14ac:dyDescent="0.2">
      <c r="A47" s="2">
        <v>46</v>
      </c>
      <c r="B47" s="2" t="s">
        <v>35</v>
      </c>
      <c r="C47" s="2">
        <v>0</v>
      </c>
      <c r="D47" s="2" t="s">
        <v>37</v>
      </c>
      <c r="E47" s="2">
        <v>1</v>
      </c>
      <c r="F47" s="2">
        <v>96.9</v>
      </c>
      <c r="G47" s="2">
        <v>1</v>
      </c>
      <c r="H47" s="2">
        <v>17</v>
      </c>
      <c r="I47" s="2">
        <v>9.3000000000000007</v>
      </c>
      <c r="J47" s="2">
        <v>5</v>
      </c>
      <c r="K47" s="2">
        <v>16</v>
      </c>
      <c r="L47" s="2">
        <v>510</v>
      </c>
      <c r="M47" s="2">
        <v>5.6</v>
      </c>
      <c r="N47" s="2">
        <v>20</v>
      </c>
      <c r="O47" s="2" t="s">
        <v>34</v>
      </c>
      <c r="P47" s="2">
        <v>2</v>
      </c>
      <c r="Q47" s="2" t="s">
        <v>42</v>
      </c>
      <c r="R47" s="2">
        <v>1</v>
      </c>
      <c r="S47" s="2">
        <v>0</v>
      </c>
      <c r="T47" s="2">
        <v>0</v>
      </c>
      <c r="U47" s="2">
        <v>1</v>
      </c>
      <c r="V47" s="2">
        <v>0</v>
      </c>
    </row>
    <row r="48" spans="1:22" x14ac:dyDescent="0.2">
      <c r="A48" s="2">
        <v>47</v>
      </c>
      <c r="B48" s="2" t="s">
        <v>32</v>
      </c>
      <c r="C48" s="2">
        <v>1</v>
      </c>
      <c r="D48" s="2" t="s">
        <v>37</v>
      </c>
      <c r="E48" s="2">
        <v>1</v>
      </c>
      <c r="F48" s="2">
        <v>95</v>
      </c>
      <c r="G48" s="2">
        <v>0.3</v>
      </c>
      <c r="H48" s="2">
        <v>12</v>
      </c>
      <c r="I48" s="2">
        <v>9.6</v>
      </c>
      <c r="J48" s="2">
        <v>3</v>
      </c>
      <c r="K48" s="2">
        <v>13</v>
      </c>
      <c r="L48" s="2">
        <v>420</v>
      </c>
      <c r="M48" s="2">
        <v>10</v>
      </c>
      <c r="N48" s="2">
        <v>18</v>
      </c>
      <c r="O48" s="2" t="s">
        <v>36</v>
      </c>
      <c r="P48" s="2">
        <v>1</v>
      </c>
      <c r="Q48" s="2" t="s">
        <v>42</v>
      </c>
      <c r="R48" s="2">
        <v>1</v>
      </c>
      <c r="S48" s="2">
        <v>0</v>
      </c>
      <c r="T48" s="2">
        <v>1</v>
      </c>
      <c r="U48" s="2">
        <v>1</v>
      </c>
      <c r="V48" s="2">
        <v>0</v>
      </c>
    </row>
    <row r="49" spans="1:22" x14ac:dyDescent="0.2">
      <c r="A49" s="2">
        <v>48</v>
      </c>
      <c r="B49" s="2" t="s">
        <v>32</v>
      </c>
      <c r="C49" s="2">
        <v>1</v>
      </c>
      <c r="D49" s="2" t="s">
        <v>37</v>
      </c>
      <c r="E49" s="2">
        <v>1</v>
      </c>
      <c r="F49" s="2">
        <v>96.1</v>
      </c>
      <c r="G49" s="2">
        <v>1.3</v>
      </c>
      <c r="H49" s="2">
        <v>12</v>
      </c>
      <c r="I49" s="2">
        <v>8.8000000000000007</v>
      </c>
      <c r="J49" s="2">
        <v>3</v>
      </c>
      <c r="K49" s="2">
        <v>12</v>
      </c>
      <c r="L49" s="2">
        <v>466</v>
      </c>
      <c r="M49" s="2">
        <v>10</v>
      </c>
      <c r="N49" s="2">
        <v>19</v>
      </c>
      <c r="O49" s="2" t="s">
        <v>36</v>
      </c>
      <c r="P49" s="2">
        <v>1</v>
      </c>
      <c r="Q49" s="2" t="s">
        <v>44</v>
      </c>
      <c r="R49" s="2">
        <v>3</v>
      </c>
      <c r="S49" s="2">
        <v>0</v>
      </c>
      <c r="T49" s="2">
        <v>1</v>
      </c>
      <c r="U49" s="2">
        <v>0</v>
      </c>
      <c r="V49" s="2">
        <v>1</v>
      </c>
    </row>
  </sheetData>
  <phoneticPr fontId="4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B1" sqref="B1:B65536"/>
    </sheetView>
  </sheetViews>
  <sheetFormatPr defaultRowHeight="12.75" x14ac:dyDescent="0.2"/>
  <sheetData>
    <row r="1" spans="1:6" x14ac:dyDescent="0.2">
      <c r="A1" s="2">
        <v>0</v>
      </c>
      <c r="B1" s="2">
        <v>0</v>
      </c>
      <c r="D1" t="s">
        <v>51</v>
      </c>
      <c r="E1" t="s">
        <v>52</v>
      </c>
      <c r="F1" t="s">
        <v>53</v>
      </c>
    </row>
    <row r="2" spans="1:6" x14ac:dyDescent="0.2">
      <c r="A2" s="2">
        <v>0</v>
      </c>
      <c r="B2" s="2">
        <v>0</v>
      </c>
    </row>
    <row r="3" spans="1:6" x14ac:dyDescent="0.2">
      <c r="A3" s="2">
        <v>0</v>
      </c>
      <c r="B3" s="2">
        <v>0</v>
      </c>
    </row>
    <row r="4" spans="1:6" x14ac:dyDescent="0.2">
      <c r="A4" s="2">
        <v>0</v>
      </c>
      <c r="B4" s="2">
        <v>0</v>
      </c>
    </row>
    <row r="5" spans="1:6" x14ac:dyDescent="0.2">
      <c r="A5" s="2">
        <v>1</v>
      </c>
      <c r="B5" s="2">
        <v>0</v>
      </c>
    </row>
    <row r="6" spans="1:6" x14ac:dyDescent="0.2">
      <c r="A6" s="2">
        <v>0</v>
      </c>
      <c r="B6" s="2">
        <v>0</v>
      </c>
    </row>
    <row r="7" spans="1:6" x14ac:dyDescent="0.2">
      <c r="A7" s="2">
        <v>1</v>
      </c>
      <c r="B7" s="2">
        <v>0</v>
      </c>
    </row>
    <row r="8" spans="1:6" x14ac:dyDescent="0.2">
      <c r="A8" s="2">
        <v>0</v>
      </c>
      <c r="B8" s="2">
        <v>0</v>
      </c>
    </row>
    <row r="9" spans="1:6" x14ac:dyDescent="0.2">
      <c r="A9" s="2">
        <v>0</v>
      </c>
      <c r="B9" s="2">
        <v>0</v>
      </c>
    </row>
    <row r="10" spans="1:6" x14ac:dyDescent="0.2">
      <c r="A10" s="2">
        <v>0</v>
      </c>
      <c r="B10" s="2">
        <v>0</v>
      </c>
    </row>
    <row r="11" spans="1:6" x14ac:dyDescent="0.2">
      <c r="A11" s="2">
        <v>0</v>
      </c>
      <c r="B11" s="2">
        <v>0</v>
      </c>
    </row>
    <row r="12" spans="1:6" x14ac:dyDescent="0.2">
      <c r="A12" s="2">
        <v>0</v>
      </c>
      <c r="B12" s="2">
        <v>0</v>
      </c>
    </row>
    <row r="13" spans="1:6" x14ac:dyDescent="0.2">
      <c r="A13" s="2">
        <v>1</v>
      </c>
      <c r="B13" s="2">
        <v>0</v>
      </c>
    </row>
    <row r="14" spans="1:6" x14ac:dyDescent="0.2">
      <c r="A14" s="2">
        <v>0</v>
      </c>
      <c r="B14" s="2">
        <v>0</v>
      </c>
    </row>
    <row r="15" spans="1:6" x14ac:dyDescent="0.2">
      <c r="A15" s="2">
        <v>0</v>
      </c>
      <c r="B15" s="2">
        <v>0</v>
      </c>
    </row>
    <row r="16" spans="1:6" x14ac:dyDescent="0.2">
      <c r="A16" s="2">
        <v>0</v>
      </c>
      <c r="B16" s="2">
        <v>0</v>
      </c>
    </row>
    <row r="17" spans="1:2" x14ac:dyDescent="0.2">
      <c r="A17" s="2">
        <v>0</v>
      </c>
      <c r="B17" s="2">
        <v>0</v>
      </c>
    </row>
    <row r="18" spans="1:2" x14ac:dyDescent="0.2">
      <c r="A18" s="2">
        <v>0</v>
      </c>
      <c r="B18" s="2">
        <v>0</v>
      </c>
    </row>
    <row r="19" spans="1:2" x14ac:dyDescent="0.2">
      <c r="A19" s="2">
        <v>0</v>
      </c>
      <c r="B19" s="2">
        <v>0</v>
      </c>
    </row>
    <row r="20" spans="1:2" x14ac:dyDescent="0.2">
      <c r="A20" s="2">
        <v>1</v>
      </c>
      <c r="B20" s="2">
        <v>0</v>
      </c>
    </row>
    <row r="21" spans="1:2" x14ac:dyDescent="0.2">
      <c r="A21" s="2">
        <v>0</v>
      </c>
      <c r="B21" s="2">
        <v>0</v>
      </c>
    </row>
    <row r="22" spans="1:2" x14ac:dyDescent="0.2">
      <c r="A22" s="2">
        <v>0</v>
      </c>
      <c r="B22" s="2">
        <v>0</v>
      </c>
    </row>
    <row r="23" spans="1:2" x14ac:dyDescent="0.2">
      <c r="A23" s="2">
        <v>0</v>
      </c>
      <c r="B23" s="2">
        <v>0</v>
      </c>
    </row>
    <row r="24" spans="1:2" x14ac:dyDescent="0.2">
      <c r="A24" s="2">
        <v>1</v>
      </c>
      <c r="B24" s="2">
        <v>0</v>
      </c>
    </row>
    <row r="25" spans="1:2" x14ac:dyDescent="0.2">
      <c r="A25" s="2">
        <v>1</v>
      </c>
      <c r="B25" s="2">
        <v>0</v>
      </c>
    </row>
    <row r="26" spans="1:2" x14ac:dyDescent="0.2">
      <c r="A26" s="2">
        <v>1</v>
      </c>
      <c r="B26" s="2">
        <v>0</v>
      </c>
    </row>
    <row r="27" spans="1:2" x14ac:dyDescent="0.2">
      <c r="A27" s="2">
        <v>1</v>
      </c>
      <c r="B27" s="2">
        <v>0</v>
      </c>
    </row>
    <row r="28" spans="1:2" x14ac:dyDescent="0.2">
      <c r="A28" s="2">
        <v>0</v>
      </c>
      <c r="B28" s="2">
        <v>0</v>
      </c>
    </row>
    <row r="29" spans="1:2" x14ac:dyDescent="0.2">
      <c r="A29" s="2">
        <v>1</v>
      </c>
      <c r="B29" s="2">
        <v>0</v>
      </c>
    </row>
    <row r="30" spans="1:2" x14ac:dyDescent="0.2">
      <c r="A30" s="2">
        <v>0</v>
      </c>
      <c r="B30" s="2">
        <v>0</v>
      </c>
    </row>
    <row r="31" spans="1:2" x14ac:dyDescent="0.2">
      <c r="A31" s="2">
        <v>0</v>
      </c>
      <c r="B31" s="2">
        <v>0</v>
      </c>
    </row>
    <row r="32" spans="1:2" x14ac:dyDescent="0.2">
      <c r="A32" s="2">
        <v>0</v>
      </c>
      <c r="B32" s="2">
        <v>0</v>
      </c>
    </row>
    <row r="33" spans="1:2" x14ac:dyDescent="0.2">
      <c r="A33" s="2">
        <v>0</v>
      </c>
      <c r="B33" s="2">
        <v>1</v>
      </c>
    </row>
    <row r="34" spans="1:2" x14ac:dyDescent="0.2">
      <c r="A34" s="2">
        <v>1</v>
      </c>
      <c r="B34" s="2">
        <v>1</v>
      </c>
    </row>
    <row r="35" spans="1:2" x14ac:dyDescent="0.2">
      <c r="A35" s="2">
        <v>0</v>
      </c>
      <c r="B35" s="2">
        <v>1</v>
      </c>
    </row>
    <row r="36" spans="1:2" x14ac:dyDescent="0.2">
      <c r="A36" s="2">
        <v>0</v>
      </c>
      <c r="B36" s="2">
        <v>1</v>
      </c>
    </row>
    <row r="37" spans="1:2" x14ac:dyDescent="0.2">
      <c r="A37" s="2">
        <v>1</v>
      </c>
      <c r="B37" s="2">
        <v>1</v>
      </c>
    </row>
    <row r="38" spans="1:2" x14ac:dyDescent="0.2">
      <c r="A38" s="2">
        <v>1</v>
      </c>
      <c r="B38" s="2">
        <v>1</v>
      </c>
    </row>
    <row r="39" spans="1:2" x14ac:dyDescent="0.2">
      <c r="A39" s="2">
        <v>0</v>
      </c>
      <c r="B39" s="2">
        <v>1</v>
      </c>
    </row>
    <row r="40" spans="1:2" x14ac:dyDescent="0.2">
      <c r="A40" s="2">
        <v>0</v>
      </c>
      <c r="B40" s="2">
        <v>1</v>
      </c>
    </row>
    <row r="41" spans="1:2" x14ac:dyDescent="0.2">
      <c r="A41" s="2">
        <v>1</v>
      </c>
      <c r="B41" s="2">
        <v>1</v>
      </c>
    </row>
    <row r="42" spans="1:2" x14ac:dyDescent="0.2">
      <c r="A42" s="2">
        <v>0</v>
      </c>
      <c r="B42" s="2">
        <v>1</v>
      </c>
    </row>
    <row r="43" spans="1:2" x14ac:dyDescent="0.2">
      <c r="A43" s="2">
        <v>1</v>
      </c>
      <c r="B43" s="2">
        <v>1</v>
      </c>
    </row>
    <row r="44" spans="1:2" x14ac:dyDescent="0.2">
      <c r="A44" s="2">
        <v>1</v>
      </c>
      <c r="B44" s="2">
        <v>1</v>
      </c>
    </row>
    <row r="45" spans="1:2" x14ac:dyDescent="0.2">
      <c r="A45" s="2">
        <v>0</v>
      </c>
      <c r="B45" s="2">
        <v>1</v>
      </c>
    </row>
    <row r="46" spans="1:2" x14ac:dyDescent="0.2">
      <c r="A46" s="2">
        <v>0</v>
      </c>
      <c r="B46" s="2">
        <v>1</v>
      </c>
    </row>
    <row r="47" spans="1:2" x14ac:dyDescent="0.2">
      <c r="A47" s="2">
        <v>0</v>
      </c>
      <c r="B47" s="2">
        <v>1</v>
      </c>
    </row>
    <row r="48" spans="1:2" x14ac:dyDescent="0.2">
      <c r="A48" s="2">
        <v>1</v>
      </c>
      <c r="B48" s="2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1.25" x14ac:dyDescent="0.2"/>
  <cols>
    <col min="1" max="16384" width="9.140625" style="2"/>
  </cols>
  <sheetData/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1.25" x14ac:dyDescent="0.2"/>
  <cols>
    <col min="1" max="16384" width="9.140625" style="2"/>
  </cols>
  <sheetData/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L25" sqref="L25"/>
    </sheetView>
  </sheetViews>
  <sheetFormatPr defaultColWidth="9.140625" defaultRowHeight="15" x14ac:dyDescent="0.25"/>
  <cols>
    <col min="1" max="1" width="13.7109375" style="9" bestFit="1" customWidth="1"/>
    <col min="2" max="2" width="8.42578125" style="16" bestFit="1" customWidth="1"/>
    <col min="3" max="3" width="9.42578125" style="16" bestFit="1" customWidth="1"/>
    <col min="4" max="4" width="10.42578125" style="16" bestFit="1" customWidth="1"/>
    <col min="5" max="5" width="10.5703125" style="16" bestFit="1" customWidth="1"/>
    <col min="6" max="6" width="7.7109375" style="16" bestFit="1" customWidth="1"/>
    <col min="7" max="7" width="10" style="16" bestFit="1" customWidth="1"/>
    <col min="8" max="8" width="12.7109375" style="16" bestFit="1" customWidth="1"/>
    <col min="9" max="9" width="9" style="16" bestFit="1" customWidth="1"/>
    <col min="10" max="10" width="9.28515625" style="16" customWidth="1"/>
    <col min="11" max="11" width="10.28515625" style="16" bestFit="1" customWidth="1"/>
    <col min="12" max="12" width="8.5703125" style="16" bestFit="1" customWidth="1"/>
    <col min="13" max="13" width="11.28515625" style="16" bestFit="1" customWidth="1"/>
    <col min="14" max="14" width="14.85546875" style="16" bestFit="1" customWidth="1"/>
    <col min="15" max="15" width="13.140625" style="16" bestFit="1" customWidth="1"/>
    <col min="16" max="16" width="12.7109375" style="16" bestFit="1" customWidth="1"/>
    <col min="17" max="16384" width="9.140625" style="1"/>
  </cols>
  <sheetData>
    <row r="1" spans="1:16" s="10" customFormat="1" ht="22.5" customHeight="1" thickBot="1" x14ac:dyDescent="0.25">
      <c r="A1" s="11" t="s">
        <v>64</v>
      </c>
      <c r="B1" s="11" t="s">
        <v>19</v>
      </c>
      <c r="C1" s="11" t="s">
        <v>21</v>
      </c>
      <c r="D1" s="11" t="s">
        <v>65</v>
      </c>
      <c r="E1" s="11" t="s">
        <v>24</v>
      </c>
      <c r="F1" s="11" t="s">
        <v>25</v>
      </c>
      <c r="G1" s="11" t="s">
        <v>26</v>
      </c>
      <c r="H1" s="11" t="s">
        <v>68</v>
      </c>
      <c r="I1" s="11" t="s">
        <v>28</v>
      </c>
      <c r="J1" s="11" t="s">
        <v>29</v>
      </c>
      <c r="K1" s="11" t="s">
        <v>30</v>
      </c>
      <c r="L1" s="11" t="s">
        <v>31</v>
      </c>
      <c r="M1" s="11" t="s">
        <v>18</v>
      </c>
      <c r="N1" s="11" t="s">
        <v>38</v>
      </c>
      <c r="O1" s="11" t="s">
        <v>40</v>
      </c>
      <c r="P1" s="11" t="s">
        <v>56</v>
      </c>
    </row>
    <row r="2" spans="1:16" ht="15.75" thickTop="1" x14ac:dyDescent="0.25">
      <c r="A2" s="12">
        <v>1</v>
      </c>
      <c r="B2" s="13" t="s">
        <v>32</v>
      </c>
      <c r="C2" s="13" t="s">
        <v>33</v>
      </c>
      <c r="D2" s="14">
        <v>105</v>
      </c>
      <c r="E2" s="14">
        <v>1.6</v>
      </c>
      <c r="F2" s="13">
        <v>18</v>
      </c>
      <c r="G2" s="14">
        <v>10.3</v>
      </c>
      <c r="H2" s="13">
        <v>15</v>
      </c>
      <c r="I2" s="13">
        <v>14</v>
      </c>
      <c r="J2" s="15">
        <v>1455</v>
      </c>
      <c r="K2" s="13">
        <v>3</v>
      </c>
      <c r="L2" s="13">
        <v>49</v>
      </c>
      <c r="M2" s="13" t="s">
        <v>39</v>
      </c>
      <c r="N2" s="13">
        <v>3</v>
      </c>
      <c r="O2" s="13" t="s">
        <v>42</v>
      </c>
      <c r="P2" s="16">
        <v>1</v>
      </c>
    </row>
    <row r="3" spans="1:16" x14ac:dyDescent="0.25">
      <c r="A3" s="12">
        <v>2</v>
      </c>
      <c r="B3" s="13" t="s">
        <v>35</v>
      </c>
      <c r="C3" s="13" t="s">
        <v>33</v>
      </c>
      <c r="D3" s="14">
        <v>103.2</v>
      </c>
      <c r="E3" s="14">
        <v>2.5</v>
      </c>
      <c r="F3" s="13">
        <v>15</v>
      </c>
      <c r="G3" s="14">
        <v>9.1999999999999993</v>
      </c>
      <c r="H3" s="13">
        <v>2</v>
      </c>
      <c r="I3" s="13">
        <v>12</v>
      </c>
      <c r="J3" s="15">
        <v>420</v>
      </c>
      <c r="K3" s="13">
        <v>4</v>
      </c>
      <c r="L3" s="13">
        <v>21</v>
      </c>
      <c r="M3" s="13" t="s">
        <v>39</v>
      </c>
      <c r="N3" s="13">
        <v>3</v>
      </c>
      <c r="O3" s="13" t="s">
        <v>59</v>
      </c>
      <c r="P3" s="16">
        <v>2</v>
      </c>
    </row>
    <row r="4" spans="1:16" x14ac:dyDescent="0.25">
      <c r="A4" s="12">
        <v>3</v>
      </c>
      <c r="B4" s="13" t="s">
        <v>32</v>
      </c>
      <c r="C4" s="13" t="s">
        <v>33</v>
      </c>
      <c r="D4" s="14">
        <v>102.1</v>
      </c>
      <c r="E4" s="14">
        <v>2</v>
      </c>
      <c r="F4" s="13">
        <v>14</v>
      </c>
      <c r="G4" s="14">
        <v>11</v>
      </c>
      <c r="H4" s="13">
        <v>8</v>
      </c>
      <c r="I4" s="13">
        <v>14</v>
      </c>
      <c r="J4" s="15">
        <v>650</v>
      </c>
      <c r="K4" s="13">
        <v>6.5</v>
      </c>
      <c r="L4" s="13">
        <v>32</v>
      </c>
      <c r="M4" s="13" t="s">
        <v>34</v>
      </c>
      <c r="N4" s="13">
        <v>2</v>
      </c>
      <c r="O4" s="13" t="s">
        <v>59</v>
      </c>
      <c r="P4" s="16">
        <v>2</v>
      </c>
    </row>
    <row r="5" spans="1:16" x14ac:dyDescent="0.25">
      <c r="A5" s="12">
        <v>4</v>
      </c>
      <c r="B5" s="13" t="s">
        <v>32</v>
      </c>
      <c r="C5" s="13" t="s">
        <v>33</v>
      </c>
      <c r="D5" s="14">
        <v>92.5</v>
      </c>
      <c r="E5" s="14">
        <v>0.3</v>
      </c>
      <c r="F5" s="13">
        <v>13</v>
      </c>
      <c r="G5" s="14">
        <v>9.3000000000000007</v>
      </c>
      <c r="H5" s="13">
        <v>10</v>
      </c>
      <c r="I5" s="13">
        <v>14</v>
      </c>
      <c r="J5" s="15">
        <v>670</v>
      </c>
      <c r="K5" s="13">
        <v>7.8</v>
      </c>
      <c r="L5" s="13">
        <v>34</v>
      </c>
      <c r="M5" s="13" t="s">
        <v>36</v>
      </c>
      <c r="N5" s="13">
        <v>1</v>
      </c>
      <c r="O5" s="13" t="s">
        <v>59</v>
      </c>
      <c r="P5" s="16">
        <v>2</v>
      </c>
    </row>
    <row r="6" spans="1:16" x14ac:dyDescent="0.25">
      <c r="A6" s="12">
        <v>5</v>
      </c>
      <c r="B6" s="13" t="s">
        <v>32</v>
      </c>
      <c r="C6" s="13" t="s">
        <v>33</v>
      </c>
      <c r="D6" s="14">
        <v>95</v>
      </c>
      <c r="E6" s="14">
        <v>0.6</v>
      </c>
      <c r="F6" s="13">
        <v>13</v>
      </c>
      <c r="G6" s="14">
        <v>9.6</v>
      </c>
      <c r="H6" s="13">
        <v>2</v>
      </c>
      <c r="I6" s="13">
        <v>13</v>
      </c>
      <c r="J6" s="15">
        <v>400</v>
      </c>
      <c r="K6" s="13">
        <v>10</v>
      </c>
      <c r="L6" s="13">
        <v>18</v>
      </c>
      <c r="M6" s="13" t="s">
        <v>36</v>
      </c>
      <c r="N6" s="13">
        <v>1</v>
      </c>
      <c r="O6" s="13" t="s">
        <v>44</v>
      </c>
      <c r="P6" s="16">
        <v>3</v>
      </c>
    </row>
    <row r="7" spans="1:16" x14ac:dyDescent="0.25">
      <c r="A7" s="12">
        <v>6</v>
      </c>
      <c r="B7" s="13" t="s">
        <v>32</v>
      </c>
      <c r="C7" s="13" t="s">
        <v>33</v>
      </c>
      <c r="D7" s="14">
        <v>99</v>
      </c>
      <c r="E7" s="14">
        <v>1</v>
      </c>
      <c r="F7" s="13">
        <v>14</v>
      </c>
      <c r="G7" s="14">
        <v>11.7</v>
      </c>
      <c r="H7" s="13">
        <v>13</v>
      </c>
      <c r="I7" s="13">
        <v>16</v>
      </c>
      <c r="J7" s="15">
        <v>1215</v>
      </c>
      <c r="K7" s="13">
        <v>8</v>
      </c>
      <c r="L7" s="13">
        <v>50</v>
      </c>
      <c r="M7" s="13" t="s">
        <v>34</v>
      </c>
      <c r="N7" s="13">
        <v>2</v>
      </c>
      <c r="O7" s="13" t="s">
        <v>59</v>
      </c>
      <c r="P7" s="16">
        <v>2</v>
      </c>
    </row>
    <row r="8" spans="1:16" x14ac:dyDescent="0.25">
      <c r="A8" s="12">
        <v>7</v>
      </c>
      <c r="B8" s="13" t="s">
        <v>35</v>
      </c>
      <c r="C8" s="13" t="s">
        <v>33</v>
      </c>
      <c r="D8" s="14">
        <v>97.2</v>
      </c>
      <c r="E8" s="14">
        <v>0.7</v>
      </c>
      <c r="F8" s="13">
        <v>9</v>
      </c>
      <c r="G8" s="14">
        <v>11.1</v>
      </c>
      <c r="H8" s="13">
        <v>13</v>
      </c>
      <c r="I8" s="13">
        <v>11</v>
      </c>
      <c r="J8" s="15">
        <v>760</v>
      </c>
      <c r="K8" s="13">
        <v>10.7</v>
      </c>
      <c r="L8" s="13">
        <v>36</v>
      </c>
      <c r="M8" s="13" t="s">
        <v>34</v>
      </c>
      <c r="N8" s="13">
        <v>2</v>
      </c>
      <c r="O8" s="13" t="s">
        <v>44</v>
      </c>
      <c r="P8" s="16">
        <v>3</v>
      </c>
    </row>
    <row r="9" spans="1:16" x14ac:dyDescent="0.25">
      <c r="A9" s="12">
        <v>8</v>
      </c>
      <c r="B9" s="13" t="s">
        <v>35</v>
      </c>
      <c r="C9" s="13" t="s">
        <v>33</v>
      </c>
      <c r="D9" s="14">
        <v>98.6</v>
      </c>
      <c r="E9" s="14">
        <v>4.2</v>
      </c>
      <c r="F9" s="13">
        <v>17</v>
      </c>
      <c r="G9" s="14">
        <v>12.2</v>
      </c>
      <c r="H9" s="13">
        <v>10</v>
      </c>
      <c r="I9" s="13">
        <v>16</v>
      </c>
      <c r="J9" s="15">
        <v>975</v>
      </c>
      <c r="K9" s="13">
        <v>4.2</v>
      </c>
      <c r="L9" s="13">
        <v>43</v>
      </c>
      <c r="M9" s="13" t="s">
        <v>34</v>
      </c>
      <c r="N9" s="13">
        <v>2</v>
      </c>
      <c r="O9" s="13" t="s">
        <v>42</v>
      </c>
      <c r="P9" s="16">
        <v>1</v>
      </c>
    </row>
    <row r="10" spans="1:16" x14ac:dyDescent="0.25">
      <c r="A10" s="12">
        <v>9</v>
      </c>
      <c r="B10" s="13" t="s">
        <v>35</v>
      </c>
      <c r="C10" s="13" t="s">
        <v>33</v>
      </c>
      <c r="D10" s="14">
        <v>96.4</v>
      </c>
      <c r="E10" s="14">
        <v>5</v>
      </c>
      <c r="F10" s="13">
        <v>14</v>
      </c>
      <c r="G10" s="14">
        <v>7.4</v>
      </c>
      <c r="H10" s="13">
        <v>16</v>
      </c>
      <c r="I10" s="13">
        <v>10</v>
      </c>
      <c r="J10" s="15">
        <v>1590</v>
      </c>
      <c r="K10" s="13">
        <v>7.5</v>
      </c>
      <c r="L10" s="13">
        <v>49</v>
      </c>
      <c r="M10" s="13" t="s">
        <v>36</v>
      </c>
      <c r="N10" s="13">
        <v>1</v>
      </c>
      <c r="O10" s="13" t="s">
        <v>42</v>
      </c>
      <c r="P10" s="16">
        <v>1</v>
      </c>
    </row>
    <row r="11" spans="1:16" x14ac:dyDescent="0.25">
      <c r="A11" s="12">
        <v>10</v>
      </c>
      <c r="B11" s="13" t="s">
        <v>35</v>
      </c>
      <c r="C11" s="13" t="s">
        <v>33</v>
      </c>
      <c r="D11" s="14">
        <v>104.3</v>
      </c>
      <c r="E11" s="14">
        <v>3</v>
      </c>
      <c r="F11" s="13">
        <v>13</v>
      </c>
      <c r="G11" s="14">
        <v>13.4</v>
      </c>
      <c r="H11" s="13">
        <v>9</v>
      </c>
      <c r="I11" s="13">
        <v>17</v>
      </c>
      <c r="J11" s="15">
        <v>725</v>
      </c>
      <c r="K11" s="13">
        <v>7</v>
      </c>
      <c r="L11" s="13">
        <v>34</v>
      </c>
      <c r="M11" s="13" t="s">
        <v>39</v>
      </c>
      <c r="N11" s="13">
        <v>3</v>
      </c>
      <c r="O11" s="13" t="s">
        <v>42</v>
      </c>
      <c r="P11" s="16">
        <v>1</v>
      </c>
    </row>
    <row r="12" spans="1:16" x14ac:dyDescent="0.25">
      <c r="A12" s="12">
        <v>11</v>
      </c>
      <c r="B12" s="13" t="s">
        <v>32</v>
      </c>
      <c r="C12" s="13" t="s">
        <v>33</v>
      </c>
      <c r="D12" s="14">
        <v>104</v>
      </c>
      <c r="E12" s="14">
        <v>1.6</v>
      </c>
      <c r="F12" s="13">
        <v>17</v>
      </c>
      <c r="G12" s="14">
        <v>11</v>
      </c>
      <c r="H12" s="13">
        <v>14</v>
      </c>
      <c r="I12" s="13">
        <v>15</v>
      </c>
      <c r="J12" s="15">
        <v>1480</v>
      </c>
      <c r="K12" s="13">
        <v>3.5</v>
      </c>
      <c r="L12" s="13">
        <v>48</v>
      </c>
      <c r="M12" s="13" t="s">
        <v>39</v>
      </c>
      <c r="N12" s="13">
        <v>3</v>
      </c>
      <c r="O12" s="13" t="s">
        <v>59</v>
      </c>
      <c r="P12" s="16">
        <v>2</v>
      </c>
    </row>
    <row r="13" spans="1:16" x14ac:dyDescent="0.25">
      <c r="A13" s="12">
        <v>12</v>
      </c>
      <c r="B13" s="13" t="s">
        <v>35</v>
      </c>
      <c r="C13" s="13" t="s">
        <v>33</v>
      </c>
      <c r="D13" s="14">
        <v>98</v>
      </c>
      <c r="E13" s="14">
        <v>1</v>
      </c>
      <c r="F13" s="13">
        <v>9</v>
      </c>
      <c r="G13" s="14">
        <v>11</v>
      </c>
      <c r="H13" s="13">
        <v>12</v>
      </c>
      <c r="I13" s="13">
        <v>12</v>
      </c>
      <c r="J13" s="15">
        <v>760</v>
      </c>
      <c r="K13" s="13">
        <v>10.7</v>
      </c>
      <c r="L13" s="13">
        <v>37</v>
      </c>
      <c r="M13" s="13" t="s">
        <v>34</v>
      </c>
      <c r="N13" s="13">
        <v>2</v>
      </c>
      <c r="O13" s="13" t="s">
        <v>42</v>
      </c>
      <c r="P13" s="16">
        <v>1</v>
      </c>
    </row>
    <row r="14" spans="1:16" x14ac:dyDescent="0.25">
      <c r="A14" s="12">
        <v>13</v>
      </c>
      <c r="B14" s="13" t="s">
        <v>35</v>
      </c>
      <c r="C14" s="13" t="s">
        <v>33</v>
      </c>
      <c r="D14" s="14">
        <v>98.2</v>
      </c>
      <c r="E14" s="14">
        <v>4</v>
      </c>
      <c r="F14" s="13">
        <v>17</v>
      </c>
      <c r="G14" s="14">
        <v>12.2</v>
      </c>
      <c r="H14" s="13">
        <v>9</v>
      </c>
      <c r="I14" s="13">
        <v>15</v>
      </c>
      <c r="J14" s="15">
        <v>985</v>
      </c>
      <c r="K14" s="13">
        <v>4.5999999999999996</v>
      </c>
      <c r="L14" s="13">
        <v>41</v>
      </c>
      <c r="M14" s="13" t="s">
        <v>34</v>
      </c>
      <c r="N14" s="13">
        <v>2</v>
      </c>
      <c r="O14" s="13" t="s">
        <v>44</v>
      </c>
      <c r="P14" s="16">
        <v>3</v>
      </c>
    </row>
    <row r="15" spans="1:16" x14ac:dyDescent="0.25">
      <c r="A15" s="12">
        <v>14</v>
      </c>
      <c r="B15" s="13" t="s">
        <v>32</v>
      </c>
      <c r="C15" s="13" t="s">
        <v>33</v>
      </c>
      <c r="D15" s="14">
        <v>102.1</v>
      </c>
      <c r="E15" s="14">
        <v>2</v>
      </c>
      <c r="F15" s="13">
        <v>15</v>
      </c>
      <c r="G15" s="14">
        <v>11</v>
      </c>
      <c r="H15" s="13">
        <v>8</v>
      </c>
      <c r="I15" s="13">
        <v>14</v>
      </c>
      <c r="J15" s="15">
        <v>610</v>
      </c>
      <c r="K15" s="13">
        <v>6.3</v>
      </c>
      <c r="L15" s="13">
        <v>31</v>
      </c>
      <c r="M15" s="13" t="s">
        <v>34</v>
      </c>
      <c r="N15" s="13">
        <v>2</v>
      </c>
      <c r="O15" s="13" t="s">
        <v>42</v>
      </c>
      <c r="P15" s="16">
        <v>1</v>
      </c>
    </row>
    <row r="16" spans="1:16" x14ac:dyDescent="0.25">
      <c r="A16" s="12">
        <v>15</v>
      </c>
      <c r="B16" s="13" t="s">
        <v>35</v>
      </c>
      <c r="C16" s="13" t="s">
        <v>33</v>
      </c>
      <c r="D16" s="14">
        <v>106.2</v>
      </c>
      <c r="E16" s="14">
        <v>2.2999999999999998</v>
      </c>
      <c r="F16" s="13">
        <v>16</v>
      </c>
      <c r="G16" s="14">
        <v>9.4</v>
      </c>
      <c r="H16" s="13">
        <v>11</v>
      </c>
      <c r="I16" s="13">
        <v>12</v>
      </c>
      <c r="J16" s="15">
        <v>860</v>
      </c>
      <c r="K16" s="13">
        <v>5</v>
      </c>
      <c r="L16" s="13">
        <v>41</v>
      </c>
      <c r="M16" s="13" t="s">
        <v>39</v>
      </c>
      <c r="N16" s="13">
        <v>3</v>
      </c>
      <c r="O16" s="13" t="s">
        <v>42</v>
      </c>
      <c r="P16" s="16">
        <v>1</v>
      </c>
    </row>
    <row r="17" spans="1:16" x14ac:dyDescent="0.25">
      <c r="A17" s="12">
        <v>16</v>
      </c>
      <c r="B17" s="13" t="s">
        <v>35</v>
      </c>
      <c r="C17" s="13" t="s">
        <v>33</v>
      </c>
      <c r="D17" s="14">
        <v>95.4</v>
      </c>
      <c r="E17" s="14">
        <v>4</v>
      </c>
      <c r="F17" s="13">
        <v>12</v>
      </c>
      <c r="G17" s="14">
        <v>10.7</v>
      </c>
      <c r="H17" s="13">
        <v>10</v>
      </c>
      <c r="I17" s="13">
        <v>10</v>
      </c>
      <c r="J17" s="15">
        <v>700</v>
      </c>
      <c r="K17" s="13">
        <v>8.8000000000000007</v>
      </c>
      <c r="L17" s="13">
        <v>33</v>
      </c>
      <c r="M17" s="13" t="s">
        <v>36</v>
      </c>
      <c r="N17" s="13">
        <v>1</v>
      </c>
      <c r="O17" s="13" t="s">
        <v>59</v>
      </c>
      <c r="P17" s="16">
        <v>2</v>
      </c>
    </row>
    <row r="18" spans="1:16" x14ac:dyDescent="0.25">
      <c r="A18" s="12">
        <v>17</v>
      </c>
      <c r="B18" s="13" t="s">
        <v>35</v>
      </c>
      <c r="C18" s="13" t="s">
        <v>33</v>
      </c>
      <c r="D18" s="14">
        <v>101</v>
      </c>
      <c r="E18" s="14">
        <v>4</v>
      </c>
      <c r="F18" s="13">
        <v>15</v>
      </c>
      <c r="G18" s="14">
        <v>8.9</v>
      </c>
      <c r="H18" s="13">
        <v>19</v>
      </c>
      <c r="I18" s="13">
        <v>12</v>
      </c>
      <c r="J18" s="15">
        <v>1500</v>
      </c>
      <c r="K18" s="13">
        <v>5.5</v>
      </c>
      <c r="L18" s="13">
        <v>51</v>
      </c>
      <c r="M18" s="13" t="s">
        <v>34</v>
      </c>
      <c r="N18" s="13">
        <v>2</v>
      </c>
      <c r="O18" s="13" t="s">
        <v>59</v>
      </c>
      <c r="P18" s="16">
        <v>2</v>
      </c>
    </row>
    <row r="19" spans="1:16" x14ac:dyDescent="0.25">
      <c r="A19" s="12">
        <v>18</v>
      </c>
      <c r="B19" s="13" t="s">
        <v>32</v>
      </c>
      <c r="C19" s="13" t="s">
        <v>33</v>
      </c>
      <c r="D19" s="14">
        <v>93</v>
      </c>
      <c r="E19" s="14">
        <v>0</v>
      </c>
      <c r="F19" s="13">
        <v>12</v>
      </c>
      <c r="G19" s="14">
        <v>8.6</v>
      </c>
      <c r="H19" s="13">
        <v>11</v>
      </c>
      <c r="I19" s="13">
        <v>13</v>
      </c>
      <c r="J19" s="15">
        <v>690</v>
      </c>
      <c r="K19" s="13">
        <v>8.1999999999999993</v>
      </c>
      <c r="L19" s="13">
        <v>36</v>
      </c>
      <c r="M19" s="13" t="s">
        <v>36</v>
      </c>
      <c r="N19" s="13">
        <v>1</v>
      </c>
      <c r="O19" s="13" t="s">
        <v>42</v>
      </c>
      <c r="P19" s="16">
        <v>1</v>
      </c>
    </row>
    <row r="20" spans="1:16" x14ac:dyDescent="0.25">
      <c r="A20" s="12">
        <v>19</v>
      </c>
      <c r="B20" s="13" t="s">
        <v>35</v>
      </c>
      <c r="C20" s="13" t="s">
        <v>33</v>
      </c>
      <c r="D20" s="14">
        <v>96.6</v>
      </c>
      <c r="E20" s="14">
        <v>5</v>
      </c>
      <c r="F20" s="13">
        <v>12</v>
      </c>
      <c r="G20" s="14">
        <v>10</v>
      </c>
      <c r="H20" s="13">
        <v>12</v>
      </c>
      <c r="I20" s="13">
        <v>19</v>
      </c>
      <c r="J20" s="15">
        <v>910</v>
      </c>
      <c r="K20" s="13">
        <v>9</v>
      </c>
      <c r="L20" s="13">
        <v>40</v>
      </c>
      <c r="M20" s="13" t="s">
        <v>39</v>
      </c>
      <c r="N20" s="13">
        <v>3</v>
      </c>
      <c r="O20" s="13" t="s">
        <v>59</v>
      </c>
      <c r="P20" s="16">
        <v>2</v>
      </c>
    </row>
    <row r="21" spans="1:16" x14ac:dyDescent="0.25">
      <c r="A21" s="12">
        <v>20</v>
      </c>
      <c r="B21" s="13" t="s">
        <v>32</v>
      </c>
      <c r="C21" s="13" t="s">
        <v>33</v>
      </c>
      <c r="D21" s="14">
        <v>91.4</v>
      </c>
      <c r="E21" s="14">
        <v>0</v>
      </c>
      <c r="F21" s="13">
        <v>11</v>
      </c>
      <c r="G21" s="14">
        <v>11.2</v>
      </c>
      <c r="H21" s="13">
        <v>22</v>
      </c>
      <c r="I21" s="13">
        <v>14</v>
      </c>
      <c r="J21" s="15">
        <v>1720</v>
      </c>
      <c r="K21" s="13">
        <v>12</v>
      </c>
      <c r="L21" s="13">
        <v>53</v>
      </c>
      <c r="M21" s="13" t="s">
        <v>36</v>
      </c>
      <c r="N21" s="13">
        <v>1</v>
      </c>
      <c r="O21" s="13" t="s">
        <v>44</v>
      </c>
      <c r="P21" s="16">
        <v>3</v>
      </c>
    </row>
    <row r="22" spans="1:16" x14ac:dyDescent="0.25">
      <c r="A22" s="12">
        <v>21</v>
      </c>
      <c r="B22" s="13" t="s">
        <v>35</v>
      </c>
      <c r="C22" s="13" t="s">
        <v>33</v>
      </c>
      <c r="D22" s="14">
        <v>95.4</v>
      </c>
      <c r="E22" s="14">
        <v>4</v>
      </c>
      <c r="F22" s="13">
        <v>12</v>
      </c>
      <c r="G22" s="14">
        <v>11.5</v>
      </c>
      <c r="H22" s="13">
        <v>11</v>
      </c>
      <c r="I22" s="13">
        <v>10</v>
      </c>
      <c r="J22" s="15">
        <v>710</v>
      </c>
      <c r="K22" s="13">
        <v>9.1999999999999993</v>
      </c>
      <c r="L22" s="13">
        <v>33</v>
      </c>
      <c r="M22" s="13" t="s">
        <v>36</v>
      </c>
      <c r="N22" s="13">
        <v>1</v>
      </c>
      <c r="O22" s="13" t="s">
        <v>59</v>
      </c>
      <c r="P22" s="16">
        <v>2</v>
      </c>
    </row>
    <row r="23" spans="1:16" x14ac:dyDescent="0.25">
      <c r="A23" s="12">
        <v>22</v>
      </c>
      <c r="B23" s="13" t="s">
        <v>35</v>
      </c>
      <c r="C23" s="13" t="s">
        <v>33</v>
      </c>
      <c r="D23" s="14">
        <v>105.9</v>
      </c>
      <c r="E23" s="14">
        <v>2.1</v>
      </c>
      <c r="F23" s="13">
        <v>17</v>
      </c>
      <c r="G23" s="14">
        <v>10</v>
      </c>
      <c r="H23" s="13">
        <v>10</v>
      </c>
      <c r="I23" s="13">
        <v>11</v>
      </c>
      <c r="J23" s="15">
        <v>860</v>
      </c>
      <c r="K23" s="13">
        <v>5.5</v>
      </c>
      <c r="L23" s="13">
        <v>43</v>
      </c>
      <c r="M23" s="13" t="s">
        <v>39</v>
      </c>
      <c r="N23" s="13">
        <v>3</v>
      </c>
      <c r="O23" s="13" t="s">
        <v>59</v>
      </c>
      <c r="P23" s="16">
        <v>2</v>
      </c>
    </row>
    <row r="24" spans="1:16" x14ac:dyDescent="0.25">
      <c r="A24" s="12">
        <v>23</v>
      </c>
      <c r="B24" s="13" t="s">
        <v>32</v>
      </c>
      <c r="C24" s="13" t="s">
        <v>33</v>
      </c>
      <c r="D24" s="14">
        <v>98.3</v>
      </c>
      <c r="E24" s="14">
        <v>0.8</v>
      </c>
      <c r="F24" s="13">
        <v>13</v>
      </c>
      <c r="G24" s="14">
        <v>11.9</v>
      </c>
      <c r="H24" s="13">
        <v>12</v>
      </c>
      <c r="I24" s="13">
        <v>15</v>
      </c>
      <c r="J24" s="15">
        <v>1204</v>
      </c>
      <c r="K24" s="13">
        <v>7.5</v>
      </c>
      <c r="L24" s="13">
        <v>48</v>
      </c>
      <c r="M24" s="13" t="s">
        <v>34</v>
      </c>
      <c r="N24" s="13">
        <v>2</v>
      </c>
      <c r="O24" s="13" t="s">
        <v>59</v>
      </c>
      <c r="P24" s="16">
        <v>2</v>
      </c>
    </row>
    <row r="25" spans="1:16" x14ac:dyDescent="0.25">
      <c r="A25" s="12">
        <v>24</v>
      </c>
      <c r="B25" s="13" t="s">
        <v>35</v>
      </c>
      <c r="C25" s="13" t="s">
        <v>33</v>
      </c>
      <c r="D25" s="14">
        <v>102.5</v>
      </c>
      <c r="E25" s="14">
        <v>2.7</v>
      </c>
      <c r="F25" s="13">
        <v>15</v>
      </c>
      <c r="G25" s="14">
        <v>10.199999999999999</v>
      </c>
      <c r="H25" s="13">
        <v>3</v>
      </c>
      <c r="I25" s="13">
        <v>12</v>
      </c>
      <c r="J25" s="15">
        <v>450</v>
      </c>
      <c r="K25" s="13">
        <v>4</v>
      </c>
      <c r="L25" s="13">
        <v>21</v>
      </c>
      <c r="M25" s="13" t="s">
        <v>39</v>
      </c>
      <c r="N25" s="13">
        <v>3</v>
      </c>
      <c r="O25" s="13" t="s">
        <v>44</v>
      </c>
      <c r="P25" s="16">
        <v>3</v>
      </c>
    </row>
    <row r="26" spans="1:16" x14ac:dyDescent="0.25">
      <c r="A26" s="12">
        <v>25</v>
      </c>
      <c r="B26" s="13" t="s">
        <v>32</v>
      </c>
      <c r="C26" s="13" t="s">
        <v>37</v>
      </c>
      <c r="D26" s="14">
        <v>94.3</v>
      </c>
      <c r="E26" s="14">
        <v>0.4</v>
      </c>
      <c r="F26" s="13">
        <v>8</v>
      </c>
      <c r="G26" s="14">
        <v>8.5</v>
      </c>
      <c r="H26" s="13">
        <v>15</v>
      </c>
      <c r="I26" s="13">
        <v>14</v>
      </c>
      <c r="J26" s="15">
        <v>530</v>
      </c>
      <c r="K26" s="13">
        <v>11.5</v>
      </c>
      <c r="L26" s="13">
        <v>29</v>
      </c>
      <c r="M26" s="13" t="s">
        <v>34</v>
      </c>
      <c r="N26" s="13">
        <v>2</v>
      </c>
      <c r="O26" s="13" t="s">
        <v>44</v>
      </c>
      <c r="P26" s="16">
        <v>3</v>
      </c>
    </row>
    <row r="27" spans="1:16" x14ac:dyDescent="0.25">
      <c r="A27" s="12">
        <v>26</v>
      </c>
      <c r="B27" s="13" t="s">
        <v>32</v>
      </c>
      <c r="C27" s="13" t="s">
        <v>37</v>
      </c>
      <c r="D27" s="14">
        <v>92.4</v>
      </c>
      <c r="E27" s="14">
        <v>5</v>
      </c>
      <c r="F27" s="13">
        <v>11</v>
      </c>
      <c r="G27" s="14">
        <v>8</v>
      </c>
      <c r="H27" s="13">
        <v>7</v>
      </c>
      <c r="I27" s="13">
        <v>15</v>
      </c>
      <c r="J27" s="15">
        <v>520</v>
      </c>
      <c r="K27" s="13">
        <v>11</v>
      </c>
      <c r="L27" s="13">
        <v>25</v>
      </c>
      <c r="M27" s="13" t="s">
        <v>36</v>
      </c>
      <c r="N27" s="13">
        <v>1</v>
      </c>
      <c r="O27" s="13" t="s">
        <v>44</v>
      </c>
      <c r="P27" s="16">
        <v>3</v>
      </c>
    </row>
    <row r="28" spans="1:16" x14ac:dyDescent="0.25">
      <c r="A28" s="12">
        <v>27</v>
      </c>
      <c r="B28" s="13" t="s">
        <v>35</v>
      </c>
      <c r="C28" s="13" t="s">
        <v>37</v>
      </c>
      <c r="D28" s="14">
        <v>97.6</v>
      </c>
      <c r="E28" s="14">
        <v>0</v>
      </c>
      <c r="F28" s="13">
        <v>14</v>
      </c>
      <c r="G28" s="14">
        <v>8.4</v>
      </c>
      <c r="H28" s="13">
        <v>16</v>
      </c>
      <c r="I28" s="13">
        <v>14</v>
      </c>
      <c r="J28" s="15">
        <v>980</v>
      </c>
      <c r="K28" s="13">
        <v>6</v>
      </c>
      <c r="L28" s="13">
        <v>41</v>
      </c>
      <c r="M28" s="13" t="s">
        <v>34</v>
      </c>
      <c r="N28" s="13">
        <v>2</v>
      </c>
      <c r="O28" s="13" t="s">
        <v>44</v>
      </c>
      <c r="P28" s="16">
        <v>3</v>
      </c>
    </row>
    <row r="29" spans="1:16" x14ac:dyDescent="0.25">
      <c r="A29" s="12">
        <v>28</v>
      </c>
      <c r="B29" s="13" t="s">
        <v>35</v>
      </c>
      <c r="C29" s="13" t="s">
        <v>37</v>
      </c>
      <c r="D29" s="14">
        <v>98.1</v>
      </c>
      <c r="E29" s="14">
        <v>0</v>
      </c>
      <c r="F29" s="13">
        <v>15</v>
      </c>
      <c r="G29" s="14">
        <v>9</v>
      </c>
      <c r="H29" s="13">
        <v>15</v>
      </c>
      <c r="I29" s="13">
        <v>14</v>
      </c>
      <c r="J29" s="15">
        <v>990</v>
      </c>
      <c r="K29" s="13">
        <v>6</v>
      </c>
      <c r="L29" s="13">
        <v>40</v>
      </c>
      <c r="M29" s="13" t="s">
        <v>34</v>
      </c>
      <c r="N29" s="13">
        <v>2</v>
      </c>
      <c r="O29" s="13" t="s">
        <v>59</v>
      </c>
      <c r="P29" s="16">
        <v>2</v>
      </c>
    </row>
    <row r="30" spans="1:16" x14ac:dyDescent="0.25">
      <c r="A30" s="12">
        <v>29</v>
      </c>
      <c r="B30" s="13" t="s">
        <v>35</v>
      </c>
      <c r="C30" s="13" t="s">
        <v>37</v>
      </c>
      <c r="D30" s="14">
        <v>98</v>
      </c>
      <c r="E30" s="14">
        <v>0.5</v>
      </c>
      <c r="F30" s="13">
        <v>16</v>
      </c>
      <c r="G30" s="14">
        <v>8.1999999999999993</v>
      </c>
      <c r="H30" s="13">
        <v>7</v>
      </c>
      <c r="I30" s="13">
        <v>12</v>
      </c>
      <c r="J30" s="15">
        <v>530</v>
      </c>
      <c r="K30" s="13">
        <v>7.3</v>
      </c>
      <c r="L30" s="13">
        <v>25</v>
      </c>
      <c r="M30" s="13" t="s">
        <v>34</v>
      </c>
      <c r="N30" s="13">
        <v>2</v>
      </c>
      <c r="O30" s="13" t="s">
        <v>44</v>
      </c>
      <c r="P30" s="16">
        <v>3</v>
      </c>
    </row>
    <row r="31" spans="1:16" x14ac:dyDescent="0.25">
      <c r="A31" s="12">
        <v>30</v>
      </c>
      <c r="B31" s="13" t="s">
        <v>35</v>
      </c>
      <c r="C31" s="13" t="s">
        <v>37</v>
      </c>
      <c r="D31" s="14">
        <v>98</v>
      </c>
      <c r="E31" s="14">
        <v>0.5</v>
      </c>
      <c r="F31" s="13">
        <v>17</v>
      </c>
      <c r="G31" s="14">
        <v>7.8</v>
      </c>
      <c r="H31" s="13">
        <v>6</v>
      </c>
      <c r="I31" s="13">
        <v>12</v>
      </c>
      <c r="J31" s="15">
        <v>500</v>
      </c>
      <c r="K31" s="13">
        <v>7.8</v>
      </c>
      <c r="L31" s="13">
        <v>24</v>
      </c>
      <c r="M31" s="13" t="s">
        <v>34</v>
      </c>
      <c r="N31" s="13">
        <v>2</v>
      </c>
      <c r="O31" s="13" t="s">
        <v>59</v>
      </c>
      <c r="P31" s="16">
        <v>2</v>
      </c>
    </row>
    <row r="32" spans="1:16" x14ac:dyDescent="0.25">
      <c r="A32" s="12">
        <v>31</v>
      </c>
      <c r="B32" s="13" t="s">
        <v>32</v>
      </c>
      <c r="C32" s="13" t="s">
        <v>37</v>
      </c>
      <c r="D32" s="14">
        <v>102.5</v>
      </c>
      <c r="E32" s="14">
        <v>3.8</v>
      </c>
      <c r="F32" s="13">
        <v>13</v>
      </c>
      <c r="G32" s="14">
        <v>10.6</v>
      </c>
      <c r="H32" s="13">
        <v>14</v>
      </c>
      <c r="I32" s="13">
        <v>21</v>
      </c>
      <c r="J32" s="15">
        <v>1240</v>
      </c>
      <c r="K32" s="13">
        <v>4.5999999999999996</v>
      </c>
      <c r="L32" s="13">
        <v>45</v>
      </c>
      <c r="M32" s="13" t="s">
        <v>34</v>
      </c>
      <c r="N32" s="13">
        <v>2</v>
      </c>
      <c r="O32" s="13" t="s">
        <v>59</v>
      </c>
      <c r="P32" s="16">
        <v>2</v>
      </c>
    </row>
    <row r="33" spans="1:20" x14ac:dyDescent="0.25">
      <c r="A33" s="12">
        <v>32</v>
      </c>
      <c r="B33" s="13" t="s">
        <v>35</v>
      </c>
      <c r="C33" s="13" t="s">
        <v>37</v>
      </c>
      <c r="D33" s="14">
        <v>103.4</v>
      </c>
      <c r="E33" s="14">
        <v>5</v>
      </c>
      <c r="F33" s="13">
        <v>17</v>
      </c>
      <c r="G33" s="14">
        <v>8.6999999999999993</v>
      </c>
      <c r="H33" s="13">
        <v>5</v>
      </c>
      <c r="I33" s="13">
        <v>12</v>
      </c>
      <c r="J33" s="15">
        <v>450</v>
      </c>
      <c r="K33" s="13">
        <v>2</v>
      </c>
      <c r="L33" s="13">
        <v>29</v>
      </c>
      <c r="M33" s="13" t="s">
        <v>39</v>
      </c>
      <c r="N33" s="13">
        <v>3</v>
      </c>
      <c r="O33" s="13" t="s">
        <v>59</v>
      </c>
      <c r="P33" s="16">
        <v>2</v>
      </c>
    </row>
    <row r="34" spans="1:20" x14ac:dyDescent="0.25">
      <c r="A34" s="12">
        <v>33</v>
      </c>
      <c r="B34" s="13" t="s">
        <v>35</v>
      </c>
      <c r="C34" s="13" t="s">
        <v>37</v>
      </c>
      <c r="D34" s="14">
        <v>105.1</v>
      </c>
      <c r="E34" s="14">
        <v>5</v>
      </c>
      <c r="F34" s="13">
        <v>17</v>
      </c>
      <c r="G34" s="14">
        <v>9</v>
      </c>
      <c r="H34" s="13">
        <v>5</v>
      </c>
      <c r="I34" s="13">
        <v>13</v>
      </c>
      <c r="J34" s="15">
        <v>460</v>
      </c>
      <c r="K34" s="13">
        <v>2</v>
      </c>
      <c r="L34" s="13">
        <v>30</v>
      </c>
      <c r="M34" s="13" t="s">
        <v>39</v>
      </c>
      <c r="N34" s="13">
        <v>3</v>
      </c>
      <c r="O34" s="13" t="s">
        <v>59</v>
      </c>
      <c r="P34" s="16">
        <v>2</v>
      </c>
    </row>
    <row r="35" spans="1:20" x14ac:dyDescent="0.25">
      <c r="A35" s="12">
        <v>34</v>
      </c>
      <c r="B35" s="13" t="s">
        <v>32</v>
      </c>
      <c r="C35" s="13" t="s">
        <v>37</v>
      </c>
      <c r="D35" s="14">
        <v>96.5</v>
      </c>
      <c r="E35" s="14">
        <v>1.2</v>
      </c>
      <c r="F35" s="13">
        <v>11</v>
      </c>
      <c r="G35" s="14">
        <v>8.8000000000000007</v>
      </c>
      <c r="H35" s="13">
        <v>2</v>
      </c>
      <c r="I35" s="13">
        <v>12</v>
      </c>
      <c r="J35" s="15">
        <v>440</v>
      </c>
      <c r="K35" s="13">
        <v>9.5</v>
      </c>
      <c r="L35" s="13">
        <v>17</v>
      </c>
      <c r="M35" s="13" t="s">
        <v>36</v>
      </c>
      <c r="N35" s="13">
        <v>1</v>
      </c>
      <c r="O35" s="13" t="s">
        <v>44</v>
      </c>
      <c r="P35" s="16">
        <v>3</v>
      </c>
    </row>
    <row r="36" spans="1:20" x14ac:dyDescent="0.25">
      <c r="A36" s="12">
        <v>35</v>
      </c>
      <c r="B36" s="13" t="s">
        <v>35</v>
      </c>
      <c r="C36" s="13" t="s">
        <v>37</v>
      </c>
      <c r="D36" s="14">
        <v>107</v>
      </c>
      <c r="E36" s="14">
        <v>4.3</v>
      </c>
      <c r="F36" s="13">
        <v>14</v>
      </c>
      <c r="G36" s="14">
        <v>9.5</v>
      </c>
      <c r="H36" s="13">
        <v>17</v>
      </c>
      <c r="I36" s="13">
        <v>11</v>
      </c>
      <c r="J36" s="15">
        <v>1350</v>
      </c>
      <c r="K36" s="13">
        <v>3.5</v>
      </c>
      <c r="L36" s="13">
        <v>58</v>
      </c>
      <c r="M36" s="13" t="s">
        <v>39</v>
      </c>
      <c r="N36" s="13">
        <v>3</v>
      </c>
      <c r="O36" s="13" t="s">
        <v>59</v>
      </c>
      <c r="P36" s="16">
        <v>2</v>
      </c>
    </row>
    <row r="37" spans="1:20" x14ac:dyDescent="0.25">
      <c r="A37" s="12">
        <v>36</v>
      </c>
      <c r="B37" s="13" t="s">
        <v>32</v>
      </c>
      <c r="C37" s="13" t="s">
        <v>37</v>
      </c>
      <c r="D37" s="14">
        <v>101.3</v>
      </c>
      <c r="E37" s="14">
        <v>3.5</v>
      </c>
      <c r="F37" s="13">
        <v>15</v>
      </c>
      <c r="G37" s="14">
        <v>8.9</v>
      </c>
      <c r="H37" s="13">
        <v>18</v>
      </c>
      <c r="I37" s="13">
        <v>12</v>
      </c>
      <c r="J37" s="15">
        <v>1535</v>
      </c>
      <c r="K37" s="13">
        <v>5.5</v>
      </c>
      <c r="L37" s="13">
        <v>51</v>
      </c>
      <c r="M37" s="13" t="s">
        <v>34</v>
      </c>
      <c r="N37" s="13">
        <v>2</v>
      </c>
      <c r="O37" s="13" t="s">
        <v>42</v>
      </c>
      <c r="P37" s="16">
        <v>1</v>
      </c>
    </row>
    <row r="38" spans="1:20" x14ac:dyDescent="0.25">
      <c r="A38" s="12">
        <v>37</v>
      </c>
      <c r="B38" s="13" t="s">
        <v>32</v>
      </c>
      <c r="C38" s="13" t="s">
        <v>37</v>
      </c>
      <c r="D38" s="14">
        <v>91.2</v>
      </c>
      <c r="E38" s="14">
        <v>0.2</v>
      </c>
      <c r="F38" s="13">
        <v>11</v>
      </c>
      <c r="G38" s="14">
        <v>10.4</v>
      </c>
      <c r="H38" s="13">
        <v>20</v>
      </c>
      <c r="I38" s="13">
        <v>14</v>
      </c>
      <c r="J38" s="15">
        <v>1630</v>
      </c>
      <c r="K38" s="13">
        <v>12</v>
      </c>
      <c r="L38" s="13">
        <v>52</v>
      </c>
      <c r="M38" s="13" t="s">
        <v>36</v>
      </c>
      <c r="N38" s="13">
        <v>1</v>
      </c>
      <c r="O38" s="13" t="s">
        <v>44</v>
      </c>
      <c r="P38" s="16">
        <v>3</v>
      </c>
    </row>
    <row r="39" spans="1:20" x14ac:dyDescent="0.25">
      <c r="A39" s="12">
        <v>38</v>
      </c>
      <c r="B39" s="13" t="s">
        <v>35</v>
      </c>
      <c r="C39" s="13" t="s">
        <v>37</v>
      </c>
      <c r="D39" s="14">
        <v>95.3</v>
      </c>
      <c r="E39" s="14">
        <v>5</v>
      </c>
      <c r="F39" s="13">
        <v>14</v>
      </c>
      <c r="G39" s="14">
        <v>7.4</v>
      </c>
      <c r="H39" s="13">
        <v>16</v>
      </c>
      <c r="I39" s="13">
        <v>10</v>
      </c>
      <c r="J39" s="15">
        <v>1450</v>
      </c>
      <c r="K39" s="13">
        <v>7</v>
      </c>
      <c r="L39" s="13">
        <v>50</v>
      </c>
      <c r="M39" s="13" t="s">
        <v>36</v>
      </c>
      <c r="N39" s="13">
        <v>1</v>
      </c>
      <c r="O39" s="13" t="s">
        <v>44</v>
      </c>
      <c r="P39" s="16">
        <v>3</v>
      </c>
    </row>
    <row r="40" spans="1:20" x14ac:dyDescent="0.25">
      <c r="A40" s="12">
        <v>39</v>
      </c>
      <c r="B40" s="13" t="s">
        <v>35</v>
      </c>
      <c r="C40" s="13" t="s">
        <v>37</v>
      </c>
      <c r="D40" s="14">
        <v>97.2</v>
      </c>
      <c r="E40" s="14">
        <v>4.8</v>
      </c>
      <c r="F40" s="13">
        <v>12</v>
      </c>
      <c r="G40" s="14">
        <v>11</v>
      </c>
      <c r="H40" s="13">
        <v>11</v>
      </c>
      <c r="I40" s="13">
        <v>18</v>
      </c>
      <c r="J40" s="15">
        <v>910</v>
      </c>
      <c r="K40" s="13">
        <v>9</v>
      </c>
      <c r="L40" s="13">
        <v>43</v>
      </c>
      <c r="M40" s="13" t="s">
        <v>39</v>
      </c>
      <c r="N40" s="13">
        <v>3</v>
      </c>
      <c r="O40" s="13" t="s">
        <v>59</v>
      </c>
      <c r="P40" s="16">
        <v>2</v>
      </c>
    </row>
    <row r="41" spans="1:20" x14ac:dyDescent="0.25">
      <c r="A41" s="12">
        <v>40</v>
      </c>
      <c r="B41" s="13" t="s">
        <v>32</v>
      </c>
      <c r="C41" s="13" t="s">
        <v>37</v>
      </c>
      <c r="D41" s="14">
        <v>102.9</v>
      </c>
      <c r="E41" s="14">
        <v>3.3</v>
      </c>
      <c r="F41" s="13">
        <v>14</v>
      </c>
      <c r="G41" s="14">
        <v>13</v>
      </c>
      <c r="H41" s="13">
        <v>9</v>
      </c>
      <c r="I41" s="13">
        <v>17</v>
      </c>
      <c r="J41" s="15">
        <v>712</v>
      </c>
      <c r="K41" s="13">
        <v>7</v>
      </c>
      <c r="L41" s="13">
        <v>33</v>
      </c>
      <c r="M41" s="13" t="s">
        <v>39</v>
      </c>
      <c r="N41" s="13">
        <v>3</v>
      </c>
      <c r="O41" s="13" t="s">
        <v>59</v>
      </c>
      <c r="P41" s="16">
        <v>2</v>
      </c>
    </row>
    <row r="42" spans="1:20" x14ac:dyDescent="0.25">
      <c r="A42" s="12">
        <v>41</v>
      </c>
      <c r="B42" s="13" t="s">
        <v>35</v>
      </c>
      <c r="C42" s="13" t="s">
        <v>37</v>
      </c>
      <c r="D42" s="14">
        <v>97</v>
      </c>
      <c r="E42" s="14">
        <v>1.2</v>
      </c>
      <c r="F42" s="13">
        <v>17</v>
      </c>
      <c r="G42" s="14">
        <v>9</v>
      </c>
      <c r="H42" s="13">
        <v>7</v>
      </c>
      <c r="I42" s="13">
        <v>16</v>
      </c>
      <c r="J42" s="15">
        <v>530</v>
      </c>
      <c r="K42" s="13">
        <v>5.2</v>
      </c>
      <c r="L42" s="13">
        <v>22</v>
      </c>
      <c r="M42" s="13" t="s">
        <v>34</v>
      </c>
      <c r="N42" s="13">
        <v>2</v>
      </c>
      <c r="O42" s="13" t="s">
        <v>44</v>
      </c>
      <c r="P42" s="16">
        <v>3</v>
      </c>
    </row>
    <row r="43" spans="1:20" x14ac:dyDescent="0.25">
      <c r="A43" s="12">
        <v>42</v>
      </c>
      <c r="B43" s="13" t="s">
        <v>32</v>
      </c>
      <c r="C43" s="13" t="s">
        <v>37</v>
      </c>
      <c r="D43" s="14">
        <v>94.5</v>
      </c>
      <c r="E43" s="14">
        <v>0.3</v>
      </c>
      <c r="F43" s="13">
        <v>8</v>
      </c>
      <c r="G43" s="14">
        <v>8.5</v>
      </c>
      <c r="H43" s="13">
        <v>14</v>
      </c>
      <c r="I43" s="13">
        <v>12</v>
      </c>
      <c r="J43" s="15">
        <v>540</v>
      </c>
      <c r="K43" s="13">
        <v>11.5</v>
      </c>
      <c r="L43" s="13">
        <v>31</v>
      </c>
      <c r="M43" s="13" t="s">
        <v>34</v>
      </c>
      <c r="N43" s="13">
        <v>2</v>
      </c>
      <c r="O43" s="13" t="s">
        <v>59</v>
      </c>
      <c r="P43" s="16">
        <v>2</v>
      </c>
    </row>
    <row r="44" spans="1:20" x14ac:dyDescent="0.25">
      <c r="A44" s="12">
        <v>43</v>
      </c>
      <c r="B44" s="13" t="s">
        <v>32</v>
      </c>
      <c r="C44" s="13" t="s">
        <v>37</v>
      </c>
      <c r="D44" s="14">
        <v>93.5</v>
      </c>
      <c r="E44" s="14">
        <v>5</v>
      </c>
      <c r="F44" s="13">
        <v>11</v>
      </c>
      <c r="G44" s="14">
        <v>9</v>
      </c>
      <c r="H44" s="13">
        <v>8</v>
      </c>
      <c r="I44" s="13">
        <v>15</v>
      </c>
      <c r="J44" s="15">
        <v>490</v>
      </c>
      <c r="K44" s="13">
        <v>10</v>
      </c>
      <c r="L44" s="13">
        <v>27</v>
      </c>
      <c r="M44" s="13" t="s">
        <v>36</v>
      </c>
      <c r="N44" s="13">
        <v>1</v>
      </c>
      <c r="O44" s="13" t="s">
        <v>44</v>
      </c>
      <c r="P44" s="16">
        <v>3</v>
      </c>
      <c r="S44"/>
      <c r="T44"/>
    </row>
    <row r="45" spans="1:20" x14ac:dyDescent="0.25">
      <c r="A45" s="12">
        <v>44</v>
      </c>
      <c r="B45" s="13" t="s">
        <v>32</v>
      </c>
      <c r="C45" s="13" t="s">
        <v>37</v>
      </c>
      <c r="D45" s="14">
        <v>103.2</v>
      </c>
      <c r="E45" s="14">
        <v>3.8</v>
      </c>
      <c r="F45" s="13">
        <v>13</v>
      </c>
      <c r="G45" s="14">
        <v>10.6</v>
      </c>
      <c r="H45" s="13">
        <v>14</v>
      </c>
      <c r="I45" s="13">
        <v>21</v>
      </c>
      <c r="J45" s="15">
        <v>1190</v>
      </c>
      <c r="K45" s="13">
        <v>4.5999999999999996</v>
      </c>
      <c r="L45" s="13">
        <v>44</v>
      </c>
      <c r="M45" s="13" t="s">
        <v>34</v>
      </c>
      <c r="N45" s="13">
        <v>2</v>
      </c>
      <c r="O45" s="13" t="s">
        <v>44</v>
      </c>
      <c r="P45" s="16">
        <v>3</v>
      </c>
      <c r="S45"/>
      <c r="T45"/>
    </row>
    <row r="46" spans="1:20" x14ac:dyDescent="0.25">
      <c r="A46" s="12">
        <v>45</v>
      </c>
      <c r="B46" s="13" t="s">
        <v>35</v>
      </c>
      <c r="C46" s="13" t="s">
        <v>37</v>
      </c>
      <c r="D46" s="14">
        <v>107</v>
      </c>
      <c r="E46" s="14">
        <v>4.5</v>
      </c>
      <c r="F46" s="13">
        <v>14</v>
      </c>
      <c r="G46" s="14">
        <v>9</v>
      </c>
      <c r="H46" s="13">
        <v>17</v>
      </c>
      <c r="I46" s="13">
        <v>11</v>
      </c>
      <c r="J46" s="15">
        <v>1288</v>
      </c>
      <c r="K46" s="13">
        <v>3.5</v>
      </c>
      <c r="L46" s="13">
        <v>55</v>
      </c>
      <c r="M46" s="13" t="s">
        <v>39</v>
      </c>
      <c r="N46" s="13">
        <v>3</v>
      </c>
      <c r="O46" s="13" t="s">
        <v>59</v>
      </c>
      <c r="P46" s="16">
        <v>2</v>
      </c>
    </row>
    <row r="47" spans="1:20" x14ac:dyDescent="0.25">
      <c r="A47" s="12">
        <v>46</v>
      </c>
      <c r="B47" s="13" t="s">
        <v>35</v>
      </c>
      <c r="C47" s="13" t="s">
        <v>37</v>
      </c>
      <c r="D47" s="14">
        <v>96.9</v>
      </c>
      <c r="E47" s="14">
        <v>1</v>
      </c>
      <c r="F47" s="13">
        <v>17</v>
      </c>
      <c r="G47" s="14">
        <v>9.3000000000000007</v>
      </c>
      <c r="H47" s="13">
        <v>5</v>
      </c>
      <c r="I47" s="13">
        <v>16</v>
      </c>
      <c r="J47" s="15">
        <v>510</v>
      </c>
      <c r="K47" s="13">
        <v>5.6</v>
      </c>
      <c r="L47" s="13">
        <v>20</v>
      </c>
      <c r="M47" s="13" t="s">
        <v>34</v>
      </c>
      <c r="N47" s="13">
        <v>2</v>
      </c>
      <c r="O47" s="13" t="s">
        <v>42</v>
      </c>
      <c r="P47" s="16">
        <v>1</v>
      </c>
    </row>
    <row r="48" spans="1:20" x14ac:dyDescent="0.25">
      <c r="A48" s="12">
        <v>47</v>
      </c>
      <c r="B48" s="13" t="s">
        <v>32</v>
      </c>
      <c r="C48" s="13" t="s">
        <v>37</v>
      </c>
      <c r="D48" s="14">
        <v>95</v>
      </c>
      <c r="E48" s="14">
        <v>0.3</v>
      </c>
      <c r="F48" s="13">
        <v>12</v>
      </c>
      <c r="G48" s="14">
        <v>9.6</v>
      </c>
      <c r="H48" s="13">
        <v>3</v>
      </c>
      <c r="I48" s="13">
        <v>13</v>
      </c>
      <c r="J48" s="15">
        <v>420</v>
      </c>
      <c r="K48" s="13">
        <v>10</v>
      </c>
      <c r="L48" s="13">
        <v>18</v>
      </c>
      <c r="M48" s="13" t="s">
        <v>36</v>
      </c>
      <c r="N48" s="13">
        <v>1</v>
      </c>
      <c r="O48" s="13" t="s">
        <v>42</v>
      </c>
      <c r="P48" s="16">
        <v>1</v>
      </c>
      <c r="S48"/>
      <c r="T48"/>
    </row>
    <row r="49" spans="1:20" x14ac:dyDescent="0.25">
      <c r="A49" s="12">
        <v>48</v>
      </c>
      <c r="B49" s="13" t="s">
        <v>32</v>
      </c>
      <c r="C49" s="13" t="s">
        <v>37</v>
      </c>
      <c r="D49" s="14">
        <v>96.1</v>
      </c>
      <c r="E49" s="14">
        <v>1.3</v>
      </c>
      <c r="F49" s="13">
        <v>12</v>
      </c>
      <c r="G49" s="14">
        <v>8.8000000000000007</v>
      </c>
      <c r="H49" s="13">
        <v>3</v>
      </c>
      <c r="I49" s="13">
        <v>12</v>
      </c>
      <c r="J49" s="15">
        <v>466</v>
      </c>
      <c r="K49" s="13">
        <v>10</v>
      </c>
      <c r="L49" s="13">
        <v>19</v>
      </c>
      <c r="M49" s="13" t="s">
        <v>36</v>
      </c>
      <c r="N49" s="13">
        <v>1</v>
      </c>
      <c r="O49" s="13" t="s">
        <v>44</v>
      </c>
      <c r="P49" s="16">
        <v>3</v>
      </c>
      <c r="S49"/>
      <c r="T49"/>
    </row>
    <row r="50" spans="1:20" x14ac:dyDescent="0.25">
      <c r="S50"/>
      <c r="T50"/>
    </row>
    <row r="51" spans="1:20" x14ac:dyDescent="0.25">
      <c r="S51"/>
      <c r="T51"/>
    </row>
    <row r="52" spans="1:20" x14ac:dyDescent="0.25">
      <c r="S52"/>
      <c r="T52"/>
    </row>
    <row r="53" spans="1:20" x14ac:dyDescent="0.25">
      <c r="S53"/>
      <c r="T53"/>
    </row>
    <row r="54" spans="1:20" x14ac:dyDescent="0.25">
      <c r="S54"/>
      <c r="T54"/>
    </row>
    <row r="55" spans="1:20" x14ac:dyDescent="0.25">
      <c r="S55"/>
      <c r="T55"/>
    </row>
    <row r="56" spans="1:20" x14ac:dyDescent="0.25">
      <c r="S56"/>
      <c r="T56"/>
    </row>
    <row r="57" spans="1:20" x14ac:dyDescent="0.25">
      <c r="A57" s="8"/>
      <c r="B57" s="13"/>
      <c r="C57" s="13"/>
      <c r="D57" s="13"/>
      <c r="E57" s="13"/>
      <c r="F57" s="13"/>
      <c r="G57" s="13"/>
      <c r="H57" s="13"/>
      <c r="I57" s="13"/>
      <c r="J57" s="13"/>
      <c r="S57"/>
      <c r="T57"/>
    </row>
    <row r="58" spans="1:20" x14ac:dyDescent="0.25">
      <c r="A58" s="8"/>
      <c r="B58" s="13"/>
      <c r="C58" s="13"/>
      <c r="D58" s="13"/>
      <c r="E58" s="13"/>
      <c r="F58" s="13"/>
      <c r="G58" s="13"/>
      <c r="H58" s="13"/>
      <c r="I58" s="13"/>
      <c r="J58" s="13"/>
      <c r="S58"/>
      <c r="T58"/>
    </row>
    <row r="59" spans="1:20" x14ac:dyDescent="0.25">
      <c r="A59" s="8"/>
      <c r="B59" s="13"/>
      <c r="C59" s="13"/>
      <c r="D59" s="13"/>
      <c r="E59" s="13"/>
      <c r="F59" s="13"/>
      <c r="G59" s="13"/>
      <c r="H59" s="13"/>
      <c r="I59" s="13"/>
      <c r="J59" s="13"/>
    </row>
    <row r="60" spans="1:20" x14ac:dyDescent="0.25">
      <c r="A60" s="8"/>
      <c r="B60" s="13"/>
      <c r="C60" s="13"/>
      <c r="D60" s="13"/>
      <c r="E60" s="13"/>
      <c r="F60" s="13"/>
      <c r="G60" s="13"/>
      <c r="H60" s="13"/>
      <c r="I60" s="13"/>
      <c r="J60" s="13"/>
    </row>
  </sheetData>
  <phoneticPr fontId="0" type="noConversion"/>
  <dataValidations disablePrompts="1" count="1">
    <dataValidation type="whole" allowBlank="1" showInputMessage="1" showErrorMessage="1" errorTitle="PaceXL Data Area protection" error="You have attempted to change the data in a defined Data Area._x000a_If you wish to alter any cell, first Unset the Data Area, then make your changes, then Reset the Data Area." sqref="A57:J60">
      <formula1>-99999999</formula1>
      <formula2>-99999998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31"/>
  <sheetViews>
    <sheetView topLeftCell="A220" workbookViewId="0">
      <selection activeCell="A317" sqref="A317"/>
    </sheetView>
  </sheetViews>
  <sheetFormatPr defaultRowHeight="12.75" x14ac:dyDescent="0.2"/>
  <cols>
    <col min="4" max="4" width="11" customWidth="1"/>
    <col min="5" max="5" width="11.140625" customWidth="1"/>
  </cols>
  <sheetData>
    <row r="3" spans="1:1" x14ac:dyDescent="0.2">
      <c r="A3" s="27" t="s">
        <v>70</v>
      </c>
    </row>
    <row r="25" spans="1:23" ht="15.75" thickBot="1" x14ac:dyDescent="0.25">
      <c r="A25" s="27" t="s">
        <v>71</v>
      </c>
      <c r="B25" s="11" t="s">
        <v>19</v>
      </c>
      <c r="C25" s="11" t="s">
        <v>65</v>
      </c>
      <c r="L25" s="11" t="s">
        <v>25</v>
      </c>
      <c r="M25" s="11" t="s">
        <v>65</v>
      </c>
      <c r="V25" s="11" t="s">
        <v>38</v>
      </c>
      <c r="W25" s="11" t="s">
        <v>65</v>
      </c>
    </row>
    <row r="26" spans="1:23" ht="15.75" thickTop="1" x14ac:dyDescent="0.2">
      <c r="B26" s="13">
        <v>0</v>
      </c>
      <c r="C26" s="14">
        <v>105</v>
      </c>
      <c r="L26" s="13">
        <v>18</v>
      </c>
      <c r="M26" s="14">
        <v>105</v>
      </c>
      <c r="V26" s="13">
        <v>3</v>
      </c>
      <c r="W26" s="14">
        <v>105</v>
      </c>
    </row>
    <row r="27" spans="1:23" ht="15" x14ac:dyDescent="0.2">
      <c r="B27" s="13">
        <v>1</v>
      </c>
      <c r="C27" s="14">
        <v>103.2</v>
      </c>
      <c r="L27" s="13">
        <v>15</v>
      </c>
      <c r="M27" s="14">
        <v>103.2</v>
      </c>
      <c r="V27" s="13">
        <v>3</v>
      </c>
      <c r="W27" s="14">
        <v>103.2</v>
      </c>
    </row>
    <row r="28" spans="1:23" ht="15" x14ac:dyDescent="0.2">
      <c r="B28" s="13">
        <v>0</v>
      </c>
      <c r="C28" s="14">
        <v>102.1</v>
      </c>
      <c r="L28" s="13">
        <v>14</v>
      </c>
      <c r="M28" s="14">
        <v>102.1</v>
      </c>
      <c r="V28" s="13">
        <v>2</v>
      </c>
      <c r="W28" s="14">
        <v>102.1</v>
      </c>
    </row>
    <row r="29" spans="1:23" ht="15" x14ac:dyDescent="0.2">
      <c r="B29" s="13">
        <v>0</v>
      </c>
      <c r="C29" s="14">
        <v>92.5</v>
      </c>
      <c r="L29" s="13">
        <v>13</v>
      </c>
      <c r="M29" s="14">
        <v>92.5</v>
      </c>
      <c r="V29" s="13">
        <v>1</v>
      </c>
      <c r="W29" s="14">
        <v>92.5</v>
      </c>
    </row>
    <row r="30" spans="1:23" ht="15" x14ac:dyDescent="0.2">
      <c r="B30" s="13">
        <v>0</v>
      </c>
      <c r="C30" s="14">
        <v>95</v>
      </c>
      <c r="L30" s="13">
        <v>13</v>
      </c>
      <c r="M30" s="14">
        <v>95</v>
      </c>
      <c r="V30" s="13">
        <v>1</v>
      </c>
      <c r="W30" s="14">
        <v>95</v>
      </c>
    </row>
    <row r="31" spans="1:23" ht="15" x14ac:dyDescent="0.2">
      <c r="B31" s="13">
        <v>0</v>
      </c>
      <c r="C31" s="14">
        <v>99</v>
      </c>
      <c r="L31" s="13">
        <v>14</v>
      </c>
      <c r="M31" s="14">
        <v>99</v>
      </c>
      <c r="V31" s="13">
        <v>2</v>
      </c>
      <c r="W31" s="14">
        <v>99</v>
      </c>
    </row>
    <row r="32" spans="1:23" ht="15" x14ac:dyDescent="0.2">
      <c r="B32" s="13">
        <v>1</v>
      </c>
      <c r="C32" s="14">
        <v>97.2</v>
      </c>
      <c r="L32" s="13">
        <v>9</v>
      </c>
      <c r="M32" s="14">
        <v>97.2</v>
      </c>
      <c r="V32" s="13">
        <v>2</v>
      </c>
      <c r="W32" s="14">
        <v>97.2</v>
      </c>
    </row>
    <row r="33" spans="2:23" ht="15" x14ac:dyDescent="0.2">
      <c r="B33" s="13">
        <v>1</v>
      </c>
      <c r="C33" s="14">
        <v>98.6</v>
      </c>
      <c r="L33" s="13">
        <v>17</v>
      </c>
      <c r="M33" s="14">
        <v>98.6</v>
      </c>
      <c r="V33" s="13">
        <v>2</v>
      </c>
      <c r="W33" s="14">
        <v>98.6</v>
      </c>
    </row>
    <row r="34" spans="2:23" ht="15" x14ac:dyDescent="0.2">
      <c r="B34" s="13">
        <v>1</v>
      </c>
      <c r="C34" s="14">
        <v>96.4</v>
      </c>
      <c r="L34" s="13">
        <v>14</v>
      </c>
      <c r="M34" s="14">
        <v>96.4</v>
      </c>
      <c r="V34" s="13">
        <v>1</v>
      </c>
      <c r="W34" s="14">
        <v>96.4</v>
      </c>
    </row>
    <row r="35" spans="2:23" ht="15" x14ac:dyDescent="0.2">
      <c r="B35" s="13">
        <v>1</v>
      </c>
      <c r="C35" s="14">
        <v>104.3</v>
      </c>
      <c r="L35" s="13">
        <v>13</v>
      </c>
      <c r="M35" s="14">
        <v>104.3</v>
      </c>
      <c r="V35" s="13">
        <v>3</v>
      </c>
      <c r="W35" s="14">
        <v>104.3</v>
      </c>
    </row>
    <row r="36" spans="2:23" ht="15" x14ac:dyDescent="0.2">
      <c r="B36" s="13">
        <v>0</v>
      </c>
      <c r="C36" s="14">
        <v>104</v>
      </c>
      <c r="L36" s="13">
        <v>17</v>
      </c>
      <c r="M36" s="14">
        <v>104</v>
      </c>
      <c r="V36" s="13">
        <v>3</v>
      </c>
      <c r="W36" s="14">
        <v>104</v>
      </c>
    </row>
    <row r="37" spans="2:23" ht="15" x14ac:dyDescent="0.2">
      <c r="B37" s="13">
        <v>1</v>
      </c>
      <c r="C37" s="14">
        <v>98</v>
      </c>
      <c r="L37" s="13">
        <v>9</v>
      </c>
      <c r="M37" s="14">
        <v>98</v>
      </c>
      <c r="V37" s="13">
        <v>2</v>
      </c>
      <c r="W37" s="14">
        <v>98</v>
      </c>
    </row>
    <row r="38" spans="2:23" ht="15" x14ac:dyDescent="0.2">
      <c r="B38" s="13">
        <v>1</v>
      </c>
      <c r="C38" s="14">
        <v>98.2</v>
      </c>
      <c r="L38" s="13">
        <v>17</v>
      </c>
      <c r="M38" s="14">
        <v>98.2</v>
      </c>
      <c r="V38" s="13">
        <v>2</v>
      </c>
      <c r="W38" s="14">
        <v>98.2</v>
      </c>
    </row>
    <row r="39" spans="2:23" ht="15" x14ac:dyDescent="0.2">
      <c r="B39" s="13">
        <v>0</v>
      </c>
      <c r="C39" s="14">
        <v>102.1</v>
      </c>
      <c r="L39" s="13">
        <v>15</v>
      </c>
      <c r="M39" s="14">
        <v>102.1</v>
      </c>
      <c r="V39" s="13">
        <v>2</v>
      </c>
      <c r="W39" s="14">
        <v>102.1</v>
      </c>
    </row>
    <row r="40" spans="2:23" ht="15" x14ac:dyDescent="0.2">
      <c r="B40" s="13">
        <v>1</v>
      </c>
      <c r="C40" s="14">
        <v>106.2</v>
      </c>
      <c r="L40" s="13">
        <v>16</v>
      </c>
      <c r="M40" s="14">
        <v>106.2</v>
      </c>
      <c r="V40" s="13">
        <v>3</v>
      </c>
      <c r="W40" s="14">
        <v>106.2</v>
      </c>
    </row>
    <row r="41" spans="2:23" ht="15" x14ac:dyDescent="0.2">
      <c r="B41" s="13">
        <v>1</v>
      </c>
      <c r="C41" s="14">
        <v>95.4</v>
      </c>
      <c r="L41" s="13">
        <v>12</v>
      </c>
      <c r="M41" s="14">
        <v>95.4</v>
      </c>
      <c r="V41" s="13">
        <v>1</v>
      </c>
      <c r="W41" s="14">
        <v>95.4</v>
      </c>
    </row>
    <row r="42" spans="2:23" ht="15" x14ac:dyDescent="0.2">
      <c r="B42" s="13">
        <v>1</v>
      </c>
      <c r="C42" s="14">
        <v>101</v>
      </c>
      <c r="L42" s="13">
        <v>15</v>
      </c>
      <c r="M42" s="14">
        <v>101</v>
      </c>
      <c r="V42" s="13">
        <v>2</v>
      </c>
      <c r="W42" s="14">
        <v>101</v>
      </c>
    </row>
    <row r="43" spans="2:23" ht="15" x14ac:dyDescent="0.2">
      <c r="B43" s="13">
        <v>0</v>
      </c>
      <c r="C43" s="14">
        <v>93</v>
      </c>
      <c r="L43" s="13">
        <v>12</v>
      </c>
      <c r="M43" s="14">
        <v>93</v>
      </c>
      <c r="V43" s="13">
        <v>1</v>
      </c>
      <c r="W43" s="14">
        <v>93</v>
      </c>
    </row>
    <row r="44" spans="2:23" ht="15" x14ac:dyDescent="0.2">
      <c r="B44" s="13">
        <v>1</v>
      </c>
      <c r="C44" s="14">
        <v>96.6</v>
      </c>
      <c r="L44" s="13">
        <v>12</v>
      </c>
      <c r="M44" s="14">
        <v>96.6</v>
      </c>
      <c r="V44" s="13">
        <v>3</v>
      </c>
      <c r="W44" s="14">
        <v>96.6</v>
      </c>
    </row>
    <row r="45" spans="2:23" ht="15" x14ac:dyDescent="0.2">
      <c r="B45" s="13">
        <v>0</v>
      </c>
      <c r="C45" s="14">
        <v>91.4</v>
      </c>
      <c r="L45" s="13">
        <v>11</v>
      </c>
      <c r="M45" s="14">
        <v>91.4</v>
      </c>
      <c r="V45" s="13">
        <v>1</v>
      </c>
      <c r="W45" s="14">
        <v>91.4</v>
      </c>
    </row>
    <row r="46" spans="2:23" ht="15" x14ac:dyDescent="0.2">
      <c r="B46" s="13">
        <v>1</v>
      </c>
      <c r="C46" s="14">
        <v>95.4</v>
      </c>
      <c r="L46" s="13">
        <v>12</v>
      </c>
      <c r="M46" s="14">
        <v>95.4</v>
      </c>
      <c r="V46" s="13">
        <v>1</v>
      </c>
      <c r="W46" s="14">
        <v>95.4</v>
      </c>
    </row>
    <row r="47" spans="2:23" ht="15" x14ac:dyDescent="0.2">
      <c r="B47" s="13">
        <v>1</v>
      </c>
      <c r="C47" s="14">
        <v>105.9</v>
      </c>
      <c r="L47" s="13">
        <v>17</v>
      </c>
      <c r="M47" s="14">
        <v>105.9</v>
      </c>
      <c r="V47" s="13">
        <v>3</v>
      </c>
      <c r="W47" s="14">
        <v>105.9</v>
      </c>
    </row>
    <row r="48" spans="2:23" ht="15" x14ac:dyDescent="0.2">
      <c r="B48" s="13">
        <v>0</v>
      </c>
      <c r="C48" s="14">
        <v>98.3</v>
      </c>
      <c r="L48" s="13">
        <v>13</v>
      </c>
      <c r="M48" s="14">
        <v>98.3</v>
      </c>
      <c r="V48" s="13">
        <v>2</v>
      </c>
      <c r="W48" s="14">
        <v>98.3</v>
      </c>
    </row>
    <row r="49" spans="2:23" ht="15" x14ac:dyDescent="0.2">
      <c r="B49" s="13">
        <v>1</v>
      </c>
      <c r="C49" s="14">
        <v>102.5</v>
      </c>
      <c r="L49" s="13">
        <v>15</v>
      </c>
      <c r="M49" s="14">
        <v>102.5</v>
      </c>
      <c r="V49" s="13">
        <v>3</v>
      </c>
      <c r="W49" s="14">
        <v>102.5</v>
      </c>
    </row>
    <row r="50" spans="2:23" ht="15" x14ac:dyDescent="0.2">
      <c r="B50" s="13">
        <v>0</v>
      </c>
      <c r="C50" s="14">
        <v>94.3</v>
      </c>
      <c r="L50" s="13">
        <v>8</v>
      </c>
      <c r="M50" s="14">
        <v>94.3</v>
      </c>
      <c r="V50" s="13">
        <v>2</v>
      </c>
      <c r="W50" s="14">
        <v>94.3</v>
      </c>
    </row>
    <row r="51" spans="2:23" ht="15" x14ac:dyDescent="0.2">
      <c r="B51" s="13">
        <v>0</v>
      </c>
      <c r="C51" s="14">
        <v>92.4</v>
      </c>
      <c r="L51" s="13">
        <v>11</v>
      </c>
      <c r="M51" s="14">
        <v>92.4</v>
      </c>
      <c r="V51" s="13">
        <v>1</v>
      </c>
      <c r="W51" s="14">
        <v>92.4</v>
      </c>
    </row>
    <row r="52" spans="2:23" ht="15" x14ac:dyDescent="0.2">
      <c r="B52" s="13">
        <v>1</v>
      </c>
      <c r="C52" s="14">
        <v>97.6</v>
      </c>
      <c r="L52" s="13">
        <v>14</v>
      </c>
      <c r="M52" s="14">
        <v>97.6</v>
      </c>
      <c r="V52" s="13">
        <v>2</v>
      </c>
      <c r="W52" s="14">
        <v>97.6</v>
      </c>
    </row>
    <row r="53" spans="2:23" ht="15" x14ac:dyDescent="0.2">
      <c r="B53" s="13">
        <v>1</v>
      </c>
      <c r="C53" s="14">
        <v>98.1</v>
      </c>
      <c r="L53" s="13">
        <v>15</v>
      </c>
      <c r="M53" s="14">
        <v>98.1</v>
      </c>
      <c r="V53" s="13">
        <v>2</v>
      </c>
      <c r="W53" s="14">
        <v>98.1</v>
      </c>
    </row>
    <row r="54" spans="2:23" ht="15" x14ac:dyDescent="0.2">
      <c r="B54" s="13">
        <v>1</v>
      </c>
      <c r="C54" s="14">
        <v>98</v>
      </c>
      <c r="L54" s="13">
        <v>16</v>
      </c>
      <c r="M54" s="14">
        <v>98</v>
      </c>
      <c r="V54" s="13">
        <v>2</v>
      </c>
      <c r="W54" s="14">
        <v>98</v>
      </c>
    </row>
    <row r="55" spans="2:23" ht="15" x14ac:dyDescent="0.2">
      <c r="B55" s="13">
        <v>1</v>
      </c>
      <c r="C55" s="14">
        <v>98</v>
      </c>
      <c r="L55" s="13">
        <v>17</v>
      </c>
      <c r="M55" s="14">
        <v>98</v>
      </c>
      <c r="V55" s="13">
        <v>2</v>
      </c>
      <c r="W55" s="14">
        <v>98</v>
      </c>
    </row>
    <row r="56" spans="2:23" ht="15" x14ac:dyDescent="0.2">
      <c r="B56" s="13">
        <v>0</v>
      </c>
      <c r="C56" s="14">
        <v>102.5</v>
      </c>
      <c r="L56" s="13">
        <v>13</v>
      </c>
      <c r="M56" s="14">
        <v>102.5</v>
      </c>
      <c r="V56" s="13">
        <v>2</v>
      </c>
      <c r="W56" s="14">
        <v>102.5</v>
      </c>
    </row>
    <row r="57" spans="2:23" ht="15" x14ac:dyDescent="0.2">
      <c r="B57" s="13">
        <v>1</v>
      </c>
      <c r="C57" s="14">
        <v>103.4</v>
      </c>
      <c r="L57" s="13">
        <v>17</v>
      </c>
      <c r="M57" s="14">
        <v>103.4</v>
      </c>
      <c r="V57" s="13">
        <v>3</v>
      </c>
      <c r="W57" s="14">
        <v>103.4</v>
      </c>
    </row>
    <row r="58" spans="2:23" ht="15" x14ac:dyDescent="0.2">
      <c r="B58" s="13">
        <v>1</v>
      </c>
      <c r="C58" s="14">
        <v>105.1</v>
      </c>
      <c r="L58" s="13">
        <v>17</v>
      </c>
      <c r="M58" s="14">
        <v>105.1</v>
      </c>
      <c r="V58" s="13">
        <v>3</v>
      </c>
      <c r="W58" s="14">
        <v>105.1</v>
      </c>
    </row>
    <row r="59" spans="2:23" ht="15" x14ac:dyDescent="0.2">
      <c r="B59" s="13">
        <v>0</v>
      </c>
      <c r="C59" s="14">
        <v>96.5</v>
      </c>
      <c r="L59" s="13">
        <v>11</v>
      </c>
      <c r="M59" s="14">
        <v>96.5</v>
      </c>
      <c r="V59" s="13">
        <v>1</v>
      </c>
      <c r="W59" s="14">
        <v>96.5</v>
      </c>
    </row>
    <row r="60" spans="2:23" ht="15" x14ac:dyDescent="0.2">
      <c r="B60" s="13">
        <v>1</v>
      </c>
      <c r="C60" s="14">
        <v>107</v>
      </c>
      <c r="L60" s="13">
        <v>14</v>
      </c>
      <c r="M60" s="14">
        <v>107</v>
      </c>
      <c r="V60" s="13">
        <v>3</v>
      </c>
      <c r="W60" s="14">
        <v>107</v>
      </c>
    </row>
    <row r="61" spans="2:23" ht="15" x14ac:dyDescent="0.2">
      <c r="B61" s="13">
        <v>0</v>
      </c>
      <c r="C61" s="14">
        <v>101.3</v>
      </c>
      <c r="L61" s="13">
        <v>15</v>
      </c>
      <c r="M61" s="14">
        <v>101.3</v>
      </c>
      <c r="V61" s="13">
        <v>2</v>
      </c>
      <c r="W61" s="14">
        <v>101.3</v>
      </c>
    </row>
    <row r="62" spans="2:23" ht="15" x14ac:dyDescent="0.2">
      <c r="B62" s="13">
        <v>0</v>
      </c>
      <c r="C62" s="14">
        <v>91.2</v>
      </c>
      <c r="L62" s="13">
        <v>11</v>
      </c>
      <c r="M62" s="14">
        <v>91.2</v>
      </c>
      <c r="V62" s="13">
        <v>1</v>
      </c>
      <c r="W62" s="14">
        <v>91.2</v>
      </c>
    </row>
    <row r="63" spans="2:23" ht="15" x14ac:dyDescent="0.2">
      <c r="B63" s="13">
        <v>1</v>
      </c>
      <c r="C63" s="14">
        <v>95.3</v>
      </c>
      <c r="L63" s="13">
        <v>14</v>
      </c>
      <c r="M63" s="14">
        <v>95.3</v>
      </c>
      <c r="V63" s="13">
        <v>1</v>
      </c>
      <c r="W63" s="14">
        <v>95.3</v>
      </c>
    </row>
    <row r="64" spans="2:23" ht="15" x14ac:dyDescent="0.2">
      <c r="B64" s="13">
        <v>1</v>
      </c>
      <c r="C64" s="14">
        <v>97.2</v>
      </c>
      <c r="L64" s="13">
        <v>12</v>
      </c>
      <c r="M64" s="14">
        <v>97.2</v>
      </c>
      <c r="V64" s="13">
        <v>3</v>
      </c>
      <c r="W64" s="14">
        <v>97.2</v>
      </c>
    </row>
    <row r="65" spans="1:23" ht="15" x14ac:dyDescent="0.2">
      <c r="B65" s="13">
        <v>0</v>
      </c>
      <c r="C65" s="14">
        <v>102.9</v>
      </c>
      <c r="L65" s="13">
        <v>14</v>
      </c>
      <c r="M65" s="14">
        <v>102.9</v>
      </c>
      <c r="V65" s="13">
        <v>3</v>
      </c>
      <c r="W65" s="14">
        <v>102.9</v>
      </c>
    </row>
    <row r="66" spans="1:23" ht="15" x14ac:dyDescent="0.2">
      <c r="B66" s="13">
        <v>1</v>
      </c>
      <c r="C66" s="14">
        <v>97</v>
      </c>
      <c r="L66" s="13">
        <v>17</v>
      </c>
      <c r="M66" s="14">
        <v>97</v>
      </c>
      <c r="V66" s="13">
        <v>2</v>
      </c>
      <c r="W66" s="14">
        <v>97</v>
      </c>
    </row>
    <row r="67" spans="1:23" ht="15" x14ac:dyDescent="0.2">
      <c r="B67" s="13">
        <v>0</v>
      </c>
      <c r="C67" s="14">
        <v>94.5</v>
      </c>
      <c r="L67" s="13">
        <v>8</v>
      </c>
      <c r="M67" s="14">
        <v>94.5</v>
      </c>
      <c r="V67" s="13">
        <v>2</v>
      </c>
      <c r="W67" s="14">
        <v>94.5</v>
      </c>
    </row>
    <row r="68" spans="1:23" ht="15" x14ac:dyDescent="0.2">
      <c r="B68" s="13">
        <v>0</v>
      </c>
      <c r="C68" s="14">
        <v>93.5</v>
      </c>
      <c r="L68" s="13">
        <v>11</v>
      </c>
      <c r="M68" s="14">
        <v>93.5</v>
      </c>
      <c r="V68" s="13">
        <v>1</v>
      </c>
      <c r="W68" s="14">
        <v>93.5</v>
      </c>
    </row>
    <row r="69" spans="1:23" ht="15" x14ac:dyDescent="0.2">
      <c r="B69" s="13">
        <v>0</v>
      </c>
      <c r="C69" s="14">
        <v>103.2</v>
      </c>
      <c r="L69" s="13">
        <v>13</v>
      </c>
      <c r="M69" s="14">
        <v>103.2</v>
      </c>
      <c r="V69" s="13">
        <v>2</v>
      </c>
      <c r="W69" s="14">
        <v>103.2</v>
      </c>
    </row>
    <row r="70" spans="1:23" ht="15" x14ac:dyDescent="0.2">
      <c r="B70" s="13">
        <v>1</v>
      </c>
      <c r="C70" s="14">
        <v>107</v>
      </c>
      <c r="L70" s="13">
        <v>14</v>
      </c>
      <c r="M70" s="14">
        <v>107</v>
      </c>
      <c r="V70" s="13">
        <v>3</v>
      </c>
      <c r="W70" s="14">
        <v>107</v>
      </c>
    </row>
    <row r="71" spans="1:23" ht="15" x14ac:dyDescent="0.2">
      <c r="B71" s="13">
        <v>1</v>
      </c>
      <c r="C71" s="14">
        <v>96.9</v>
      </c>
      <c r="L71" s="13">
        <v>17</v>
      </c>
      <c r="M71" s="14">
        <v>96.9</v>
      </c>
      <c r="V71" s="13">
        <v>2</v>
      </c>
      <c r="W71" s="14">
        <v>96.9</v>
      </c>
    </row>
    <row r="72" spans="1:23" ht="15" x14ac:dyDescent="0.2">
      <c r="B72" s="13">
        <v>0</v>
      </c>
      <c r="C72" s="14">
        <v>95</v>
      </c>
      <c r="L72" s="13">
        <v>12</v>
      </c>
      <c r="M72" s="14">
        <v>95</v>
      </c>
      <c r="V72" s="13">
        <v>1</v>
      </c>
      <c r="W72" s="14">
        <v>95</v>
      </c>
    </row>
    <row r="73" spans="1:23" ht="15" x14ac:dyDescent="0.2">
      <c r="B73" s="13">
        <v>0</v>
      </c>
      <c r="C73" s="14">
        <v>96.1</v>
      </c>
      <c r="L73" s="13">
        <v>12</v>
      </c>
      <c r="M73" s="14">
        <v>96.1</v>
      </c>
      <c r="V73" s="13">
        <v>1</v>
      </c>
      <c r="W73" s="14">
        <v>96.1</v>
      </c>
    </row>
    <row r="76" spans="1:23" x14ac:dyDescent="0.2">
      <c r="B76" s="60"/>
      <c r="C76" s="60"/>
      <c r="D76" s="60"/>
      <c r="E76" s="60"/>
      <c r="F76" s="60"/>
      <c r="G76" s="60"/>
      <c r="H76" s="60"/>
      <c r="I76" s="60"/>
    </row>
    <row r="77" spans="1:23" ht="15.75" thickBot="1" x14ac:dyDescent="0.25">
      <c r="A77" s="27" t="s">
        <v>72</v>
      </c>
      <c r="B77" s="30"/>
      <c r="C77" s="30"/>
      <c r="D77" s="30"/>
      <c r="E77" s="30"/>
      <c r="F77" s="30"/>
      <c r="G77" s="30"/>
      <c r="H77" s="30"/>
      <c r="I77" s="30"/>
      <c r="P77" s="11" t="s">
        <v>64</v>
      </c>
      <c r="Q77" s="11" t="s">
        <v>24</v>
      </c>
      <c r="R77" s="11" t="s">
        <v>31</v>
      </c>
      <c r="S77" s="11" t="s">
        <v>29</v>
      </c>
      <c r="T77" s="11" t="s">
        <v>19</v>
      </c>
      <c r="U77" s="11" t="s">
        <v>25</v>
      </c>
      <c r="V77" s="11" t="s">
        <v>38</v>
      </c>
      <c r="W77" s="11" t="s">
        <v>65</v>
      </c>
    </row>
    <row r="78" spans="1:23" ht="15.75" thickTop="1" x14ac:dyDescent="0.25">
      <c r="B78" s="28"/>
      <c r="C78" s="30"/>
      <c r="D78" s="28"/>
      <c r="E78" s="28"/>
      <c r="F78" s="28"/>
      <c r="G78" s="28"/>
      <c r="H78" s="28"/>
      <c r="I78" s="28"/>
      <c r="P78" s="12">
        <v>1</v>
      </c>
      <c r="Q78" s="14">
        <v>1.6</v>
      </c>
      <c r="R78" s="13">
        <v>49</v>
      </c>
      <c r="S78" s="15">
        <v>1455</v>
      </c>
      <c r="T78" s="13">
        <v>0</v>
      </c>
      <c r="U78" s="13">
        <v>18</v>
      </c>
      <c r="V78" s="13">
        <v>3</v>
      </c>
      <c r="W78" s="14">
        <v>105</v>
      </c>
    </row>
    <row r="79" spans="1:23" ht="15" x14ac:dyDescent="0.25">
      <c r="B79" s="28"/>
      <c r="C79" s="29"/>
      <c r="D79" s="30"/>
      <c r="E79" s="28"/>
      <c r="F79" s="28"/>
      <c r="G79" s="28"/>
      <c r="H79" s="28"/>
      <c r="I79" s="28"/>
      <c r="P79" s="12">
        <v>2</v>
      </c>
      <c r="Q79" s="14">
        <v>2.5</v>
      </c>
      <c r="R79" s="13">
        <v>21</v>
      </c>
      <c r="S79" s="15">
        <v>420</v>
      </c>
      <c r="T79" s="13">
        <v>1</v>
      </c>
      <c r="U79" s="13">
        <v>15</v>
      </c>
      <c r="V79" s="13">
        <v>3</v>
      </c>
      <c r="W79" s="14">
        <v>103.2</v>
      </c>
    </row>
    <row r="80" spans="1:23" ht="15" x14ac:dyDescent="0.25">
      <c r="B80" s="28"/>
      <c r="C80" s="29"/>
      <c r="D80" s="29"/>
      <c r="E80" s="30"/>
      <c r="F80" s="28"/>
      <c r="G80" s="28"/>
      <c r="H80" s="28"/>
      <c r="I80" s="28"/>
      <c r="P80" s="12">
        <v>3</v>
      </c>
      <c r="Q80" s="14">
        <v>2</v>
      </c>
      <c r="R80" s="13">
        <v>32</v>
      </c>
      <c r="S80" s="15">
        <v>650</v>
      </c>
      <c r="T80" s="13">
        <v>0</v>
      </c>
      <c r="U80" s="13">
        <v>14</v>
      </c>
      <c r="V80" s="13">
        <v>2</v>
      </c>
      <c r="W80" s="14">
        <v>102.1</v>
      </c>
    </row>
    <row r="81" spans="1:23" ht="15" x14ac:dyDescent="0.25">
      <c r="B81" s="28"/>
      <c r="C81" s="29"/>
      <c r="D81" s="29"/>
      <c r="E81" s="29"/>
      <c r="F81" s="30"/>
      <c r="G81" s="28"/>
      <c r="H81" s="28"/>
      <c r="I81" s="28"/>
      <c r="P81" s="12">
        <v>4</v>
      </c>
      <c r="Q81" s="14">
        <v>0.3</v>
      </c>
      <c r="R81" s="13">
        <v>34</v>
      </c>
      <c r="S81" s="15">
        <v>670</v>
      </c>
      <c r="T81" s="13">
        <v>0</v>
      </c>
      <c r="U81" s="13">
        <v>13</v>
      </c>
      <c r="V81" s="13">
        <v>1</v>
      </c>
      <c r="W81" s="14">
        <v>92.5</v>
      </c>
    </row>
    <row r="82" spans="1:23" ht="15" x14ac:dyDescent="0.25">
      <c r="B82" s="28"/>
      <c r="C82" s="29"/>
      <c r="D82" s="29"/>
      <c r="E82" s="29"/>
      <c r="F82" s="29"/>
      <c r="G82" s="30"/>
      <c r="H82" s="28"/>
      <c r="I82" s="28"/>
      <c r="P82" s="12">
        <v>5</v>
      </c>
      <c r="Q82" s="14">
        <v>0.6</v>
      </c>
      <c r="R82" s="13">
        <v>18</v>
      </c>
      <c r="S82" s="15">
        <v>400</v>
      </c>
      <c r="T82" s="13">
        <v>0</v>
      </c>
      <c r="U82" s="13">
        <v>13</v>
      </c>
      <c r="V82" s="13">
        <v>1</v>
      </c>
      <c r="W82" s="14">
        <v>95</v>
      </c>
    </row>
    <row r="83" spans="1:23" ht="15" x14ac:dyDescent="0.25">
      <c r="B83" s="28"/>
      <c r="C83" s="29"/>
      <c r="D83" s="29"/>
      <c r="E83" s="29"/>
      <c r="F83" s="29"/>
      <c r="G83" s="29"/>
      <c r="H83" s="30"/>
      <c r="I83" s="28"/>
      <c r="P83" s="12">
        <v>6</v>
      </c>
      <c r="Q83" s="14">
        <v>1</v>
      </c>
      <c r="R83" s="13">
        <v>50</v>
      </c>
      <c r="S83" s="15">
        <v>1215</v>
      </c>
      <c r="T83" s="13">
        <v>0</v>
      </c>
      <c r="U83" s="13">
        <v>14</v>
      </c>
      <c r="V83" s="13">
        <v>2</v>
      </c>
      <c r="W83" s="14">
        <v>99</v>
      </c>
    </row>
    <row r="84" spans="1:23" ht="15" x14ac:dyDescent="0.25">
      <c r="B84" s="28"/>
      <c r="C84" s="29"/>
      <c r="D84" s="29"/>
      <c r="E84" s="29"/>
      <c r="F84" s="29"/>
      <c r="G84" s="29"/>
      <c r="H84" s="29"/>
      <c r="I84" s="30"/>
      <c r="P84" s="12">
        <v>7</v>
      </c>
      <c r="Q84" s="14">
        <v>0.7</v>
      </c>
      <c r="R84" s="13">
        <v>36</v>
      </c>
      <c r="S84" s="15">
        <v>760</v>
      </c>
      <c r="T84" s="13">
        <v>1</v>
      </c>
      <c r="U84" s="13">
        <v>9</v>
      </c>
      <c r="V84" s="13">
        <v>2</v>
      </c>
      <c r="W84" s="14">
        <v>97.2</v>
      </c>
    </row>
    <row r="85" spans="1:23" ht="15" x14ac:dyDescent="0.25">
      <c r="B85" s="60"/>
      <c r="C85" s="60"/>
      <c r="D85" s="60"/>
      <c r="E85" s="60"/>
      <c r="F85" s="60"/>
      <c r="G85" s="60"/>
      <c r="H85" s="60"/>
      <c r="I85" s="60"/>
      <c r="P85" s="12">
        <v>8</v>
      </c>
      <c r="Q85" s="14">
        <v>4.2</v>
      </c>
      <c r="R85" s="13">
        <v>43</v>
      </c>
      <c r="S85" s="15">
        <v>975</v>
      </c>
      <c r="T85" s="13">
        <v>1</v>
      </c>
      <c r="U85" s="13">
        <v>17</v>
      </c>
      <c r="V85" s="13">
        <v>2</v>
      </c>
      <c r="W85" s="14">
        <v>98.6</v>
      </c>
    </row>
    <row r="86" spans="1:23" ht="15" x14ac:dyDescent="0.25">
      <c r="P86" s="12">
        <v>9</v>
      </c>
      <c r="Q86" s="14">
        <v>5</v>
      </c>
      <c r="R86" s="13">
        <v>49</v>
      </c>
      <c r="S86" s="15">
        <v>1590</v>
      </c>
      <c r="T86" s="13">
        <v>1</v>
      </c>
      <c r="U86" s="13">
        <v>14</v>
      </c>
      <c r="V86" s="13">
        <v>1</v>
      </c>
      <c r="W86" s="14">
        <v>96.4</v>
      </c>
    </row>
    <row r="87" spans="1:23" ht="15" x14ac:dyDescent="0.25">
      <c r="P87" s="12">
        <v>10</v>
      </c>
      <c r="Q87" s="14">
        <v>3</v>
      </c>
      <c r="R87" s="13">
        <v>34</v>
      </c>
      <c r="S87" s="15">
        <v>725</v>
      </c>
      <c r="T87" s="13">
        <v>1</v>
      </c>
      <c r="U87" s="13">
        <v>13</v>
      </c>
      <c r="V87" s="13">
        <v>3</v>
      </c>
      <c r="W87" s="14">
        <v>104.3</v>
      </c>
    </row>
    <row r="88" spans="1:23" ht="15" x14ac:dyDescent="0.25">
      <c r="P88" s="12">
        <v>11</v>
      </c>
      <c r="Q88" s="14">
        <v>1.6</v>
      </c>
      <c r="R88" s="13">
        <v>48</v>
      </c>
      <c r="S88" s="15">
        <v>1480</v>
      </c>
      <c r="T88" s="13">
        <v>0</v>
      </c>
      <c r="U88" s="13">
        <v>17</v>
      </c>
      <c r="V88" s="13">
        <v>3</v>
      </c>
      <c r="W88" s="14">
        <v>104</v>
      </c>
    </row>
    <row r="89" spans="1:23" ht="15" customHeight="1" x14ac:dyDescent="0.25">
      <c r="A89" s="27" t="s">
        <v>73</v>
      </c>
      <c r="B89" s="31" t="s">
        <v>74</v>
      </c>
      <c r="C89" s="61"/>
      <c r="D89" s="61"/>
      <c r="E89" s="61"/>
      <c r="F89" s="61"/>
      <c r="G89" s="61"/>
      <c r="H89" s="61"/>
      <c r="I89" s="61"/>
      <c r="J89" s="61"/>
      <c r="P89" s="12">
        <v>12</v>
      </c>
      <c r="Q89" s="14">
        <v>1</v>
      </c>
      <c r="R89" s="13">
        <v>37</v>
      </c>
      <c r="S89" s="15">
        <v>760</v>
      </c>
      <c r="T89" s="13">
        <v>1</v>
      </c>
      <c r="U89" s="13">
        <v>9</v>
      </c>
      <c r="V89" s="13">
        <v>2</v>
      </c>
      <c r="W89" s="14">
        <v>98</v>
      </c>
    </row>
    <row r="90" spans="1:23" ht="15" x14ac:dyDescent="0.25">
      <c r="C90" s="61"/>
      <c r="D90" s="61"/>
      <c r="E90" s="61"/>
      <c r="F90" s="61"/>
      <c r="G90" s="61"/>
      <c r="H90" s="61"/>
      <c r="I90" s="61"/>
      <c r="J90" s="61"/>
      <c r="P90" s="12">
        <v>13</v>
      </c>
      <c r="Q90" s="14">
        <v>4</v>
      </c>
      <c r="R90" s="13">
        <v>41</v>
      </c>
      <c r="S90" s="15">
        <v>985</v>
      </c>
      <c r="T90" s="13">
        <v>1</v>
      </c>
      <c r="U90" s="13">
        <v>17</v>
      </c>
      <c r="V90" s="13">
        <v>2</v>
      </c>
      <c r="W90" s="14">
        <v>98.2</v>
      </c>
    </row>
    <row r="91" spans="1:23" ht="15" customHeight="1" x14ac:dyDescent="0.25">
      <c r="C91" s="61"/>
      <c r="D91" s="61"/>
      <c r="E91" s="61"/>
      <c r="F91" s="61"/>
      <c r="G91" s="61"/>
      <c r="H91" s="61"/>
      <c r="I91" s="61"/>
      <c r="J91" s="61"/>
      <c r="P91" s="12">
        <v>14</v>
      </c>
      <c r="Q91" s="14">
        <v>2</v>
      </c>
      <c r="R91" s="13">
        <v>31</v>
      </c>
      <c r="S91" s="15">
        <v>610</v>
      </c>
      <c r="T91" s="13">
        <v>0</v>
      </c>
      <c r="U91" s="13">
        <v>15</v>
      </c>
      <c r="V91" s="13">
        <v>2</v>
      </c>
      <c r="W91" s="14">
        <v>102.1</v>
      </c>
    </row>
    <row r="92" spans="1:23" ht="15" customHeight="1" x14ac:dyDescent="0.25">
      <c r="C92" s="62"/>
      <c r="D92" s="62"/>
      <c r="E92" s="62"/>
      <c r="F92" s="62"/>
      <c r="G92" s="62"/>
      <c r="H92" s="62"/>
      <c r="I92" s="62"/>
      <c r="J92" s="62"/>
      <c r="P92" s="12">
        <v>15</v>
      </c>
      <c r="Q92" s="14">
        <v>2.2999999999999998</v>
      </c>
      <c r="R92" s="13">
        <v>41</v>
      </c>
      <c r="S92" s="15">
        <v>860</v>
      </c>
      <c r="T92" s="13">
        <v>1</v>
      </c>
      <c r="U92" s="13">
        <v>16</v>
      </c>
      <c r="V92" s="13">
        <v>3</v>
      </c>
      <c r="W92" s="14">
        <v>106.2</v>
      </c>
    </row>
    <row r="93" spans="1:23" ht="15" x14ac:dyDescent="0.25">
      <c r="B93" s="31" t="s">
        <v>75</v>
      </c>
      <c r="C93" s="61"/>
      <c r="D93" s="61"/>
      <c r="E93" s="61"/>
      <c r="F93" s="61"/>
      <c r="G93" s="61"/>
      <c r="H93" s="61"/>
      <c r="I93" s="61"/>
      <c r="J93" s="61"/>
      <c r="P93" s="12">
        <v>16</v>
      </c>
      <c r="Q93" s="14">
        <v>4</v>
      </c>
      <c r="R93" s="13">
        <v>33</v>
      </c>
      <c r="S93" s="15">
        <v>700</v>
      </c>
      <c r="T93" s="13">
        <v>1</v>
      </c>
      <c r="U93" s="13">
        <v>12</v>
      </c>
      <c r="V93" s="13">
        <v>1</v>
      </c>
      <c r="W93" s="14">
        <v>95.4</v>
      </c>
    </row>
    <row r="94" spans="1:23" ht="15" x14ac:dyDescent="0.25">
      <c r="C94" s="61"/>
      <c r="D94" s="61"/>
      <c r="E94" s="61"/>
      <c r="F94" s="61"/>
      <c r="G94" s="61"/>
      <c r="H94" s="61"/>
      <c r="I94" s="61"/>
      <c r="J94" s="61"/>
      <c r="P94" s="12">
        <v>17</v>
      </c>
      <c r="Q94" s="14">
        <v>4</v>
      </c>
      <c r="R94" s="13">
        <v>51</v>
      </c>
      <c r="S94" s="15">
        <v>1500</v>
      </c>
      <c r="T94" s="13">
        <v>1</v>
      </c>
      <c r="U94" s="13">
        <v>15</v>
      </c>
      <c r="V94" s="13">
        <v>2</v>
      </c>
      <c r="W94" s="14">
        <v>101</v>
      </c>
    </row>
    <row r="95" spans="1:23" ht="15" x14ac:dyDescent="0.25">
      <c r="C95" s="61"/>
      <c r="D95" s="61"/>
      <c r="E95" s="61"/>
      <c r="F95" s="61"/>
      <c r="G95" s="61"/>
      <c r="H95" s="61"/>
      <c r="I95" s="61"/>
      <c r="J95" s="61"/>
      <c r="P95" s="12">
        <v>18</v>
      </c>
      <c r="Q95" s="14">
        <v>0</v>
      </c>
      <c r="R95" s="13">
        <v>36</v>
      </c>
      <c r="S95" s="15">
        <v>690</v>
      </c>
      <c r="T95" s="13">
        <v>0</v>
      </c>
      <c r="U95" s="13">
        <v>12</v>
      </c>
      <c r="V95" s="13">
        <v>1</v>
      </c>
      <c r="W95" s="14">
        <v>93</v>
      </c>
    </row>
    <row r="96" spans="1:23" ht="15" x14ac:dyDescent="0.25">
      <c r="C96" s="61"/>
      <c r="D96" s="61"/>
      <c r="E96" s="61"/>
      <c r="F96" s="61"/>
      <c r="G96" s="61"/>
      <c r="H96" s="61"/>
      <c r="I96" s="61"/>
      <c r="J96" s="61"/>
      <c r="P96" s="12">
        <v>19</v>
      </c>
      <c r="Q96" s="14">
        <v>5</v>
      </c>
      <c r="R96" s="13">
        <v>40</v>
      </c>
      <c r="S96" s="15">
        <v>910</v>
      </c>
      <c r="T96" s="13">
        <v>1</v>
      </c>
      <c r="U96" s="13">
        <v>12</v>
      </c>
      <c r="V96" s="13">
        <v>3</v>
      </c>
      <c r="W96" s="14">
        <v>96.6</v>
      </c>
    </row>
    <row r="97" spans="2:23" ht="15" x14ac:dyDescent="0.25">
      <c r="B97" s="31" t="s">
        <v>76</v>
      </c>
      <c r="C97" s="63"/>
      <c r="D97" s="63"/>
      <c r="E97" s="63"/>
      <c r="F97" s="63"/>
      <c r="G97" s="63"/>
      <c r="H97" s="63"/>
      <c r="I97" s="63"/>
      <c r="J97" s="63"/>
      <c r="P97" s="12">
        <v>20</v>
      </c>
      <c r="Q97" s="14">
        <v>0</v>
      </c>
      <c r="R97" s="13">
        <v>53</v>
      </c>
      <c r="S97" s="15">
        <v>1720</v>
      </c>
      <c r="T97" s="13">
        <v>0</v>
      </c>
      <c r="U97" s="13">
        <v>11</v>
      </c>
      <c r="V97" s="13">
        <v>1</v>
      </c>
      <c r="W97" s="14">
        <v>91.4</v>
      </c>
    </row>
    <row r="98" spans="2:23" ht="15" x14ac:dyDescent="0.25">
      <c r="C98" s="63"/>
      <c r="D98" s="63"/>
      <c r="E98" s="63"/>
      <c r="F98" s="63"/>
      <c r="G98" s="63"/>
      <c r="H98" s="63"/>
      <c r="I98" s="63"/>
      <c r="J98" s="63"/>
      <c r="P98" s="12">
        <v>21</v>
      </c>
      <c r="Q98" s="14">
        <v>4</v>
      </c>
      <c r="R98" s="13">
        <v>33</v>
      </c>
      <c r="S98" s="15">
        <v>710</v>
      </c>
      <c r="T98" s="13">
        <v>1</v>
      </c>
      <c r="U98" s="13">
        <v>12</v>
      </c>
      <c r="V98" s="13">
        <v>1</v>
      </c>
      <c r="W98" s="14">
        <v>95.4</v>
      </c>
    </row>
    <row r="99" spans="2:23" ht="15" x14ac:dyDescent="0.25">
      <c r="P99" s="12">
        <v>22</v>
      </c>
      <c r="Q99" s="14">
        <v>2.1</v>
      </c>
      <c r="R99" s="13">
        <v>43</v>
      </c>
      <c r="S99" s="15">
        <v>860</v>
      </c>
      <c r="T99" s="13">
        <v>1</v>
      </c>
      <c r="U99" s="13">
        <v>17</v>
      </c>
      <c r="V99" s="13">
        <v>3</v>
      </c>
      <c r="W99" s="14">
        <v>105.9</v>
      </c>
    </row>
    <row r="100" spans="2:23" ht="15" x14ac:dyDescent="0.25">
      <c r="P100" s="12">
        <v>23</v>
      </c>
      <c r="Q100" s="14">
        <v>0.8</v>
      </c>
      <c r="R100" s="13">
        <v>48</v>
      </c>
      <c r="S100" s="15">
        <v>1204</v>
      </c>
      <c r="T100" s="13">
        <v>0</v>
      </c>
      <c r="U100" s="13">
        <v>13</v>
      </c>
      <c r="V100" s="13">
        <v>2</v>
      </c>
      <c r="W100" s="14">
        <v>98.3</v>
      </c>
    </row>
    <row r="101" spans="2:23" ht="15" x14ac:dyDescent="0.25">
      <c r="P101" s="12">
        <v>24</v>
      </c>
      <c r="Q101" s="14">
        <v>2.7</v>
      </c>
      <c r="R101" s="13">
        <v>21</v>
      </c>
      <c r="S101" s="15">
        <v>450</v>
      </c>
      <c r="T101" s="13">
        <v>1</v>
      </c>
      <c r="U101" s="13">
        <v>15</v>
      </c>
      <c r="V101" s="13">
        <v>3</v>
      </c>
      <c r="W101" s="14">
        <v>102.5</v>
      </c>
    </row>
    <row r="102" spans="2:23" ht="15" x14ac:dyDescent="0.25">
      <c r="P102" s="12">
        <v>25</v>
      </c>
      <c r="Q102" s="14">
        <v>0.4</v>
      </c>
      <c r="R102" s="13">
        <v>29</v>
      </c>
      <c r="S102" s="15">
        <v>530</v>
      </c>
      <c r="T102" s="13">
        <v>0</v>
      </c>
      <c r="U102" s="13">
        <v>8</v>
      </c>
      <c r="V102" s="13">
        <v>2</v>
      </c>
      <c r="W102" s="14">
        <v>94.3</v>
      </c>
    </row>
    <row r="103" spans="2:23" ht="15" x14ac:dyDescent="0.25">
      <c r="P103" s="12">
        <v>26</v>
      </c>
      <c r="Q103" s="14">
        <v>5</v>
      </c>
      <c r="R103" s="13">
        <v>25</v>
      </c>
      <c r="S103" s="15">
        <v>520</v>
      </c>
      <c r="T103" s="13">
        <v>0</v>
      </c>
      <c r="U103" s="13">
        <v>11</v>
      </c>
      <c r="V103" s="13">
        <v>1</v>
      </c>
      <c r="W103" s="14">
        <v>92.4</v>
      </c>
    </row>
    <row r="104" spans="2:23" ht="15" x14ac:dyDescent="0.25">
      <c r="P104" s="12">
        <v>27</v>
      </c>
      <c r="Q104" s="14">
        <v>0</v>
      </c>
      <c r="R104" s="13">
        <v>41</v>
      </c>
      <c r="S104" s="15">
        <v>980</v>
      </c>
      <c r="T104" s="13">
        <v>1</v>
      </c>
      <c r="U104" s="13">
        <v>14</v>
      </c>
      <c r="V104" s="13">
        <v>2</v>
      </c>
      <c r="W104" s="14">
        <v>97.6</v>
      </c>
    </row>
    <row r="105" spans="2:23" ht="15" x14ac:dyDescent="0.25">
      <c r="P105" s="12">
        <v>28</v>
      </c>
      <c r="Q105" s="14">
        <v>0</v>
      </c>
      <c r="R105" s="13">
        <v>40</v>
      </c>
      <c r="S105" s="15">
        <v>990</v>
      </c>
      <c r="T105" s="13">
        <v>1</v>
      </c>
      <c r="U105" s="13">
        <v>15</v>
      </c>
      <c r="V105" s="13">
        <v>2</v>
      </c>
      <c r="W105" s="14">
        <v>98.1</v>
      </c>
    </row>
    <row r="106" spans="2:23" ht="15" x14ac:dyDescent="0.25">
      <c r="P106" s="12">
        <v>29</v>
      </c>
      <c r="Q106" s="14">
        <v>0.5</v>
      </c>
      <c r="R106" s="13">
        <v>25</v>
      </c>
      <c r="S106" s="15">
        <v>530</v>
      </c>
      <c r="T106" s="13">
        <v>1</v>
      </c>
      <c r="U106" s="13">
        <v>16</v>
      </c>
      <c r="V106" s="13">
        <v>2</v>
      </c>
      <c r="W106" s="14">
        <v>98</v>
      </c>
    </row>
    <row r="107" spans="2:23" ht="15" x14ac:dyDescent="0.25">
      <c r="P107" s="12">
        <v>30</v>
      </c>
      <c r="Q107" s="14">
        <v>0.5</v>
      </c>
      <c r="R107" s="13">
        <v>24</v>
      </c>
      <c r="S107" s="15">
        <v>500</v>
      </c>
      <c r="T107" s="13">
        <v>1</v>
      </c>
      <c r="U107" s="13">
        <v>17</v>
      </c>
      <c r="V107" s="13">
        <v>2</v>
      </c>
      <c r="W107" s="14">
        <v>98</v>
      </c>
    </row>
    <row r="108" spans="2:23" ht="15" x14ac:dyDescent="0.25">
      <c r="P108" s="12">
        <v>31</v>
      </c>
      <c r="Q108" s="14">
        <v>3.8</v>
      </c>
      <c r="R108" s="13">
        <v>45</v>
      </c>
      <c r="S108" s="15">
        <v>1240</v>
      </c>
      <c r="T108" s="13">
        <v>0</v>
      </c>
      <c r="U108" s="13">
        <v>13</v>
      </c>
      <c r="V108" s="13">
        <v>2</v>
      </c>
      <c r="W108" s="14">
        <v>102.5</v>
      </c>
    </row>
    <row r="109" spans="2:23" ht="15" x14ac:dyDescent="0.25">
      <c r="P109" s="12">
        <v>32</v>
      </c>
      <c r="Q109" s="14">
        <v>5</v>
      </c>
      <c r="R109" s="13">
        <v>29</v>
      </c>
      <c r="S109" s="15">
        <v>450</v>
      </c>
      <c r="T109" s="13">
        <v>1</v>
      </c>
      <c r="U109" s="13">
        <v>17</v>
      </c>
      <c r="V109" s="13">
        <v>3</v>
      </c>
      <c r="W109" s="14">
        <v>103.4</v>
      </c>
    </row>
    <row r="110" spans="2:23" ht="15" x14ac:dyDescent="0.25">
      <c r="P110" s="12">
        <v>33</v>
      </c>
      <c r="Q110" s="14">
        <v>5</v>
      </c>
      <c r="R110" s="13">
        <v>30</v>
      </c>
      <c r="S110" s="15">
        <v>460</v>
      </c>
      <c r="T110" s="13">
        <v>1</v>
      </c>
      <c r="U110" s="13">
        <v>17</v>
      </c>
      <c r="V110" s="13">
        <v>3</v>
      </c>
      <c r="W110" s="14">
        <v>105.1</v>
      </c>
    </row>
    <row r="111" spans="2:23" ht="15" x14ac:dyDescent="0.25">
      <c r="P111" s="12">
        <v>34</v>
      </c>
      <c r="Q111" s="14">
        <v>1.2</v>
      </c>
      <c r="R111" s="13">
        <v>17</v>
      </c>
      <c r="S111" s="15">
        <v>440</v>
      </c>
      <c r="T111" s="13">
        <v>0</v>
      </c>
      <c r="U111" s="13">
        <v>11</v>
      </c>
      <c r="V111" s="13">
        <v>1</v>
      </c>
      <c r="W111" s="14">
        <v>96.5</v>
      </c>
    </row>
    <row r="112" spans="2:23" ht="15" x14ac:dyDescent="0.25">
      <c r="P112" s="12">
        <v>35</v>
      </c>
      <c r="Q112" s="14">
        <v>4.3</v>
      </c>
      <c r="R112" s="13">
        <v>58</v>
      </c>
      <c r="S112" s="15">
        <v>1350</v>
      </c>
      <c r="T112" s="13">
        <v>1</v>
      </c>
      <c r="U112" s="13">
        <v>14</v>
      </c>
      <c r="V112" s="13">
        <v>3</v>
      </c>
      <c r="W112" s="14">
        <v>107</v>
      </c>
    </row>
    <row r="113" spans="1:23" ht="15" x14ac:dyDescent="0.25">
      <c r="P113" s="12">
        <v>36</v>
      </c>
      <c r="Q113" s="14">
        <v>3.5</v>
      </c>
      <c r="R113" s="13">
        <v>51</v>
      </c>
      <c r="S113" s="15">
        <v>1535</v>
      </c>
      <c r="T113" s="13">
        <v>0</v>
      </c>
      <c r="U113" s="13">
        <v>15</v>
      </c>
      <c r="V113" s="13">
        <v>2</v>
      </c>
      <c r="W113" s="14">
        <v>101.3</v>
      </c>
    </row>
    <row r="114" spans="1:23" ht="15" x14ac:dyDescent="0.25">
      <c r="P114" s="12">
        <v>37</v>
      </c>
      <c r="Q114" s="14">
        <v>0.2</v>
      </c>
      <c r="R114" s="13">
        <v>52</v>
      </c>
      <c r="S114" s="15">
        <v>1630</v>
      </c>
      <c r="T114" s="13">
        <v>0</v>
      </c>
      <c r="U114" s="13">
        <v>11</v>
      </c>
      <c r="V114" s="13">
        <v>1</v>
      </c>
      <c r="W114" s="14">
        <v>91.2</v>
      </c>
    </row>
    <row r="115" spans="1:23" ht="15" x14ac:dyDescent="0.25">
      <c r="P115" s="12">
        <v>38</v>
      </c>
      <c r="Q115" s="14">
        <v>5</v>
      </c>
      <c r="R115" s="13">
        <v>50</v>
      </c>
      <c r="S115" s="15">
        <v>1450</v>
      </c>
      <c r="T115" s="13">
        <v>1</v>
      </c>
      <c r="U115" s="13">
        <v>14</v>
      </c>
      <c r="V115" s="13">
        <v>1</v>
      </c>
      <c r="W115" s="14">
        <v>95.3</v>
      </c>
    </row>
    <row r="116" spans="1:23" ht="15" x14ac:dyDescent="0.25">
      <c r="P116" s="12">
        <v>39</v>
      </c>
      <c r="Q116" s="14">
        <v>4.8</v>
      </c>
      <c r="R116" s="13">
        <v>43</v>
      </c>
      <c r="S116" s="15">
        <v>910</v>
      </c>
      <c r="T116" s="13">
        <v>1</v>
      </c>
      <c r="U116" s="13">
        <v>12</v>
      </c>
      <c r="V116" s="13">
        <v>3</v>
      </c>
      <c r="W116" s="14">
        <v>97.2</v>
      </c>
    </row>
    <row r="117" spans="1:23" ht="15" x14ac:dyDescent="0.25">
      <c r="P117" s="12">
        <v>40</v>
      </c>
      <c r="Q117" s="14">
        <v>3.3</v>
      </c>
      <c r="R117" s="13">
        <v>33</v>
      </c>
      <c r="S117" s="15">
        <v>712</v>
      </c>
      <c r="T117" s="13">
        <v>0</v>
      </c>
      <c r="U117" s="13">
        <v>14</v>
      </c>
      <c r="V117" s="13">
        <v>3</v>
      </c>
      <c r="W117" s="14">
        <v>102.9</v>
      </c>
    </row>
    <row r="118" spans="1:23" ht="15" x14ac:dyDescent="0.25">
      <c r="P118" s="12">
        <v>41</v>
      </c>
      <c r="Q118" s="14">
        <v>1.2</v>
      </c>
      <c r="R118" s="13">
        <v>22</v>
      </c>
      <c r="S118" s="15">
        <v>530</v>
      </c>
      <c r="T118" s="13">
        <v>1</v>
      </c>
      <c r="U118" s="13">
        <v>17</v>
      </c>
      <c r="V118" s="13">
        <v>2</v>
      </c>
      <c r="W118" s="14">
        <v>97</v>
      </c>
    </row>
    <row r="119" spans="1:23" ht="15" x14ac:dyDescent="0.25">
      <c r="P119" s="12">
        <v>42</v>
      </c>
      <c r="Q119" s="14">
        <v>0.3</v>
      </c>
      <c r="R119" s="13">
        <v>31</v>
      </c>
      <c r="S119" s="15">
        <v>540</v>
      </c>
      <c r="T119" s="13">
        <v>0</v>
      </c>
      <c r="U119" s="13">
        <v>8</v>
      </c>
      <c r="V119" s="13">
        <v>2</v>
      </c>
      <c r="W119" s="14">
        <v>94.5</v>
      </c>
    </row>
    <row r="120" spans="1:23" ht="15" x14ac:dyDescent="0.25">
      <c r="P120" s="12">
        <v>43</v>
      </c>
      <c r="Q120" s="14">
        <v>5</v>
      </c>
      <c r="R120" s="13">
        <v>27</v>
      </c>
      <c r="S120" s="15">
        <v>490</v>
      </c>
      <c r="T120" s="13">
        <v>0</v>
      </c>
      <c r="U120" s="13">
        <v>11</v>
      </c>
      <c r="V120" s="13">
        <v>1</v>
      </c>
      <c r="W120" s="14">
        <v>93.5</v>
      </c>
    </row>
    <row r="121" spans="1:23" ht="15" x14ac:dyDescent="0.25">
      <c r="P121" s="12">
        <v>44</v>
      </c>
      <c r="Q121" s="14">
        <v>3.8</v>
      </c>
      <c r="R121" s="13">
        <v>44</v>
      </c>
      <c r="S121" s="15">
        <v>1190</v>
      </c>
      <c r="T121" s="13">
        <v>0</v>
      </c>
      <c r="U121" s="13">
        <v>13</v>
      </c>
      <c r="V121" s="13">
        <v>2</v>
      </c>
      <c r="W121" s="14">
        <v>103.2</v>
      </c>
    </row>
    <row r="122" spans="1:23" ht="15" x14ac:dyDescent="0.25">
      <c r="P122" s="12">
        <v>45</v>
      </c>
      <c r="Q122" s="14">
        <v>4.5</v>
      </c>
      <c r="R122" s="13">
        <v>55</v>
      </c>
      <c r="S122" s="15">
        <v>1288</v>
      </c>
      <c r="T122" s="13">
        <v>1</v>
      </c>
      <c r="U122" s="13">
        <v>14</v>
      </c>
      <c r="V122" s="13">
        <v>3</v>
      </c>
      <c r="W122" s="14">
        <v>107</v>
      </c>
    </row>
    <row r="123" spans="1:23" ht="15" x14ac:dyDescent="0.25">
      <c r="P123" s="12">
        <v>46</v>
      </c>
      <c r="Q123" s="14">
        <v>1</v>
      </c>
      <c r="R123" s="13">
        <v>20</v>
      </c>
      <c r="S123" s="15">
        <v>510</v>
      </c>
      <c r="T123" s="13">
        <v>1</v>
      </c>
      <c r="U123" s="13">
        <v>17</v>
      </c>
      <c r="V123" s="13">
        <v>2</v>
      </c>
      <c r="W123" s="14">
        <v>96.9</v>
      </c>
    </row>
    <row r="124" spans="1:23" ht="15" x14ac:dyDescent="0.25">
      <c r="P124" s="12">
        <v>47</v>
      </c>
      <c r="Q124" s="14">
        <v>0.3</v>
      </c>
      <c r="R124" s="13">
        <v>18</v>
      </c>
      <c r="S124" s="15">
        <v>420</v>
      </c>
      <c r="T124" s="13">
        <v>0</v>
      </c>
      <c r="U124" s="13">
        <v>12</v>
      </c>
      <c r="V124" s="13">
        <v>1</v>
      </c>
      <c r="W124" s="14">
        <v>95</v>
      </c>
    </row>
    <row r="125" spans="1:23" ht="15" x14ac:dyDescent="0.25">
      <c r="P125" s="12">
        <v>48</v>
      </c>
      <c r="Q125" s="14">
        <v>1.3</v>
      </c>
      <c r="R125" s="13">
        <v>19</v>
      </c>
      <c r="S125" s="15">
        <v>466</v>
      </c>
      <c r="T125" s="13">
        <v>0</v>
      </c>
      <c r="U125" s="13">
        <v>12</v>
      </c>
      <c r="V125" s="13">
        <v>1</v>
      </c>
      <c r="W125" s="14">
        <v>96.1</v>
      </c>
    </row>
    <row r="127" spans="1:23" x14ac:dyDescent="0.2">
      <c r="A127" s="27" t="s">
        <v>77</v>
      </c>
      <c r="B127" s="64"/>
      <c r="C127" s="64"/>
      <c r="D127" s="64"/>
      <c r="E127" s="64"/>
      <c r="F127" s="64"/>
      <c r="G127" s="64"/>
      <c r="H127" s="64"/>
      <c r="I127" s="64"/>
      <c r="J127" s="64"/>
    </row>
    <row r="128" spans="1:23" x14ac:dyDescent="0.2">
      <c r="B128" s="64"/>
      <c r="C128" s="64"/>
      <c r="D128" s="64"/>
      <c r="E128" s="64"/>
      <c r="F128" s="64"/>
      <c r="G128" s="64"/>
      <c r="H128" s="64"/>
      <c r="I128" s="64"/>
      <c r="J128" s="64"/>
    </row>
    <row r="129" spans="2:10" x14ac:dyDescent="0.2">
      <c r="B129" s="65"/>
      <c r="C129" s="66"/>
      <c r="D129" s="67"/>
      <c r="E129" s="67"/>
      <c r="F129" s="67"/>
      <c r="G129" s="67"/>
      <c r="H129" s="67"/>
      <c r="I129" s="67"/>
      <c r="J129" s="67"/>
    </row>
    <row r="130" spans="2:10" x14ac:dyDescent="0.2">
      <c r="B130" s="26"/>
      <c r="C130" s="34"/>
      <c r="D130" s="67"/>
      <c r="E130" s="67"/>
      <c r="F130" s="67"/>
      <c r="G130" s="67"/>
      <c r="H130" s="67"/>
      <c r="I130" s="67"/>
      <c r="J130" s="67"/>
    </row>
    <row r="131" spans="2:10" x14ac:dyDescent="0.2">
      <c r="B131" s="26"/>
      <c r="C131" s="34"/>
      <c r="D131" s="67"/>
      <c r="E131" s="67"/>
      <c r="F131" s="67"/>
      <c r="G131" s="67"/>
      <c r="H131" s="67"/>
      <c r="I131" s="67"/>
      <c r="J131" s="67"/>
    </row>
    <row r="132" spans="2:10" x14ac:dyDescent="0.2">
      <c r="B132" s="26"/>
      <c r="C132" s="34"/>
      <c r="D132" s="67"/>
      <c r="E132" s="67"/>
      <c r="F132" s="67"/>
      <c r="G132" s="67"/>
      <c r="H132" s="67"/>
      <c r="I132" s="67"/>
      <c r="J132" s="67"/>
    </row>
    <row r="133" spans="2:10" x14ac:dyDescent="0.2">
      <c r="B133" s="26"/>
      <c r="C133" s="34"/>
      <c r="D133" s="67"/>
      <c r="E133" s="67"/>
      <c r="F133" s="67"/>
      <c r="G133" s="67"/>
      <c r="H133" s="67"/>
      <c r="I133" s="67"/>
      <c r="J133" s="67"/>
    </row>
    <row r="134" spans="2:10" x14ac:dyDescent="0.2">
      <c r="B134" s="26"/>
      <c r="C134" s="35"/>
      <c r="D134" s="67"/>
      <c r="E134" s="67"/>
      <c r="F134" s="67"/>
      <c r="G134" s="67"/>
      <c r="H134" s="67"/>
      <c r="I134" s="67"/>
      <c r="J134" s="67"/>
    </row>
    <row r="135" spans="2:10" x14ac:dyDescent="0.2">
      <c r="B135" s="64"/>
      <c r="C135" s="67"/>
      <c r="D135" s="67"/>
      <c r="E135" s="67"/>
      <c r="F135" s="67"/>
      <c r="G135" s="67"/>
      <c r="H135" s="67"/>
      <c r="I135" s="67"/>
      <c r="J135" s="67"/>
    </row>
    <row r="136" spans="2:10" x14ac:dyDescent="0.2">
      <c r="B136" s="64"/>
      <c r="C136" s="67"/>
      <c r="D136" s="67"/>
      <c r="E136" s="67"/>
      <c r="F136" s="67"/>
      <c r="G136" s="67"/>
      <c r="H136" s="67"/>
      <c r="I136" s="67"/>
      <c r="J136" s="67"/>
    </row>
    <row r="137" spans="2:10" x14ac:dyDescent="0.2">
      <c r="B137" s="68"/>
      <c r="C137" s="66"/>
      <c r="D137" s="66"/>
      <c r="E137" s="66"/>
      <c r="F137" s="66"/>
      <c r="G137" s="66"/>
      <c r="H137" s="67"/>
      <c r="I137" s="67"/>
      <c r="J137" s="67"/>
    </row>
    <row r="138" spans="2:10" x14ac:dyDescent="0.2">
      <c r="B138" s="26"/>
      <c r="C138" s="35"/>
      <c r="D138" s="34"/>
      <c r="E138" s="34"/>
      <c r="F138" s="34"/>
      <c r="G138" s="34"/>
      <c r="H138" s="67"/>
      <c r="I138" s="67"/>
      <c r="J138" s="67"/>
    </row>
    <row r="139" spans="2:10" x14ac:dyDescent="0.2">
      <c r="B139" s="26"/>
      <c r="C139" s="35"/>
      <c r="D139" s="34"/>
      <c r="E139" s="34"/>
      <c r="F139" s="34"/>
      <c r="G139" s="34"/>
      <c r="H139" s="67"/>
      <c r="I139" s="67"/>
      <c r="J139" s="67"/>
    </row>
    <row r="140" spans="2:10" x14ac:dyDescent="0.2">
      <c r="B140" s="26"/>
      <c r="C140" s="35"/>
      <c r="D140" s="34"/>
      <c r="E140" s="34"/>
      <c r="F140" s="34"/>
      <c r="G140" s="34"/>
      <c r="H140" s="67"/>
      <c r="I140" s="67"/>
      <c r="J140" s="67"/>
    </row>
    <row r="141" spans="2:10" x14ac:dyDescent="0.2">
      <c r="B141" s="64"/>
      <c r="C141" s="67"/>
      <c r="D141" s="67"/>
      <c r="E141" s="67"/>
      <c r="F141" s="67"/>
      <c r="G141" s="67"/>
      <c r="H141" s="67"/>
      <c r="I141" s="67"/>
      <c r="J141" s="67"/>
    </row>
    <row r="142" spans="2:10" x14ac:dyDescent="0.2">
      <c r="B142" s="68"/>
      <c r="C142" s="66"/>
      <c r="D142" s="66"/>
      <c r="E142" s="66"/>
      <c r="F142" s="66"/>
      <c r="G142" s="66"/>
      <c r="H142" s="66"/>
      <c r="I142" s="66"/>
      <c r="J142" s="66"/>
    </row>
    <row r="143" spans="2:10" x14ac:dyDescent="0.2">
      <c r="B143" s="26"/>
      <c r="C143" s="34"/>
      <c r="D143" s="34"/>
      <c r="E143" s="34"/>
      <c r="F143" s="34"/>
      <c r="G143" s="34"/>
      <c r="H143" s="34"/>
      <c r="I143" s="34"/>
      <c r="J143" s="34"/>
    </row>
    <row r="144" spans="2:10" x14ac:dyDescent="0.2">
      <c r="B144" s="26"/>
      <c r="C144" s="34"/>
      <c r="D144" s="34"/>
      <c r="E144" s="34"/>
      <c r="F144" s="34"/>
      <c r="G144" s="34"/>
      <c r="H144" s="34"/>
      <c r="I144" s="34"/>
      <c r="J144" s="34"/>
    </row>
    <row r="145" spans="1:20" x14ac:dyDescent="0.2">
      <c r="B145" s="26"/>
      <c r="C145" s="34"/>
      <c r="D145" s="34"/>
      <c r="E145" s="34"/>
      <c r="F145" s="38"/>
      <c r="G145" s="34"/>
      <c r="H145" s="34"/>
      <c r="I145" s="34"/>
      <c r="J145" s="34"/>
    </row>
    <row r="146" spans="1:20" x14ac:dyDescent="0.2">
      <c r="B146" s="26"/>
      <c r="C146" s="34"/>
      <c r="D146" s="34"/>
      <c r="E146" s="34"/>
      <c r="F146" s="34"/>
      <c r="G146" s="34"/>
      <c r="H146" s="34"/>
      <c r="I146" s="34"/>
      <c r="J146" s="34"/>
    </row>
    <row r="147" spans="1:20" x14ac:dyDescent="0.2">
      <c r="B147" s="26"/>
      <c r="C147" s="34"/>
      <c r="D147" s="34"/>
      <c r="E147" s="34"/>
      <c r="F147" s="34"/>
      <c r="G147" s="34"/>
      <c r="H147" s="34"/>
      <c r="I147" s="34"/>
      <c r="J147" s="34"/>
    </row>
    <row r="148" spans="1:20" x14ac:dyDescent="0.2">
      <c r="B148" s="26"/>
      <c r="C148" s="34"/>
      <c r="D148" s="34"/>
      <c r="E148" s="34"/>
      <c r="F148" s="34"/>
      <c r="G148" s="34"/>
      <c r="H148" s="34"/>
      <c r="I148" s="34"/>
      <c r="J148" s="34"/>
    </row>
    <row r="149" spans="1:20" x14ac:dyDescent="0.2">
      <c r="B149" s="64"/>
      <c r="C149" s="64"/>
      <c r="D149" s="64"/>
      <c r="E149" s="64"/>
      <c r="F149" s="64"/>
      <c r="G149" s="64"/>
      <c r="H149" s="64"/>
      <c r="I149" s="64"/>
      <c r="J149" s="64"/>
    </row>
    <row r="150" spans="1:20" x14ac:dyDescent="0.2">
      <c r="B150" s="25"/>
      <c r="C150" s="25"/>
      <c r="D150" s="25"/>
      <c r="E150" s="25"/>
      <c r="F150" s="25"/>
      <c r="G150" s="25"/>
      <c r="H150" s="25"/>
      <c r="I150" s="25"/>
      <c r="J150" s="25"/>
    </row>
    <row r="151" spans="1:20" x14ac:dyDescent="0.2">
      <c r="B151" s="25"/>
      <c r="C151" s="25"/>
      <c r="D151" s="25"/>
      <c r="E151" s="25"/>
      <c r="F151" s="25"/>
      <c r="G151" s="25"/>
      <c r="H151" s="25"/>
      <c r="I151" s="25"/>
      <c r="J151" s="25"/>
    </row>
    <row r="152" spans="1:20" x14ac:dyDescent="0.2">
      <c r="A152" s="27" t="s">
        <v>81</v>
      </c>
      <c r="B152" s="27" t="s">
        <v>78</v>
      </c>
      <c r="C152" s="69"/>
      <c r="D152" s="69"/>
      <c r="E152" s="69"/>
      <c r="F152" s="69"/>
      <c r="G152" s="69"/>
      <c r="H152" s="69"/>
      <c r="I152" s="69"/>
      <c r="J152" s="69"/>
    </row>
    <row r="153" spans="1:20" x14ac:dyDescent="0.2">
      <c r="B153" s="27"/>
    </row>
    <row r="154" spans="1:20" x14ac:dyDescent="0.2">
      <c r="B154" s="27" t="s">
        <v>79</v>
      </c>
      <c r="C154" s="70"/>
      <c r="D154" s="70"/>
      <c r="E154" s="70"/>
      <c r="F154" s="70"/>
      <c r="G154" s="70"/>
      <c r="I154" s="33"/>
      <c r="K154" s="58"/>
      <c r="L154" s="58"/>
      <c r="M154" s="58"/>
      <c r="N154" s="58"/>
      <c r="O154" s="58"/>
      <c r="P154" s="58"/>
      <c r="Q154" s="58"/>
      <c r="R154" s="58"/>
      <c r="S154" s="37"/>
      <c r="T154" s="37"/>
    </row>
    <row r="155" spans="1:20" x14ac:dyDescent="0.2">
      <c r="B155" s="27"/>
      <c r="I155" s="33"/>
      <c r="K155" s="58"/>
      <c r="L155" s="58"/>
      <c r="M155" s="58"/>
      <c r="N155" s="58"/>
      <c r="O155" s="58"/>
      <c r="P155" s="58"/>
      <c r="Q155" s="58"/>
      <c r="R155" s="58"/>
      <c r="S155" s="37"/>
      <c r="T155" s="37"/>
    </row>
    <row r="156" spans="1:20" x14ac:dyDescent="0.2">
      <c r="B156" s="27"/>
    </row>
    <row r="157" spans="1:20" x14ac:dyDescent="0.2">
      <c r="B157" s="27"/>
    </row>
    <row r="158" spans="1:20" x14ac:dyDescent="0.2">
      <c r="B158" s="27" t="s">
        <v>80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</row>
    <row r="159" spans="1:20" x14ac:dyDescent="0.2"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</row>
    <row r="160" spans="1:20" x14ac:dyDescent="0.2">
      <c r="C160" s="36"/>
    </row>
    <row r="161" spans="1:12" x14ac:dyDescent="0.2">
      <c r="C161" s="36"/>
    </row>
    <row r="162" spans="1:12" x14ac:dyDescent="0.2">
      <c r="A162" s="27" t="s">
        <v>82</v>
      </c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</row>
    <row r="164" spans="1:12" x14ac:dyDescent="0.2">
      <c r="B164" s="59"/>
      <c r="C164" s="59"/>
      <c r="D164" s="59"/>
      <c r="E164" s="59"/>
      <c r="F164" s="59"/>
      <c r="G164" s="59"/>
      <c r="H164" s="59"/>
      <c r="I164" s="59"/>
      <c r="J164" s="59"/>
      <c r="K164" s="59"/>
    </row>
    <row r="165" spans="1:12" x14ac:dyDescent="0.2">
      <c r="B165" s="59"/>
      <c r="C165" s="59"/>
      <c r="D165" s="59"/>
      <c r="E165" s="59"/>
      <c r="F165" s="59"/>
      <c r="G165" s="59"/>
      <c r="H165" s="59"/>
      <c r="I165" s="59"/>
      <c r="J165" s="59"/>
      <c r="K165" s="59"/>
    </row>
    <row r="166" spans="1:12" x14ac:dyDescent="0.2">
      <c r="B166" s="71"/>
      <c r="C166" s="66"/>
      <c r="D166" s="67"/>
      <c r="E166" s="67"/>
      <c r="F166" s="67"/>
      <c r="G166" s="67"/>
      <c r="H166" s="67"/>
      <c r="I166" s="67"/>
      <c r="J166" s="67"/>
      <c r="K166" s="59"/>
    </row>
    <row r="167" spans="1:12" x14ac:dyDescent="0.2">
      <c r="B167" s="28"/>
      <c r="C167" s="34"/>
      <c r="D167" s="67"/>
      <c r="E167" s="67"/>
      <c r="F167" s="67"/>
      <c r="G167" s="67"/>
      <c r="H167" s="67"/>
      <c r="I167" s="67"/>
      <c r="J167" s="67"/>
      <c r="K167" s="59"/>
    </row>
    <row r="168" spans="1:12" x14ac:dyDescent="0.2">
      <c r="B168" s="28"/>
      <c r="C168" s="34"/>
      <c r="D168" s="67"/>
      <c r="E168" s="67"/>
      <c r="F168" s="67"/>
      <c r="G168" s="67"/>
      <c r="H168" s="67"/>
      <c r="I168" s="67"/>
      <c r="J168" s="67"/>
      <c r="K168" s="59"/>
    </row>
    <row r="169" spans="1:12" x14ac:dyDescent="0.2">
      <c r="B169" s="28"/>
      <c r="C169" s="34"/>
      <c r="D169" s="67"/>
      <c r="E169" s="67"/>
      <c r="F169" s="67"/>
      <c r="G169" s="67"/>
      <c r="H169" s="67"/>
      <c r="I169" s="67"/>
      <c r="J169" s="67"/>
      <c r="K169" s="59"/>
    </row>
    <row r="170" spans="1:12" x14ac:dyDescent="0.2">
      <c r="B170" s="28"/>
      <c r="C170" s="34"/>
      <c r="D170" s="67"/>
      <c r="E170" s="67"/>
      <c r="F170" s="67"/>
      <c r="G170" s="67"/>
      <c r="H170" s="67"/>
      <c r="I170" s="67"/>
      <c r="J170" s="67"/>
      <c r="K170" s="59"/>
    </row>
    <row r="171" spans="1:12" x14ac:dyDescent="0.2">
      <c r="B171" s="28"/>
      <c r="C171" s="35"/>
      <c r="D171" s="67"/>
      <c r="E171" s="67"/>
      <c r="F171" s="67"/>
      <c r="G171" s="67"/>
      <c r="H171" s="67"/>
      <c r="I171" s="67"/>
      <c r="J171" s="67"/>
      <c r="K171" s="59"/>
    </row>
    <row r="172" spans="1:12" x14ac:dyDescent="0.2">
      <c r="B172" s="59"/>
      <c r="C172" s="72"/>
      <c r="D172" s="67"/>
      <c r="E172" s="67"/>
      <c r="F172" s="67"/>
      <c r="G172" s="67"/>
      <c r="H172" s="67"/>
      <c r="I172" s="67"/>
      <c r="J172" s="67"/>
      <c r="K172" s="59"/>
    </row>
    <row r="173" spans="1:12" x14ac:dyDescent="0.2">
      <c r="B173" s="59"/>
      <c r="C173" s="72"/>
      <c r="D173" s="67"/>
      <c r="E173" s="67"/>
      <c r="F173" s="67"/>
      <c r="G173" s="67"/>
      <c r="H173" s="67"/>
      <c r="I173" s="67"/>
      <c r="J173" s="67"/>
      <c r="K173" s="59"/>
    </row>
    <row r="174" spans="1:12" x14ac:dyDescent="0.2">
      <c r="B174" s="30"/>
      <c r="C174" s="73"/>
      <c r="D174" s="66"/>
      <c r="E174" s="66"/>
      <c r="F174" s="66"/>
      <c r="G174" s="66"/>
      <c r="H174" s="67"/>
      <c r="I174" s="67"/>
      <c r="J174" s="67"/>
      <c r="K174" s="59"/>
    </row>
    <row r="175" spans="1:12" x14ac:dyDescent="0.2">
      <c r="B175" s="28"/>
      <c r="C175" s="35"/>
      <c r="D175" s="34"/>
      <c r="E175" s="34"/>
      <c r="F175" s="34"/>
      <c r="G175" s="34"/>
      <c r="H175" s="67"/>
      <c r="I175" s="67"/>
      <c r="J175" s="67"/>
      <c r="K175" s="59"/>
    </row>
    <row r="176" spans="1:12" x14ac:dyDescent="0.2">
      <c r="B176" s="28"/>
      <c r="C176" s="35"/>
      <c r="D176" s="34"/>
      <c r="E176" s="34"/>
      <c r="F176" s="34"/>
      <c r="G176" s="34"/>
      <c r="H176" s="67"/>
      <c r="I176" s="67"/>
      <c r="J176" s="67"/>
      <c r="K176" s="59"/>
    </row>
    <row r="177" spans="2:11" x14ac:dyDescent="0.2">
      <c r="B177" s="28"/>
      <c r="C177" s="35"/>
      <c r="D177" s="34"/>
      <c r="E177" s="34"/>
      <c r="F177" s="34"/>
      <c r="G177" s="34"/>
      <c r="H177" s="67"/>
      <c r="I177" s="67"/>
      <c r="J177" s="67"/>
      <c r="K177" s="59"/>
    </row>
    <row r="178" spans="2:11" x14ac:dyDescent="0.2">
      <c r="B178" s="59"/>
      <c r="C178" s="67"/>
      <c r="D178" s="67"/>
      <c r="E178" s="67"/>
      <c r="F178" s="67"/>
      <c r="G178" s="67"/>
      <c r="H178" s="67"/>
      <c r="I178" s="67"/>
      <c r="J178" s="67"/>
      <c r="K178" s="59"/>
    </row>
    <row r="179" spans="2:11" x14ac:dyDescent="0.2">
      <c r="B179" s="30"/>
      <c r="C179" s="66"/>
      <c r="D179" s="66"/>
      <c r="E179" s="66"/>
      <c r="F179" s="66"/>
      <c r="G179" s="66"/>
      <c r="H179" s="66"/>
      <c r="I179" s="66"/>
      <c r="J179" s="66"/>
      <c r="K179" s="59"/>
    </row>
    <row r="180" spans="2:11" x14ac:dyDescent="0.2">
      <c r="B180" s="28"/>
      <c r="C180" s="34"/>
      <c r="D180" s="34"/>
      <c r="E180" s="34"/>
      <c r="F180" s="34"/>
      <c r="G180" s="34"/>
      <c r="H180" s="34"/>
      <c r="I180" s="34"/>
      <c r="J180" s="34"/>
      <c r="K180" s="59"/>
    </row>
    <row r="181" spans="2:11" x14ac:dyDescent="0.2">
      <c r="B181" s="28"/>
      <c r="C181" s="34"/>
      <c r="D181" s="34"/>
      <c r="E181" s="34"/>
      <c r="F181" s="34"/>
      <c r="G181" s="34"/>
      <c r="H181" s="34"/>
      <c r="I181" s="34"/>
      <c r="J181" s="34"/>
      <c r="K181" s="59"/>
    </row>
    <row r="182" spans="2:11" x14ac:dyDescent="0.2">
      <c r="B182" s="28"/>
      <c r="C182" s="34"/>
      <c r="D182" s="34"/>
      <c r="E182" s="34"/>
      <c r="F182" s="34"/>
      <c r="G182" s="34"/>
      <c r="H182" s="34"/>
      <c r="I182" s="34"/>
      <c r="J182" s="34"/>
      <c r="K182" s="59"/>
    </row>
    <row r="187" spans="2:11" x14ac:dyDescent="0.2">
      <c r="B187" s="60"/>
      <c r="C187" s="60"/>
      <c r="D187" s="60"/>
      <c r="E187" s="60"/>
    </row>
    <row r="188" spans="2:11" x14ac:dyDescent="0.2">
      <c r="B188" s="30"/>
      <c r="C188" s="30"/>
      <c r="D188" s="30"/>
      <c r="E188" s="30"/>
    </row>
    <row r="189" spans="2:11" x14ac:dyDescent="0.2">
      <c r="B189" s="40"/>
      <c r="C189" s="39"/>
      <c r="D189" s="39"/>
      <c r="E189" s="39"/>
    </row>
    <row r="190" spans="2:11" x14ac:dyDescent="0.2">
      <c r="B190" s="40"/>
      <c r="C190" s="39"/>
      <c r="D190" s="39"/>
      <c r="E190" s="39"/>
    </row>
    <row r="191" spans="2:11" x14ac:dyDescent="0.2">
      <c r="B191" s="40"/>
      <c r="C191" s="39"/>
      <c r="D191" s="39"/>
      <c r="E191" s="39"/>
    </row>
    <row r="192" spans="2:11" x14ac:dyDescent="0.2">
      <c r="B192" s="40"/>
      <c r="C192" s="39"/>
      <c r="D192" s="39"/>
      <c r="E192" s="39"/>
    </row>
    <row r="193" spans="2:5" x14ac:dyDescent="0.2">
      <c r="B193" s="40"/>
      <c r="C193" s="39"/>
      <c r="D193" s="39"/>
      <c r="E193" s="39"/>
    </row>
    <row r="194" spans="2:5" x14ac:dyDescent="0.2">
      <c r="B194" s="40"/>
      <c r="C194" s="39"/>
      <c r="D194" s="39"/>
      <c r="E194" s="39"/>
    </row>
    <row r="195" spans="2:5" x14ac:dyDescent="0.2">
      <c r="B195" s="40"/>
      <c r="C195" s="39"/>
      <c r="D195" s="39"/>
      <c r="E195" s="39"/>
    </row>
    <row r="196" spans="2:5" x14ac:dyDescent="0.2">
      <c r="B196" s="40"/>
      <c r="C196" s="39"/>
      <c r="D196" s="39"/>
      <c r="E196" s="39"/>
    </row>
    <row r="197" spans="2:5" x14ac:dyDescent="0.2">
      <c r="B197" s="40"/>
      <c r="C197" s="39"/>
      <c r="D197" s="39"/>
      <c r="E197" s="39"/>
    </row>
    <row r="198" spans="2:5" x14ac:dyDescent="0.2">
      <c r="B198" s="40"/>
      <c r="C198" s="39"/>
      <c r="D198" s="39"/>
      <c r="E198" s="39"/>
    </row>
    <row r="199" spans="2:5" x14ac:dyDescent="0.2">
      <c r="B199" s="40"/>
      <c r="C199" s="39"/>
      <c r="D199" s="39"/>
      <c r="E199" s="39"/>
    </row>
    <row r="200" spans="2:5" x14ac:dyDescent="0.2">
      <c r="B200" s="40"/>
      <c r="C200" s="39"/>
      <c r="D200" s="39"/>
      <c r="E200" s="39"/>
    </row>
    <row r="201" spans="2:5" x14ac:dyDescent="0.2">
      <c r="B201" s="40"/>
      <c r="C201" s="39"/>
      <c r="D201" s="39"/>
      <c r="E201" s="39"/>
    </row>
    <row r="202" spans="2:5" x14ac:dyDescent="0.2">
      <c r="B202" s="40"/>
      <c r="C202" s="39"/>
      <c r="D202" s="39"/>
      <c r="E202" s="39"/>
    </row>
    <row r="203" spans="2:5" x14ac:dyDescent="0.2">
      <c r="B203" s="40"/>
      <c r="C203" s="39"/>
      <c r="D203" s="39"/>
      <c r="E203" s="39"/>
    </row>
    <row r="204" spans="2:5" x14ac:dyDescent="0.2">
      <c r="B204" s="40"/>
      <c r="C204" s="39"/>
      <c r="D204" s="39"/>
      <c r="E204" s="39"/>
    </row>
    <row r="205" spans="2:5" x14ac:dyDescent="0.2">
      <c r="B205" s="40"/>
      <c r="C205" s="39"/>
      <c r="D205" s="39"/>
      <c r="E205" s="39"/>
    </row>
    <row r="206" spans="2:5" x14ac:dyDescent="0.2">
      <c r="B206" s="40"/>
      <c r="C206" s="39"/>
      <c r="D206" s="39"/>
      <c r="E206" s="39"/>
    </row>
    <row r="207" spans="2:5" x14ac:dyDescent="0.2">
      <c r="B207" s="40"/>
      <c r="C207" s="39"/>
      <c r="D207" s="39"/>
      <c r="E207" s="39"/>
    </row>
    <row r="208" spans="2:5" x14ac:dyDescent="0.2">
      <c r="B208" s="40"/>
      <c r="C208" s="39"/>
      <c r="D208" s="39"/>
      <c r="E208" s="39"/>
    </row>
    <row r="209" spans="2:5" x14ac:dyDescent="0.2">
      <c r="B209" s="40"/>
      <c r="C209" s="39"/>
      <c r="D209" s="39"/>
      <c r="E209" s="39"/>
    </row>
    <row r="210" spans="2:5" x14ac:dyDescent="0.2">
      <c r="B210" s="40"/>
      <c r="C210" s="39"/>
      <c r="D210" s="39"/>
      <c r="E210" s="39"/>
    </row>
    <row r="211" spans="2:5" x14ac:dyDescent="0.2">
      <c r="B211" s="40"/>
      <c r="C211" s="39"/>
      <c r="D211" s="39"/>
      <c r="E211" s="39"/>
    </row>
    <row r="212" spans="2:5" x14ac:dyDescent="0.2">
      <c r="B212" s="40"/>
      <c r="C212" s="39"/>
      <c r="D212" s="39"/>
      <c r="E212" s="39"/>
    </row>
    <row r="213" spans="2:5" x14ac:dyDescent="0.2">
      <c r="B213" s="40"/>
      <c r="C213" s="39"/>
      <c r="D213" s="39"/>
      <c r="E213" s="39"/>
    </row>
    <row r="214" spans="2:5" x14ac:dyDescent="0.2">
      <c r="B214" s="40"/>
      <c r="C214" s="39"/>
      <c r="D214" s="39"/>
      <c r="E214" s="39"/>
    </row>
    <row r="215" spans="2:5" x14ac:dyDescent="0.2">
      <c r="B215" s="40"/>
      <c r="C215" s="39"/>
      <c r="D215" s="39"/>
      <c r="E215" s="39"/>
    </row>
    <row r="216" spans="2:5" x14ac:dyDescent="0.2">
      <c r="B216" s="40"/>
      <c r="C216" s="39"/>
      <c r="D216" s="39"/>
      <c r="E216" s="39"/>
    </row>
    <row r="217" spans="2:5" x14ac:dyDescent="0.2">
      <c r="B217" s="40"/>
      <c r="C217" s="39"/>
      <c r="D217" s="39"/>
      <c r="E217" s="39"/>
    </row>
    <row r="218" spans="2:5" x14ac:dyDescent="0.2">
      <c r="B218" s="40"/>
      <c r="C218" s="39"/>
      <c r="D218" s="39"/>
      <c r="E218" s="39"/>
    </row>
    <row r="219" spans="2:5" x14ac:dyDescent="0.2">
      <c r="B219" s="40"/>
      <c r="C219" s="39"/>
      <c r="D219" s="39"/>
      <c r="E219" s="39"/>
    </row>
    <row r="220" spans="2:5" x14ac:dyDescent="0.2">
      <c r="B220" s="40"/>
      <c r="C220" s="39"/>
      <c r="D220" s="39"/>
      <c r="E220" s="39"/>
    </row>
    <row r="221" spans="2:5" x14ac:dyDescent="0.2">
      <c r="B221" s="40"/>
      <c r="C221" s="39"/>
      <c r="D221" s="39"/>
      <c r="E221" s="39"/>
    </row>
    <row r="222" spans="2:5" x14ac:dyDescent="0.2">
      <c r="B222" s="40"/>
      <c r="C222" s="39"/>
      <c r="D222" s="39"/>
      <c r="E222" s="39"/>
    </row>
    <row r="223" spans="2:5" x14ac:dyDescent="0.2">
      <c r="B223" s="40"/>
      <c r="C223" s="39"/>
      <c r="D223" s="39"/>
      <c r="E223" s="39"/>
    </row>
    <row r="224" spans="2:5" x14ac:dyDescent="0.2">
      <c r="B224" s="40"/>
      <c r="C224" s="39"/>
      <c r="D224" s="39"/>
      <c r="E224" s="39"/>
    </row>
    <row r="225" spans="2:18" x14ac:dyDescent="0.2">
      <c r="B225" s="40"/>
      <c r="C225" s="39"/>
      <c r="D225" s="39"/>
      <c r="E225" s="39"/>
    </row>
    <row r="226" spans="2:18" x14ac:dyDescent="0.2">
      <c r="B226" s="40"/>
      <c r="C226" s="39"/>
      <c r="D226" s="39"/>
      <c r="E226" s="39"/>
    </row>
    <row r="227" spans="2:18" x14ac:dyDescent="0.2">
      <c r="B227" s="40"/>
      <c r="C227" s="39"/>
      <c r="D227" s="39"/>
      <c r="E227" s="39"/>
    </row>
    <row r="228" spans="2:18" x14ac:dyDescent="0.2">
      <c r="B228" s="40"/>
      <c r="C228" s="39"/>
      <c r="D228" s="39"/>
      <c r="E228" s="39"/>
    </row>
    <row r="229" spans="2:18" x14ac:dyDescent="0.2">
      <c r="B229" s="40"/>
      <c r="C229" s="39"/>
      <c r="D229" s="39"/>
      <c r="E229" s="39"/>
    </row>
    <row r="230" spans="2:18" x14ac:dyDescent="0.2">
      <c r="B230" s="40"/>
      <c r="C230" s="39"/>
      <c r="D230" s="39"/>
      <c r="E230" s="39"/>
    </row>
    <row r="231" spans="2:18" x14ac:dyDescent="0.2">
      <c r="B231" s="40"/>
      <c r="C231" s="39"/>
      <c r="D231" s="39"/>
      <c r="E231" s="39"/>
    </row>
    <row r="232" spans="2:18" x14ac:dyDescent="0.2">
      <c r="B232" s="40"/>
      <c r="C232" s="39"/>
      <c r="D232" s="39"/>
      <c r="E232" s="39"/>
    </row>
    <row r="233" spans="2:18" x14ac:dyDescent="0.2">
      <c r="B233" s="40"/>
      <c r="C233" s="39"/>
      <c r="D233" s="39"/>
      <c r="E233" s="39"/>
    </row>
    <row r="234" spans="2:18" x14ac:dyDescent="0.2">
      <c r="B234" s="40"/>
      <c r="C234" s="39"/>
      <c r="D234" s="39"/>
      <c r="E234" s="39"/>
    </row>
    <row r="235" spans="2:18" x14ac:dyDescent="0.2">
      <c r="B235" s="40"/>
      <c r="C235" s="39"/>
      <c r="D235" s="39"/>
      <c r="E235" s="39"/>
    </row>
    <row r="236" spans="2:18" x14ac:dyDescent="0.2">
      <c r="B236" s="40"/>
      <c r="C236" s="39"/>
      <c r="D236" s="39"/>
      <c r="E236" s="39"/>
    </row>
    <row r="237" spans="2:18" x14ac:dyDescent="0.2">
      <c r="B237" s="60"/>
      <c r="C237" s="60"/>
      <c r="D237" s="60"/>
      <c r="E237" s="60"/>
    </row>
    <row r="239" spans="2:18" x14ac:dyDescent="0.2">
      <c r="B239" s="27" t="s">
        <v>78</v>
      </c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2:18" x14ac:dyDescent="0.2">
      <c r="C240" s="32"/>
    </row>
    <row r="241" spans="1:18" x14ac:dyDescent="0.2">
      <c r="B241" s="27" t="s">
        <v>79</v>
      </c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4" spans="1:18" x14ac:dyDescent="0.2">
      <c r="B244" s="59"/>
      <c r="C244" s="59"/>
      <c r="D244" s="59"/>
      <c r="E244" s="59"/>
      <c r="F244" s="59"/>
      <c r="G244" s="59"/>
      <c r="H244" s="59"/>
      <c r="I244" s="59"/>
      <c r="J244" s="59"/>
      <c r="K244" s="59"/>
    </row>
    <row r="245" spans="1:18" x14ac:dyDescent="0.2">
      <c r="A245" s="27" t="s">
        <v>103</v>
      </c>
      <c r="B245" s="59"/>
      <c r="C245" s="59"/>
      <c r="D245" s="59"/>
      <c r="E245" s="59"/>
      <c r="F245" s="59"/>
      <c r="G245" s="59"/>
      <c r="H245" s="59"/>
      <c r="I245" s="59"/>
      <c r="J245" s="59"/>
      <c r="K245" s="59"/>
    </row>
    <row r="246" spans="1:18" ht="15.75" thickBot="1" x14ac:dyDescent="0.25">
      <c r="B246" s="11" t="s">
        <v>64</v>
      </c>
      <c r="C246" s="11" t="s">
        <v>24</v>
      </c>
      <c r="D246" s="11" t="s">
        <v>104</v>
      </c>
      <c r="E246" s="11" t="s">
        <v>25</v>
      </c>
      <c r="F246" s="11" t="s">
        <v>38</v>
      </c>
      <c r="G246" s="11" t="s">
        <v>65</v>
      </c>
      <c r="H246" s="67"/>
      <c r="I246" s="67"/>
      <c r="J246" s="67"/>
      <c r="K246" s="59"/>
    </row>
    <row r="247" spans="1:18" ht="15.75" thickTop="1" x14ac:dyDescent="0.25">
      <c r="B247" s="12">
        <v>1</v>
      </c>
      <c r="C247" s="14">
        <v>1.6</v>
      </c>
      <c r="D247" s="77"/>
      <c r="E247" s="13">
        <v>18</v>
      </c>
      <c r="F247" s="13">
        <v>3</v>
      </c>
      <c r="G247" s="14">
        <v>105</v>
      </c>
      <c r="H247" s="67"/>
      <c r="I247" s="67"/>
      <c r="J247" s="67"/>
      <c r="K247" s="59"/>
    </row>
    <row r="248" spans="1:18" ht="15" x14ac:dyDescent="0.25">
      <c r="B248" s="12">
        <v>2</v>
      </c>
      <c r="C248" s="14">
        <v>2.5</v>
      </c>
      <c r="D248" s="77"/>
      <c r="E248" s="13">
        <v>15</v>
      </c>
      <c r="F248" s="13">
        <v>3</v>
      </c>
      <c r="G248" s="14">
        <v>103.2</v>
      </c>
      <c r="H248" s="67"/>
      <c r="I248" s="67"/>
      <c r="J248" s="67"/>
      <c r="K248" s="59"/>
    </row>
    <row r="249" spans="1:18" ht="15" x14ac:dyDescent="0.25">
      <c r="B249" s="12">
        <v>3</v>
      </c>
      <c r="C249" s="14">
        <v>2</v>
      </c>
      <c r="D249" s="77"/>
      <c r="E249" s="13">
        <v>14</v>
      </c>
      <c r="F249" s="13">
        <v>2</v>
      </c>
      <c r="G249" s="14">
        <v>102.1</v>
      </c>
      <c r="H249" s="67"/>
      <c r="I249" s="67"/>
      <c r="J249" s="67"/>
      <c r="K249" s="59"/>
    </row>
    <row r="250" spans="1:18" ht="15" x14ac:dyDescent="0.25">
      <c r="B250" s="12">
        <v>4</v>
      </c>
      <c r="C250" s="14">
        <v>0.3</v>
      </c>
      <c r="D250" s="77"/>
      <c r="E250" s="13">
        <v>13</v>
      </c>
      <c r="F250" s="13">
        <v>1</v>
      </c>
      <c r="G250" s="14">
        <v>92.5</v>
      </c>
      <c r="H250" s="67"/>
      <c r="I250" s="67"/>
      <c r="J250" s="67"/>
      <c r="K250" s="59"/>
    </row>
    <row r="251" spans="1:18" ht="15" x14ac:dyDescent="0.25">
      <c r="B251" s="12">
        <v>5</v>
      </c>
      <c r="C251" s="14">
        <v>0.6</v>
      </c>
      <c r="D251" s="77"/>
      <c r="E251" s="13">
        <v>13</v>
      </c>
      <c r="F251" s="13">
        <v>1</v>
      </c>
      <c r="G251" s="14">
        <v>95</v>
      </c>
      <c r="H251" s="67"/>
      <c r="I251" s="67"/>
      <c r="J251" s="67"/>
      <c r="K251" s="59"/>
    </row>
    <row r="252" spans="1:18" ht="15" x14ac:dyDescent="0.25">
      <c r="B252" s="12">
        <v>6</v>
      </c>
      <c r="C252" s="14">
        <v>1</v>
      </c>
      <c r="D252" s="77"/>
      <c r="E252" s="13">
        <v>14</v>
      </c>
      <c r="F252" s="13">
        <v>2</v>
      </c>
      <c r="G252" s="14">
        <v>99</v>
      </c>
      <c r="H252" s="67"/>
      <c r="I252" s="67"/>
      <c r="J252" s="67"/>
      <c r="K252" s="59"/>
    </row>
    <row r="253" spans="1:18" ht="15" x14ac:dyDescent="0.25">
      <c r="B253" s="12">
        <v>7</v>
      </c>
      <c r="C253" s="14">
        <v>0.7</v>
      </c>
      <c r="D253" s="77"/>
      <c r="E253" s="13">
        <v>9</v>
      </c>
      <c r="F253" s="13">
        <v>2</v>
      </c>
      <c r="G253" s="14">
        <v>97.2</v>
      </c>
      <c r="H253" s="67"/>
      <c r="I253" s="67"/>
      <c r="J253" s="67"/>
      <c r="K253" s="59"/>
    </row>
    <row r="254" spans="1:18" ht="15" x14ac:dyDescent="0.25">
      <c r="B254" s="12">
        <v>8</v>
      </c>
      <c r="C254" s="14">
        <v>4.2</v>
      </c>
      <c r="D254" s="77"/>
      <c r="E254" s="13">
        <v>17</v>
      </c>
      <c r="F254" s="13">
        <v>2</v>
      </c>
      <c r="G254" s="14">
        <v>98.6</v>
      </c>
      <c r="H254" s="67"/>
      <c r="I254" s="67"/>
      <c r="J254" s="67"/>
      <c r="K254" s="59"/>
    </row>
    <row r="255" spans="1:18" ht="15" x14ac:dyDescent="0.25">
      <c r="B255" s="12">
        <v>9</v>
      </c>
      <c r="C255" s="14">
        <v>5</v>
      </c>
      <c r="D255" s="77"/>
      <c r="E255" s="13">
        <v>14</v>
      </c>
      <c r="F255" s="13">
        <v>1</v>
      </c>
      <c r="G255" s="14">
        <v>96.4</v>
      </c>
      <c r="H255" s="67"/>
      <c r="I255" s="67"/>
      <c r="J255" s="67"/>
      <c r="K255" s="59"/>
    </row>
    <row r="256" spans="1:18" ht="15" x14ac:dyDescent="0.25">
      <c r="B256" s="12">
        <v>10</v>
      </c>
      <c r="C256" s="14">
        <v>3</v>
      </c>
      <c r="D256" s="77"/>
      <c r="E256" s="13">
        <v>13</v>
      </c>
      <c r="F256" s="13">
        <v>3</v>
      </c>
      <c r="G256" s="14">
        <v>104.3</v>
      </c>
      <c r="H256" s="67"/>
      <c r="I256" s="67"/>
      <c r="J256" s="67"/>
      <c r="K256" s="59"/>
    </row>
    <row r="257" spans="2:11" ht="15" x14ac:dyDescent="0.25">
      <c r="B257" s="12">
        <v>11</v>
      </c>
      <c r="C257" s="14">
        <v>1.6</v>
      </c>
      <c r="D257" s="77"/>
      <c r="E257" s="13">
        <v>17</v>
      </c>
      <c r="F257" s="13">
        <v>3</v>
      </c>
      <c r="G257" s="14">
        <v>104</v>
      </c>
      <c r="H257" s="67"/>
      <c r="I257" s="67"/>
      <c r="J257" s="67"/>
      <c r="K257" s="59"/>
    </row>
    <row r="258" spans="2:11" ht="15" x14ac:dyDescent="0.25">
      <c r="B258" s="12">
        <v>12</v>
      </c>
      <c r="C258" s="14">
        <v>1</v>
      </c>
      <c r="D258" s="77"/>
      <c r="E258" s="13">
        <v>9</v>
      </c>
      <c r="F258" s="13">
        <v>2</v>
      </c>
      <c r="G258" s="14">
        <v>98</v>
      </c>
      <c r="H258" s="67"/>
      <c r="I258" s="67"/>
      <c r="J258" s="67"/>
      <c r="K258" s="59"/>
    </row>
    <row r="259" spans="2:11" ht="15" x14ac:dyDescent="0.25">
      <c r="B259" s="12">
        <v>13</v>
      </c>
      <c r="C259" s="14">
        <v>4</v>
      </c>
      <c r="D259" s="77"/>
      <c r="E259" s="13">
        <v>17</v>
      </c>
      <c r="F259" s="13">
        <v>2</v>
      </c>
      <c r="G259" s="14">
        <v>98.2</v>
      </c>
      <c r="H259" s="66"/>
      <c r="I259" s="66"/>
      <c r="J259" s="66"/>
      <c r="K259" s="59"/>
    </row>
    <row r="260" spans="2:11" ht="15" x14ac:dyDescent="0.25">
      <c r="B260" s="12">
        <v>14</v>
      </c>
      <c r="C260" s="14">
        <v>2</v>
      </c>
      <c r="D260" s="77"/>
      <c r="E260" s="13">
        <v>15</v>
      </c>
      <c r="F260" s="13">
        <v>2</v>
      </c>
      <c r="G260" s="14">
        <v>102.1</v>
      </c>
      <c r="H260" s="34"/>
      <c r="I260" s="34"/>
      <c r="J260" s="34"/>
      <c r="K260" s="59"/>
    </row>
    <row r="261" spans="2:11" ht="15" x14ac:dyDescent="0.25">
      <c r="B261" s="12">
        <v>15</v>
      </c>
      <c r="C261" s="14">
        <v>2.2999999999999998</v>
      </c>
      <c r="D261" s="77"/>
      <c r="E261" s="13">
        <v>16</v>
      </c>
      <c r="F261" s="13">
        <v>3</v>
      </c>
      <c r="G261" s="14">
        <v>106.2</v>
      </c>
      <c r="H261" s="34"/>
      <c r="I261" s="34"/>
      <c r="J261" s="34"/>
      <c r="K261" s="59"/>
    </row>
    <row r="262" spans="2:11" ht="15" x14ac:dyDescent="0.25">
      <c r="B262" s="12">
        <v>16</v>
      </c>
      <c r="C262" s="14">
        <v>4</v>
      </c>
      <c r="D262" s="77"/>
      <c r="E262" s="13">
        <v>12</v>
      </c>
      <c r="F262" s="13">
        <v>1</v>
      </c>
      <c r="G262" s="14">
        <v>95.4</v>
      </c>
      <c r="H262" s="34"/>
      <c r="I262" s="34"/>
      <c r="J262" s="34"/>
      <c r="K262" s="59"/>
    </row>
    <row r="263" spans="2:11" ht="15" x14ac:dyDescent="0.25">
      <c r="B263" s="12">
        <v>17</v>
      </c>
      <c r="C263" s="14">
        <v>4</v>
      </c>
      <c r="D263" s="77"/>
      <c r="E263" s="13">
        <v>15</v>
      </c>
      <c r="F263" s="13">
        <v>2</v>
      </c>
      <c r="G263" s="14">
        <v>101</v>
      </c>
    </row>
    <row r="264" spans="2:11" ht="15" x14ac:dyDescent="0.25">
      <c r="B264" s="12">
        <v>18</v>
      </c>
      <c r="C264" s="14">
        <v>0</v>
      </c>
      <c r="D264" s="77"/>
      <c r="E264" s="13">
        <v>12</v>
      </c>
      <c r="F264" s="13">
        <v>1</v>
      </c>
      <c r="G264" s="14">
        <v>93</v>
      </c>
    </row>
    <row r="265" spans="2:11" ht="15" x14ac:dyDescent="0.25">
      <c r="B265" s="12">
        <v>19</v>
      </c>
      <c r="C265" s="14">
        <v>5</v>
      </c>
      <c r="D265" s="77"/>
      <c r="E265" s="13">
        <v>12</v>
      </c>
      <c r="F265" s="13">
        <v>3</v>
      </c>
      <c r="G265" s="14">
        <v>96.6</v>
      </c>
    </row>
    <row r="266" spans="2:11" ht="15" x14ac:dyDescent="0.25">
      <c r="B266" s="12">
        <v>20</v>
      </c>
      <c r="C266" s="14">
        <v>0</v>
      </c>
      <c r="D266" s="77"/>
      <c r="E266" s="13">
        <v>11</v>
      </c>
      <c r="F266" s="13">
        <v>1</v>
      </c>
      <c r="G266" s="14">
        <v>91.4</v>
      </c>
    </row>
    <row r="267" spans="2:11" ht="15" x14ac:dyDescent="0.25">
      <c r="B267" s="12">
        <v>21</v>
      </c>
      <c r="C267" s="14">
        <v>4</v>
      </c>
      <c r="D267" s="77"/>
      <c r="E267" s="13">
        <v>12</v>
      </c>
      <c r="F267" s="13">
        <v>1</v>
      </c>
      <c r="G267" s="14">
        <v>95.4</v>
      </c>
    </row>
    <row r="268" spans="2:11" ht="15" x14ac:dyDescent="0.25">
      <c r="B268" s="12">
        <v>22</v>
      </c>
      <c r="C268" s="14">
        <v>2.1</v>
      </c>
      <c r="D268" s="77"/>
      <c r="E268" s="13">
        <v>17</v>
      </c>
      <c r="F268" s="13">
        <v>3</v>
      </c>
      <c r="G268" s="14">
        <v>105.9</v>
      </c>
    </row>
    <row r="269" spans="2:11" ht="15" x14ac:dyDescent="0.25">
      <c r="B269" s="12">
        <v>23</v>
      </c>
      <c r="C269" s="14">
        <v>0.8</v>
      </c>
      <c r="D269" s="77"/>
      <c r="E269" s="13">
        <v>13</v>
      </c>
      <c r="F269" s="13">
        <v>2</v>
      </c>
      <c r="G269" s="14">
        <v>98.3</v>
      </c>
    </row>
    <row r="270" spans="2:11" ht="15" x14ac:dyDescent="0.25">
      <c r="B270" s="12">
        <v>24</v>
      </c>
      <c r="C270" s="14">
        <v>2.7</v>
      </c>
      <c r="D270" s="77"/>
      <c r="E270" s="13">
        <v>15</v>
      </c>
      <c r="F270" s="13">
        <v>3</v>
      </c>
      <c r="G270" s="14">
        <v>102.5</v>
      </c>
    </row>
    <row r="271" spans="2:11" ht="15" x14ac:dyDescent="0.25">
      <c r="B271" s="12">
        <v>25</v>
      </c>
      <c r="C271" s="14">
        <v>0.4</v>
      </c>
      <c r="D271" s="77"/>
      <c r="E271" s="13">
        <v>8</v>
      </c>
      <c r="F271" s="13">
        <v>2</v>
      </c>
      <c r="G271" s="14">
        <v>94.3</v>
      </c>
    </row>
    <row r="272" spans="2:11" ht="15" x14ac:dyDescent="0.25">
      <c r="B272" s="12">
        <v>26</v>
      </c>
      <c r="C272" s="14">
        <v>5</v>
      </c>
      <c r="D272" s="77"/>
      <c r="E272" s="13">
        <v>11</v>
      </c>
      <c r="F272" s="13">
        <v>1</v>
      </c>
      <c r="G272" s="14">
        <v>92.4</v>
      </c>
    </row>
    <row r="273" spans="2:7" ht="15" x14ac:dyDescent="0.25">
      <c r="B273" s="12">
        <v>27</v>
      </c>
      <c r="C273" s="14">
        <v>0</v>
      </c>
      <c r="D273" s="77"/>
      <c r="E273" s="13">
        <v>14</v>
      </c>
      <c r="F273" s="13">
        <v>2</v>
      </c>
      <c r="G273" s="14">
        <v>97.6</v>
      </c>
    </row>
    <row r="274" spans="2:7" ht="15" x14ac:dyDescent="0.25">
      <c r="B274" s="12">
        <v>28</v>
      </c>
      <c r="C274" s="14">
        <v>0</v>
      </c>
      <c r="D274" s="77"/>
      <c r="E274" s="13">
        <v>15</v>
      </c>
      <c r="F274" s="13">
        <v>2</v>
      </c>
      <c r="G274" s="14">
        <v>98.1</v>
      </c>
    </row>
    <row r="275" spans="2:7" ht="15" x14ac:dyDescent="0.25">
      <c r="B275" s="12">
        <v>29</v>
      </c>
      <c r="C275" s="14">
        <v>0.5</v>
      </c>
      <c r="D275" s="77"/>
      <c r="E275" s="13">
        <v>16</v>
      </c>
      <c r="F275" s="13">
        <v>2</v>
      </c>
      <c r="G275" s="14">
        <v>98</v>
      </c>
    </row>
    <row r="276" spans="2:7" ht="15" x14ac:dyDescent="0.25">
      <c r="B276" s="12">
        <v>30</v>
      </c>
      <c r="C276" s="14">
        <v>0.5</v>
      </c>
      <c r="D276" s="77"/>
      <c r="E276" s="13">
        <v>17</v>
      </c>
      <c r="F276" s="13">
        <v>2</v>
      </c>
      <c r="G276" s="14">
        <v>98</v>
      </c>
    </row>
    <row r="277" spans="2:7" ht="15" x14ac:dyDescent="0.25">
      <c r="B277" s="12">
        <v>31</v>
      </c>
      <c r="C277" s="14">
        <v>3.8</v>
      </c>
      <c r="D277" s="77"/>
      <c r="E277" s="13">
        <v>13</v>
      </c>
      <c r="F277" s="13">
        <v>2</v>
      </c>
      <c r="G277" s="14">
        <v>102.5</v>
      </c>
    </row>
    <row r="278" spans="2:7" ht="15" x14ac:dyDescent="0.25">
      <c r="B278" s="12">
        <v>32</v>
      </c>
      <c r="C278" s="14">
        <v>5</v>
      </c>
      <c r="D278" s="77"/>
      <c r="E278" s="13">
        <v>17</v>
      </c>
      <c r="F278" s="13">
        <v>3</v>
      </c>
      <c r="G278" s="14">
        <v>103.4</v>
      </c>
    </row>
    <row r="279" spans="2:7" ht="15" x14ac:dyDescent="0.25">
      <c r="B279" s="12">
        <v>33</v>
      </c>
      <c r="C279" s="14">
        <v>5</v>
      </c>
      <c r="D279" s="77"/>
      <c r="E279" s="13">
        <v>17</v>
      </c>
      <c r="F279" s="13">
        <v>3</v>
      </c>
      <c r="G279" s="14">
        <v>105.1</v>
      </c>
    </row>
    <row r="280" spans="2:7" ht="15" x14ac:dyDescent="0.25">
      <c r="B280" s="12">
        <v>34</v>
      </c>
      <c r="C280" s="14">
        <v>1.2</v>
      </c>
      <c r="D280" s="77"/>
      <c r="E280" s="13">
        <v>11</v>
      </c>
      <c r="F280" s="13">
        <v>1</v>
      </c>
      <c r="G280" s="14">
        <v>96.5</v>
      </c>
    </row>
    <row r="281" spans="2:7" ht="15" x14ac:dyDescent="0.25">
      <c r="B281" s="12">
        <v>35</v>
      </c>
      <c r="C281" s="14">
        <v>4.3</v>
      </c>
      <c r="D281" s="77"/>
      <c r="E281" s="13">
        <v>14</v>
      </c>
      <c r="F281" s="13">
        <v>3</v>
      </c>
      <c r="G281" s="14">
        <v>107</v>
      </c>
    </row>
    <row r="282" spans="2:7" ht="15" x14ac:dyDescent="0.25">
      <c r="B282" s="12">
        <v>36</v>
      </c>
      <c r="C282" s="14">
        <v>3.5</v>
      </c>
      <c r="D282" s="77"/>
      <c r="E282" s="13">
        <v>15</v>
      </c>
      <c r="F282" s="13">
        <v>2</v>
      </c>
      <c r="G282" s="14">
        <v>101.3</v>
      </c>
    </row>
    <row r="283" spans="2:7" ht="15" x14ac:dyDescent="0.25">
      <c r="B283" s="12">
        <v>37</v>
      </c>
      <c r="C283" s="14">
        <v>0.2</v>
      </c>
      <c r="D283" s="77"/>
      <c r="E283" s="13">
        <v>11</v>
      </c>
      <c r="F283" s="13">
        <v>1</v>
      </c>
      <c r="G283" s="14">
        <v>91.2</v>
      </c>
    </row>
    <row r="284" spans="2:7" ht="15" x14ac:dyDescent="0.25">
      <c r="B284" s="12">
        <v>38</v>
      </c>
      <c r="C284" s="14">
        <v>5</v>
      </c>
      <c r="D284" s="77"/>
      <c r="E284" s="13">
        <v>14</v>
      </c>
      <c r="F284" s="13">
        <v>1</v>
      </c>
      <c r="G284" s="14">
        <v>95.3</v>
      </c>
    </row>
    <row r="285" spans="2:7" ht="15" x14ac:dyDescent="0.25">
      <c r="B285" s="12">
        <v>39</v>
      </c>
      <c r="C285" s="14">
        <v>4.8</v>
      </c>
      <c r="D285" s="77"/>
      <c r="E285" s="13">
        <v>12</v>
      </c>
      <c r="F285" s="13">
        <v>3</v>
      </c>
      <c r="G285" s="14">
        <v>97.2</v>
      </c>
    </row>
    <row r="286" spans="2:7" ht="15" x14ac:dyDescent="0.25">
      <c r="B286" s="12">
        <v>40</v>
      </c>
      <c r="C286" s="14">
        <v>3.3</v>
      </c>
      <c r="D286" s="77"/>
      <c r="E286" s="13">
        <v>14</v>
      </c>
      <c r="F286" s="13">
        <v>3</v>
      </c>
      <c r="G286" s="14">
        <v>102.9</v>
      </c>
    </row>
    <row r="287" spans="2:7" ht="15" x14ac:dyDescent="0.25">
      <c r="B287" s="12">
        <v>41</v>
      </c>
      <c r="C287" s="14">
        <v>1.2</v>
      </c>
      <c r="D287" s="77"/>
      <c r="E287" s="13">
        <v>17</v>
      </c>
      <c r="F287" s="13">
        <v>2</v>
      </c>
      <c r="G287" s="14">
        <v>97</v>
      </c>
    </row>
    <row r="288" spans="2:7" ht="15" x14ac:dyDescent="0.25">
      <c r="B288" s="12">
        <v>42</v>
      </c>
      <c r="C288" s="14">
        <v>0.3</v>
      </c>
      <c r="D288" s="77"/>
      <c r="E288" s="13">
        <v>8</v>
      </c>
      <c r="F288" s="13">
        <v>2</v>
      </c>
      <c r="G288" s="14">
        <v>94.5</v>
      </c>
    </row>
    <row r="289" spans="1:7" ht="15" x14ac:dyDescent="0.25">
      <c r="B289" s="12">
        <v>43</v>
      </c>
      <c r="C289" s="14">
        <v>5</v>
      </c>
      <c r="D289" s="77"/>
      <c r="E289" s="13">
        <v>11</v>
      </c>
      <c r="F289" s="13">
        <v>1</v>
      </c>
      <c r="G289" s="14">
        <v>93.5</v>
      </c>
    </row>
    <row r="290" spans="1:7" ht="15" x14ac:dyDescent="0.25">
      <c r="B290" s="12">
        <v>44</v>
      </c>
      <c r="C290" s="14">
        <v>3.8</v>
      </c>
      <c r="D290" s="77"/>
      <c r="E290" s="13">
        <v>13</v>
      </c>
      <c r="F290" s="13">
        <v>2</v>
      </c>
      <c r="G290" s="14">
        <v>103.2</v>
      </c>
    </row>
    <row r="291" spans="1:7" ht="15" x14ac:dyDescent="0.25">
      <c r="B291" s="12">
        <v>45</v>
      </c>
      <c r="C291" s="14">
        <v>4.5</v>
      </c>
      <c r="D291" s="77"/>
      <c r="E291" s="13">
        <v>14</v>
      </c>
      <c r="F291" s="13">
        <v>3</v>
      </c>
      <c r="G291" s="14">
        <v>107</v>
      </c>
    </row>
    <row r="292" spans="1:7" ht="15" x14ac:dyDescent="0.25">
      <c r="B292" s="12">
        <v>46</v>
      </c>
      <c r="C292" s="14">
        <v>1</v>
      </c>
      <c r="D292" s="77"/>
      <c r="E292" s="13">
        <v>17</v>
      </c>
      <c r="F292" s="13">
        <v>2</v>
      </c>
      <c r="G292" s="14">
        <v>96.9</v>
      </c>
    </row>
    <row r="293" spans="1:7" ht="15" x14ac:dyDescent="0.25">
      <c r="B293" s="12">
        <v>47</v>
      </c>
      <c r="C293" s="14">
        <v>0.3</v>
      </c>
      <c r="D293" s="77"/>
      <c r="E293" s="13">
        <v>12</v>
      </c>
      <c r="F293" s="13">
        <v>1</v>
      </c>
      <c r="G293" s="14">
        <v>95</v>
      </c>
    </row>
    <row r="294" spans="1:7" ht="15" x14ac:dyDescent="0.25">
      <c r="B294" s="12">
        <v>48</v>
      </c>
      <c r="C294" s="14">
        <v>1.3</v>
      </c>
      <c r="D294" s="77"/>
      <c r="E294" s="13">
        <v>12</v>
      </c>
      <c r="F294" s="13">
        <v>1</v>
      </c>
      <c r="G294" s="14">
        <v>96.1</v>
      </c>
    </row>
    <row r="295" spans="1:7" x14ac:dyDescent="0.2">
      <c r="B295" s="40"/>
      <c r="C295" s="39"/>
      <c r="D295" s="39"/>
      <c r="E295" s="39"/>
    </row>
    <row r="296" spans="1:7" ht="15" x14ac:dyDescent="0.25">
      <c r="A296" s="27" t="s">
        <v>105</v>
      </c>
      <c r="B296" s="12"/>
      <c r="C296" s="39"/>
      <c r="D296" s="39"/>
      <c r="E296" s="39"/>
    </row>
    <row r="297" spans="1:7" x14ac:dyDescent="0.2">
      <c r="B297" s="27" t="s">
        <v>78</v>
      </c>
      <c r="C297" s="39"/>
      <c r="D297" s="39"/>
      <c r="E297" s="39"/>
    </row>
    <row r="298" spans="1:7" ht="15" x14ac:dyDescent="0.25">
      <c r="B298" s="12"/>
      <c r="C298" s="39"/>
      <c r="D298" s="39"/>
      <c r="E298" s="39"/>
    </row>
    <row r="299" spans="1:7" x14ac:dyDescent="0.2">
      <c r="B299" s="27" t="s">
        <v>79</v>
      </c>
      <c r="C299" s="39"/>
      <c r="D299" s="39"/>
      <c r="E299" s="39"/>
    </row>
    <row r="300" spans="1:7" ht="15" x14ac:dyDescent="0.25">
      <c r="B300" s="12"/>
      <c r="C300" s="39"/>
      <c r="D300" s="39"/>
      <c r="E300" s="39"/>
    </row>
    <row r="301" spans="1:7" x14ac:dyDescent="0.2">
      <c r="B301" s="27" t="s">
        <v>80</v>
      </c>
      <c r="C301" s="39"/>
      <c r="D301" s="39"/>
      <c r="E301" s="39"/>
    </row>
    <row r="302" spans="1:7" ht="15" x14ac:dyDescent="0.25">
      <c r="B302" s="12"/>
      <c r="C302" s="39"/>
      <c r="D302" s="39"/>
      <c r="E302" s="39"/>
    </row>
    <row r="303" spans="1:7" ht="15" x14ac:dyDescent="0.25">
      <c r="B303" s="12"/>
      <c r="C303" s="39"/>
      <c r="D303" s="39"/>
      <c r="E303" s="39"/>
    </row>
    <row r="304" spans="1:7" ht="15" x14ac:dyDescent="0.25">
      <c r="B304" s="12"/>
      <c r="C304" s="39"/>
      <c r="D304" s="39"/>
      <c r="E304" s="39"/>
    </row>
    <row r="305" spans="1:7" x14ac:dyDescent="0.2">
      <c r="B305" s="78" t="s">
        <v>106</v>
      </c>
      <c r="C305" s="39"/>
      <c r="D305" s="39"/>
      <c r="E305" s="39"/>
    </row>
    <row r="306" spans="1:7" ht="15" x14ac:dyDescent="0.25">
      <c r="B306" s="12"/>
      <c r="C306" s="39"/>
      <c r="D306" s="39"/>
      <c r="E306" s="39"/>
    </row>
    <row r="307" spans="1:7" ht="15" x14ac:dyDescent="0.25">
      <c r="B307" s="12"/>
      <c r="C307" s="39"/>
      <c r="D307" s="39"/>
      <c r="E307" s="39"/>
    </row>
    <row r="308" spans="1:7" x14ac:dyDescent="0.2">
      <c r="C308" s="39"/>
      <c r="D308" s="39"/>
      <c r="E308" s="39"/>
    </row>
    <row r="309" spans="1:7" x14ac:dyDescent="0.2">
      <c r="C309" s="39"/>
      <c r="D309" s="39"/>
      <c r="E309" s="39"/>
    </row>
    <row r="310" spans="1:7" x14ac:dyDescent="0.2">
      <c r="C310" s="39"/>
      <c r="D310" s="39"/>
      <c r="E310" s="39"/>
    </row>
    <row r="311" spans="1:7" ht="15" x14ac:dyDescent="0.25">
      <c r="B311" s="12"/>
      <c r="C311" s="39"/>
      <c r="D311" s="39"/>
      <c r="E311" s="39"/>
    </row>
    <row r="312" spans="1:7" x14ac:dyDescent="0.2">
      <c r="C312" s="39"/>
      <c r="D312" s="39"/>
      <c r="E312" s="39"/>
    </row>
    <row r="313" spans="1:7" ht="15" x14ac:dyDescent="0.25">
      <c r="B313" s="12"/>
      <c r="C313" s="39"/>
      <c r="D313" s="39"/>
      <c r="E313" s="39"/>
    </row>
    <row r="314" spans="1:7" ht="15" x14ac:dyDescent="0.2">
      <c r="B314" s="78" t="s">
        <v>107</v>
      </c>
      <c r="C314" s="79" t="s">
        <v>65</v>
      </c>
      <c r="D314" s="79" t="s">
        <v>108</v>
      </c>
      <c r="E314" s="79" t="s">
        <v>24</v>
      </c>
      <c r="F314" s="79" t="s">
        <v>109</v>
      </c>
      <c r="G314" s="79" t="s">
        <v>110</v>
      </c>
    </row>
    <row r="315" spans="1:7" ht="15" x14ac:dyDescent="0.2">
      <c r="B315" s="40"/>
      <c r="C315" s="80"/>
      <c r="D315" s="80"/>
      <c r="E315" s="81"/>
      <c r="F315" s="80"/>
      <c r="G315" s="82"/>
    </row>
    <row r="316" spans="1:7" x14ac:dyDescent="0.2">
      <c r="B316" s="40"/>
      <c r="C316" s="39"/>
      <c r="D316" s="39"/>
      <c r="E316" s="39"/>
    </row>
    <row r="317" spans="1:7" x14ac:dyDescent="0.2">
      <c r="B317" s="60"/>
      <c r="C317" s="60"/>
      <c r="D317" s="60"/>
      <c r="E317" s="60"/>
    </row>
    <row r="319" spans="1:7" x14ac:dyDescent="0.2">
      <c r="A319" s="27" t="s">
        <v>116</v>
      </c>
      <c r="B319" s="83" t="s">
        <v>111</v>
      </c>
    </row>
    <row r="321" spans="2:9" ht="15" x14ac:dyDescent="0.2">
      <c r="G321" s="41"/>
      <c r="H321" s="41"/>
      <c r="I321" s="41"/>
    </row>
    <row r="322" spans="2:9" ht="15.75" thickBot="1" x14ac:dyDescent="0.25">
      <c r="B322" s="11" t="s">
        <v>64</v>
      </c>
      <c r="C322" s="11" t="s">
        <v>19</v>
      </c>
      <c r="D322" s="11" t="s">
        <v>25</v>
      </c>
      <c r="E322" s="11" t="s">
        <v>83</v>
      </c>
      <c r="F322" s="11" t="s">
        <v>65</v>
      </c>
      <c r="G322" s="13"/>
      <c r="H322" s="13"/>
      <c r="I322" s="14"/>
    </row>
    <row r="323" spans="2:9" ht="15.75" thickTop="1" x14ac:dyDescent="0.25">
      <c r="B323" s="12">
        <v>1</v>
      </c>
      <c r="C323" s="13">
        <v>0</v>
      </c>
      <c r="D323" s="13">
        <v>18</v>
      </c>
      <c r="E323" s="56"/>
      <c r="F323" s="14">
        <v>105</v>
      </c>
      <c r="G323" s="13"/>
      <c r="H323" s="13"/>
      <c r="I323" s="14"/>
    </row>
    <row r="324" spans="2:9" ht="15" x14ac:dyDescent="0.25">
      <c r="B324" s="12">
        <v>2</v>
      </c>
      <c r="C324" s="13">
        <v>1</v>
      </c>
      <c r="D324" s="13">
        <v>15</v>
      </c>
      <c r="E324" s="56"/>
      <c r="F324" s="14">
        <v>103.2</v>
      </c>
      <c r="G324" s="13"/>
      <c r="H324" s="13"/>
      <c r="I324" s="14"/>
    </row>
    <row r="325" spans="2:9" ht="15" x14ac:dyDescent="0.25">
      <c r="B325" s="12">
        <v>3</v>
      </c>
      <c r="C325" s="13">
        <v>0</v>
      </c>
      <c r="D325" s="13">
        <v>14</v>
      </c>
      <c r="E325" s="56"/>
      <c r="F325" s="14">
        <v>102.1</v>
      </c>
      <c r="G325" s="13"/>
      <c r="H325" s="13"/>
      <c r="I325" s="14"/>
    </row>
    <row r="326" spans="2:9" ht="15" x14ac:dyDescent="0.25">
      <c r="B326" s="12">
        <v>4</v>
      </c>
      <c r="C326" s="13">
        <v>0</v>
      </c>
      <c r="D326" s="13">
        <v>13</v>
      </c>
      <c r="E326" s="56"/>
      <c r="F326" s="14">
        <v>92.5</v>
      </c>
      <c r="G326" s="13"/>
      <c r="H326" s="13"/>
      <c r="I326" s="14"/>
    </row>
    <row r="327" spans="2:9" ht="15" x14ac:dyDescent="0.25">
      <c r="B327" s="12">
        <v>5</v>
      </c>
      <c r="C327" s="13">
        <v>0</v>
      </c>
      <c r="D327" s="13">
        <v>13</v>
      </c>
      <c r="E327" s="56"/>
      <c r="F327" s="14">
        <v>95</v>
      </c>
      <c r="G327" s="13"/>
      <c r="H327" s="13"/>
      <c r="I327" s="14"/>
    </row>
    <row r="328" spans="2:9" ht="15" x14ac:dyDescent="0.25">
      <c r="B328" s="12">
        <v>6</v>
      </c>
      <c r="C328" s="13">
        <v>0</v>
      </c>
      <c r="D328" s="13">
        <v>14</v>
      </c>
      <c r="E328" s="56"/>
      <c r="F328" s="14">
        <v>99</v>
      </c>
      <c r="G328" s="13"/>
      <c r="H328" s="13"/>
      <c r="I328" s="14"/>
    </row>
    <row r="329" spans="2:9" ht="15" x14ac:dyDescent="0.25">
      <c r="B329" s="12">
        <v>7</v>
      </c>
      <c r="C329" s="13">
        <v>1</v>
      </c>
      <c r="D329" s="13">
        <v>9</v>
      </c>
      <c r="E329" s="56"/>
      <c r="F329" s="14">
        <v>97.2</v>
      </c>
      <c r="G329" s="13"/>
      <c r="H329" s="13"/>
      <c r="I329" s="14"/>
    </row>
    <row r="330" spans="2:9" ht="15" x14ac:dyDescent="0.25">
      <c r="B330" s="12">
        <v>8</v>
      </c>
      <c r="C330" s="13">
        <v>1</v>
      </c>
      <c r="D330" s="13">
        <v>17</v>
      </c>
      <c r="E330" s="56"/>
      <c r="F330" s="14">
        <v>98.6</v>
      </c>
      <c r="G330" s="13"/>
      <c r="H330" s="13"/>
      <c r="I330" s="14"/>
    </row>
    <row r="331" spans="2:9" ht="15" x14ac:dyDescent="0.25">
      <c r="B331" s="12">
        <v>9</v>
      </c>
      <c r="C331" s="13">
        <v>1</v>
      </c>
      <c r="D331" s="13">
        <v>14</v>
      </c>
      <c r="E331" s="56"/>
      <c r="F331" s="14">
        <v>96.4</v>
      </c>
      <c r="G331" s="13"/>
      <c r="H331" s="13"/>
      <c r="I331" s="14"/>
    </row>
    <row r="332" spans="2:9" ht="15" x14ac:dyDescent="0.25">
      <c r="B332" s="12">
        <v>10</v>
      </c>
      <c r="C332" s="13">
        <v>1</v>
      </c>
      <c r="D332" s="13">
        <v>13</v>
      </c>
      <c r="E332" s="56"/>
      <c r="F332" s="14">
        <v>104.3</v>
      </c>
      <c r="G332" s="13"/>
      <c r="H332" s="13"/>
      <c r="I332" s="14"/>
    </row>
    <row r="333" spans="2:9" ht="15" x14ac:dyDescent="0.25">
      <c r="B333" s="12">
        <v>11</v>
      </c>
      <c r="C333" s="13">
        <v>0</v>
      </c>
      <c r="D333" s="13">
        <v>17</v>
      </c>
      <c r="E333" s="56"/>
      <c r="F333" s="14">
        <v>104</v>
      </c>
      <c r="G333" s="13"/>
      <c r="H333" s="13"/>
      <c r="I333" s="14"/>
    </row>
    <row r="334" spans="2:9" ht="15" x14ac:dyDescent="0.25">
      <c r="B334" s="12">
        <v>12</v>
      </c>
      <c r="C334" s="13">
        <v>1</v>
      </c>
      <c r="D334" s="13">
        <v>9</v>
      </c>
      <c r="E334" s="56"/>
      <c r="F334" s="14">
        <v>98</v>
      </c>
      <c r="G334" s="13"/>
      <c r="H334" s="13"/>
      <c r="I334" s="14"/>
    </row>
    <row r="335" spans="2:9" ht="15" x14ac:dyDescent="0.25">
      <c r="B335" s="12">
        <v>13</v>
      </c>
      <c r="C335" s="13">
        <v>1</v>
      </c>
      <c r="D335" s="13">
        <v>17</v>
      </c>
      <c r="E335" s="56"/>
      <c r="F335" s="14">
        <v>98.2</v>
      </c>
      <c r="G335" s="13"/>
      <c r="H335" s="13"/>
      <c r="I335" s="14"/>
    </row>
    <row r="336" spans="2:9" ht="15" x14ac:dyDescent="0.25">
      <c r="B336" s="12">
        <v>14</v>
      </c>
      <c r="C336" s="13">
        <v>0</v>
      </c>
      <c r="D336" s="13">
        <v>15</v>
      </c>
      <c r="E336" s="56"/>
      <c r="F336" s="14">
        <v>102.1</v>
      </c>
      <c r="G336" s="13"/>
      <c r="H336" s="13"/>
      <c r="I336" s="14"/>
    </row>
    <row r="337" spans="2:9" ht="15" x14ac:dyDescent="0.25">
      <c r="B337" s="12">
        <v>15</v>
      </c>
      <c r="C337" s="13">
        <v>1</v>
      </c>
      <c r="D337" s="13">
        <v>16</v>
      </c>
      <c r="E337" s="56"/>
      <c r="F337" s="14">
        <v>106.2</v>
      </c>
      <c r="G337" s="13"/>
      <c r="H337" s="13"/>
      <c r="I337" s="14"/>
    </row>
    <row r="338" spans="2:9" ht="15" x14ac:dyDescent="0.25">
      <c r="B338" s="12">
        <v>16</v>
      </c>
      <c r="C338" s="13">
        <v>1</v>
      </c>
      <c r="D338" s="13">
        <v>12</v>
      </c>
      <c r="E338" s="56"/>
      <c r="F338" s="14">
        <v>95.4</v>
      </c>
      <c r="G338" s="13"/>
      <c r="H338" s="13"/>
      <c r="I338" s="14"/>
    </row>
    <row r="339" spans="2:9" ht="15" x14ac:dyDescent="0.25">
      <c r="B339" s="12">
        <v>17</v>
      </c>
      <c r="C339" s="13">
        <v>1</v>
      </c>
      <c r="D339" s="13">
        <v>15</v>
      </c>
      <c r="E339" s="56"/>
      <c r="F339" s="14">
        <v>101</v>
      </c>
      <c r="G339" s="13"/>
      <c r="H339" s="13"/>
      <c r="I339" s="14"/>
    </row>
    <row r="340" spans="2:9" ht="15" x14ac:dyDescent="0.25">
      <c r="B340" s="12">
        <v>18</v>
      </c>
      <c r="C340" s="13">
        <v>0</v>
      </c>
      <c r="D340" s="13">
        <v>12</v>
      </c>
      <c r="E340" s="56"/>
      <c r="F340" s="14">
        <v>93</v>
      </c>
      <c r="G340" s="13"/>
      <c r="H340" s="13"/>
      <c r="I340" s="14"/>
    </row>
    <row r="341" spans="2:9" ht="15" x14ac:dyDescent="0.25">
      <c r="B341" s="12">
        <v>19</v>
      </c>
      <c r="C341" s="13">
        <v>1</v>
      </c>
      <c r="D341" s="13">
        <v>12</v>
      </c>
      <c r="E341" s="56"/>
      <c r="F341" s="14">
        <v>96.6</v>
      </c>
      <c r="G341" s="13"/>
      <c r="H341" s="13"/>
      <c r="I341" s="14"/>
    </row>
    <row r="342" spans="2:9" ht="15" x14ac:dyDescent="0.25">
      <c r="B342" s="12">
        <v>20</v>
      </c>
      <c r="C342" s="13">
        <v>0</v>
      </c>
      <c r="D342" s="13">
        <v>11</v>
      </c>
      <c r="E342" s="56"/>
      <c r="F342" s="14">
        <v>91.4</v>
      </c>
      <c r="G342" s="13"/>
      <c r="H342" s="13"/>
      <c r="I342" s="14"/>
    </row>
    <row r="343" spans="2:9" ht="15" x14ac:dyDescent="0.25">
      <c r="B343" s="12">
        <v>21</v>
      </c>
      <c r="C343" s="13">
        <v>1</v>
      </c>
      <c r="D343" s="13">
        <v>12</v>
      </c>
      <c r="E343" s="56"/>
      <c r="F343" s="14">
        <v>95.4</v>
      </c>
      <c r="G343" s="13"/>
      <c r="H343" s="13"/>
      <c r="I343" s="14"/>
    </row>
    <row r="344" spans="2:9" ht="15" x14ac:dyDescent="0.25">
      <c r="B344" s="12">
        <v>22</v>
      </c>
      <c r="C344" s="13">
        <v>1</v>
      </c>
      <c r="D344" s="13">
        <v>17</v>
      </c>
      <c r="E344" s="56"/>
      <c r="F344" s="14">
        <v>105.9</v>
      </c>
      <c r="G344" s="13"/>
      <c r="H344" s="13"/>
      <c r="I344" s="14"/>
    </row>
    <row r="345" spans="2:9" ht="15" x14ac:dyDescent="0.25">
      <c r="B345" s="12">
        <v>23</v>
      </c>
      <c r="C345" s="13">
        <v>0</v>
      </c>
      <c r="D345" s="13">
        <v>13</v>
      </c>
      <c r="E345" s="56"/>
      <c r="F345" s="14">
        <v>98.3</v>
      </c>
      <c r="G345" s="13"/>
      <c r="H345" s="13"/>
      <c r="I345" s="14"/>
    </row>
    <row r="346" spans="2:9" ht="15" x14ac:dyDescent="0.25">
      <c r="B346" s="12">
        <v>24</v>
      </c>
      <c r="C346" s="13">
        <v>1</v>
      </c>
      <c r="D346" s="13">
        <v>15</v>
      </c>
      <c r="E346" s="56"/>
      <c r="F346" s="14">
        <v>102.5</v>
      </c>
      <c r="G346" s="13"/>
      <c r="H346" s="13"/>
      <c r="I346" s="14"/>
    </row>
    <row r="347" spans="2:9" ht="15" x14ac:dyDescent="0.25">
      <c r="B347" s="12">
        <v>25</v>
      </c>
      <c r="C347" s="13">
        <v>0</v>
      </c>
      <c r="D347" s="13">
        <v>8</v>
      </c>
      <c r="E347" s="56"/>
      <c r="F347" s="14">
        <v>94.3</v>
      </c>
      <c r="G347" s="13"/>
      <c r="H347" s="13"/>
      <c r="I347" s="14"/>
    </row>
    <row r="348" spans="2:9" ht="15" x14ac:dyDescent="0.25">
      <c r="B348" s="12">
        <v>26</v>
      </c>
      <c r="C348" s="13">
        <v>0</v>
      </c>
      <c r="D348" s="13">
        <v>11</v>
      </c>
      <c r="E348" s="56"/>
      <c r="F348" s="14">
        <v>92.4</v>
      </c>
      <c r="G348" s="13"/>
      <c r="H348" s="13"/>
      <c r="I348" s="14"/>
    </row>
    <row r="349" spans="2:9" ht="15" x14ac:dyDescent="0.25">
      <c r="B349" s="12">
        <v>27</v>
      </c>
      <c r="C349" s="13">
        <v>1</v>
      </c>
      <c r="D349" s="13">
        <v>14</v>
      </c>
      <c r="E349" s="56"/>
      <c r="F349" s="14">
        <v>97.6</v>
      </c>
      <c r="G349" s="13"/>
      <c r="H349" s="13"/>
      <c r="I349" s="14"/>
    </row>
    <row r="350" spans="2:9" ht="15" x14ac:dyDescent="0.25">
      <c r="B350" s="12">
        <v>28</v>
      </c>
      <c r="C350" s="13">
        <v>1</v>
      </c>
      <c r="D350" s="13">
        <v>15</v>
      </c>
      <c r="E350" s="56"/>
      <c r="F350" s="14">
        <v>98.1</v>
      </c>
      <c r="G350" s="13"/>
      <c r="H350" s="13"/>
      <c r="I350" s="14"/>
    </row>
    <row r="351" spans="2:9" ht="15" x14ac:dyDescent="0.25">
      <c r="B351" s="12">
        <v>29</v>
      </c>
      <c r="C351" s="13">
        <v>1</v>
      </c>
      <c r="D351" s="13">
        <v>16</v>
      </c>
      <c r="E351" s="56"/>
      <c r="F351" s="14">
        <v>98</v>
      </c>
      <c r="G351" s="13"/>
      <c r="H351" s="13"/>
      <c r="I351" s="14"/>
    </row>
    <row r="352" spans="2:9" ht="15" x14ac:dyDescent="0.25">
      <c r="B352" s="12">
        <v>30</v>
      </c>
      <c r="C352" s="13">
        <v>1</v>
      </c>
      <c r="D352" s="13">
        <v>17</v>
      </c>
      <c r="E352" s="56"/>
      <c r="F352" s="14">
        <v>98</v>
      </c>
      <c r="G352" s="13"/>
      <c r="H352" s="13"/>
      <c r="I352" s="14"/>
    </row>
    <row r="353" spans="2:9" ht="15" x14ac:dyDescent="0.25">
      <c r="B353" s="12">
        <v>31</v>
      </c>
      <c r="C353" s="13">
        <v>0</v>
      </c>
      <c r="D353" s="13">
        <v>13</v>
      </c>
      <c r="E353" s="56"/>
      <c r="F353" s="14">
        <v>102.5</v>
      </c>
      <c r="G353" s="13"/>
      <c r="H353" s="13"/>
      <c r="I353" s="14"/>
    </row>
    <row r="354" spans="2:9" ht="15" x14ac:dyDescent="0.25">
      <c r="B354" s="12">
        <v>32</v>
      </c>
      <c r="C354" s="13">
        <v>1</v>
      </c>
      <c r="D354" s="13">
        <v>17</v>
      </c>
      <c r="E354" s="56"/>
      <c r="F354" s="14">
        <v>103.4</v>
      </c>
      <c r="G354" s="13"/>
      <c r="H354" s="13"/>
      <c r="I354" s="14"/>
    </row>
    <row r="355" spans="2:9" ht="15" x14ac:dyDescent="0.25">
      <c r="B355" s="12">
        <v>33</v>
      </c>
      <c r="C355" s="13">
        <v>1</v>
      </c>
      <c r="D355" s="13">
        <v>17</v>
      </c>
      <c r="E355" s="56"/>
      <c r="F355" s="14">
        <v>105.1</v>
      </c>
      <c r="G355" s="13"/>
      <c r="H355" s="13"/>
      <c r="I355" s="14"/>
    </row>
    <row r="356" spans="2:9" ht="15" x14ac:dyDescent="0.25">
      <c r="B356" s="12">
        <v>34</v>
      </c>
      <c r="C356" s="13">
        <v>0</v>
      </c>
      <c r="D356" s="13">
        <v>11</v>
      </c>
      <c r="E356" s="56"/>
      <c r="F356" s="14">
        <v>96.5</v>
      </c>
      <c r="G356" s="13"/>
      <c r="H356" s="13"/>
      <c r="I356" s="14"/>
    </row>
    <row r="357" spans="2:9" ht="15" x14ac:dyDescent="0.25">
      <c r="B357" s="12">
        <v>35</v>
      </c>
      <c r="C357" s="13">
        <v>1</v>
      </c>
      <c r="D357" s="13">
        <v>14</v>
      </c>
      <c r="E357" s="56"/>
      <c r="F357" s="14">
        <v>107</v>
      </c>
      <c r="G357" s="13"/>
      <c r="H357" s="13"/>
      <c r="I357" s="14"/>
    </row>
    <row r="358" spans="2:9" ht="15" x14ac:dyDescent="0.25">
      <c r="B358" s="12">
        <v>36</v>
      </c>
      <c r="C358" s="13">
        <v>0</v>
      </c>
      <c r="D358" s="13">
        <v>15</v>
      </c>
      <c r="E358" s="56"/>
      <c r="F358" s="14">
        <v>101.3</v>
      </c>
      <c r="G358" s="13"/>
      <c r="H358" s="13"/>
      <c r="I358" s="14"/>
    </row>
    <row r="359" spans="2:9" ht="15" x14ac:dyDescent="0.25">
      <c r="B359" s="12">
        <v>37</v>
      </c>
      <c r="C359" s="13">
        <v>0</v>
      </c>
      <c r="D359" s="13">
        <v>11</v>
      </c>
      <c r="E359" s="56"/>
      <c r="F359" s="14">
        <v>91.2</v>
      </c>
      <c r="G359" s="13"/>
      <c r="H359" s="13"/>
      <c r="I359" s="14"/>
    </row>
    <row r="360" spans="2:9" ht="15" x14ac:dyDescent="0.25">
      <c r="B360" s="12">
        <v>38</v>
      </c>
      <c r="C360" s="13">
        <v>1</v>
      </c>
      <c r="D360" s="13">
        <v>14</v>
      </c>
      <c r="E360" s="56"/>
      <c r="F360" s="14">
        <v>95.3</v>
      </c>
      <c r="G360" s="13"/>
      <c r="H360" s="13"/>
      <c r="I360" s="14"/>
    </row>
    <row r="361" spans="2:9" ht="15" x14ac:dyDescent="0.25">
      <c r="B361" s="12">
        <v>39</v>
      </c>
      <c r="C361" s="13">
        <v>1</v>
      </c>
      <c r="D361" s="13">
        <v>12</v>
      </c>
      <c r="E361" s="56"/>
      <c r="F361" s="14">
        <v>97.2</v>
      </c>
      <c r="G361" s="13"/>
      <c r="H361" s="13"/>
      <c r="I361" s="14"/>
    </row>
    <row r="362" spans="2:9" ht="15" x14ac:dyDescent="0.25">
      <c r="B362" s="12">
        <v>40</v>
      </c>
      <c r="C362" s="13">
        <v>0</v>
      </c>
      <c r="D362" s="13">
        <v>14</v>
      </c>
      <c r="E362" s="56"/>
      <c r="F362" s="14">
        <v>102.9</v>
      </c>
      <c r="G362" s="13"/>
      <c r="H362" s="13"/>
      <c r="I362" s="14"/>
    </row>
    <row r="363" spans="2:9" ht="15" x14ac:dyDescent="0.25">
      <c r="B363" s="12">
        <v>41</v>
      </c>
      <c r="C363" s="13">
        <v>1</v>
      </c>
      <c r="D363" s="13">
        <v>17</v>
      </c>
      <c r="E363" s="56"/>
      <c r="F363" s="14">
        <v>97</v>
      </c>
      <c r="G363" s="13"/>
      <c r="H363" s="13"/>
      <c r="I363" s="14"/>
    </row>
    <row r="364" spans="2:9" ht="15" x14ac:dyDescent="0.25">
      <c r="B364" s="12">
        <v>42</v>
      </c>
      <c r="C364" s="13">
        <v>0</v>
      </c>
      <c r="D364" s="13">
        <v>8</v>
      </c>
      <c r="E364" s="56"/>
      <c r="F364" s="14">
        <v>94.5</v>
      </c>
      <c r="G364" s="13"/>
      <c r="H364" s="13"/>
      <c r="I364" s="14"/>
    </row>
    <row r="365" spans="2:9" ht="15" x14ac:dyDescent="0.25">
      <c r="B365" s="12">
        <v>43</v>
      </c>
      <c r="C365" s="13">
        <v>0</v>
      </c>
      <c r="D365" s="13">
        <v>11</v>
      </c>
      <c r="E365" s="56"/>
      <c r="F365" s="14">
        <v>93.5</v>
      </c>
      <c r="G365" s="13"/>
      <c r="H365" s="13"/>
      <c r="I365" s="14"/>
    </row>
    <row r="366" spans="2:9" ht="15" x14ac:dyDescent="0.25">
      <c r="B366" s="12">
        <v>44</v>
      </c>
      <c r="C366" s="13">
        <v>0</v>
      </c>
      <c r="D366" s="13">
        <v>13</v>
      </c>
      <c r="E366" s="56"/>
      <c r="F366" s="14">
        <v>103.2</v>
      </c>
      <c r="G366" s="13"/>
      <c r="H366" s="13"/>
      <c r="I366" s="14"/>
    </row>
    <row r="367" spans="2:9" ht="15" x14ac:dyDescent="0.25">
      <c r="B367" s="12">
        <v>45</v>
      </c>
      <c r="C367" s="13">
        <v>1</v>
      </c>
      <c r="D367" s="13">
        <v>14</v>
      </c>
      <c r="E367" s="56"/>
      <c r="F367" s="14">
        <v>107</v>
      </c>
      <c r="G367" s="13"/>
      <c r="H367" s="13"/>
      <c r="I367" s="14"/>
    </row>
    <row r="368" spans="2:9" ht="15" x14ac:dyDescent="0.25">
      <c r="B368" s="12">
        <v>46</v>
      </c>
      <c r="C368" s="13">
        <v>1</v>
      </c>
      <c r="D368" s="13">
        <v>17</v>
      </c>
      <c r="E368" s="56"/>
      <c r="F368" s="14">
        <v>96.9</v>
      </c>
      <c r="G368" s="13"/>
      <c r="H368" s="13"/>
      <c r="I368" s="14"/>
    </row>
    <row r="369" spans="1:10" ht="15" x14ac:dyDescent="0.25">
      <c r="B369" s="12">
        <v>47</v>
      </c>
      <c r="C369" s="13">
        <v>0</v>
      </c>
      <c r="D369" s="13">
        <v>12</v>
      </c>
      <c r="E369" s="56"/>
      <c r="F369" s="14">
        <v>95</v>
      </c>
      <c r="G369" s="13"/>
      <c r="H369" s="13"/>
      <c r="I369" s="14"/>
    </row>
    <row r="370" spans="1:10" ht="15" x14ac:dyDescent="0.25">
      <c r="B370" s="12">
        <v>48</v>
      </c>
      <c r="C370" s="13">
        <v>0</v>
      </c>
      <c r="D370" s="13">
        <v>12</v>
      </c>
      <c r="E370" s="56"/>
      <c r="F370" s="14">
        <v>96.1</v>
      </c>
    </row>
    <row r="373" spans="1:10" x14ac:dyDescent="0.2">
      <c r="A373" s="27" t="s">
        <v>115</v>
      </c>
    </row>
    <row r="374" spans="1:10" x14ac:dyDescent="0.2">
      <c r="B374" s="59"/>
      <c r="C374" s="59"/>
      <c r="D374" s="59"/>
      <c r="E374" s="59"/>
      <c r="F374" s="59"/>
      <c r="G374" s="59"/>
      <c r="H374" s="59"/>
      <c r="I374" s="59"/>
      <c r="J374" s="59"/>
    </row>
    <row r="375" spans="1:10" x14ac:dyDescent="0.2">
      <c r="B375" s="74"/>
      <c r="C375" s="74"/>
      <c r="D375" s="74"/>
      <c r="E375" s="74"/>
      <c r="F375" s="74"/>
      <c r="G375" s="74"/>
      <c r="H375" s="74"/>
      <c r="I375" s="74"/>
      <c r="J375" s="74"/>
    </row>
    <row r="376" spans="1:10" x14ac:dyDescent="0.2">
      <c r="B376" s="74"/>
      <c r="C376" s="74"/>
      <c r="D376" s="74"/>
      <c r="E376" s="74"/>
      <c r="F376" s="74"/>
      <c r="G376" s="74"/>
      <c r="H376" s="74"/>
      <c r="I376" s="74"/>
      <c r="J376" s="74"/>
    </row>
    <row r="377" spans="1:10" x14ac:dyDescent="0.2">
      <c r="B377" s="75"/>
      <c r="C377" s="66"/>
      <c r="D377" s="67"/>
      <c r="E377" s="67"/>
      <c r="F377" s="67"/>
      <c r="G377" s="67"/>
      <c r="H377" s="67"/>
      <c r="I377" s="67"/>
      <c r="J377" s="67"/>
    </row>
    <row r="378" spans="1:10" x14ac:dyDescent="0.2">
      <c r="B378" s="57"/>
      <c r="C378" s="34"/>
      <c r="D378" s="67"/>
      <c r="E378" s="67"/>
      <c r="F378" s="67"/>
      <c r="G378" s="67"/>
      <c r="H378" s="67"/>
      <c r="I378" s="67"/>
      <c r="J378" s="67"/>
    </row>
    <row r="379" spans="1:10" x14ac:dyDescent="0.2">
      <c r="B379" s="57"/>
      <c r="C379" s="34"/>
      <c r="D379" s="67"/>
      <c r="E379" s="67"/>
      <c r="F379" s="67"/>
      <c r="G379" s="67"/>
      <c r="H379" s="67"/>
      <c r="I379" s="67"/>
      <c r="J379" s="67"/>
    </row>
    <row r="380" spans="1:10" x14ac:dyDescent="0.2">
      <c r="B380" s="57"/>
      <c r="C380" s="34"/>
      <c r="D380" s="67"/>
      <c r="E380" s="67"/>
      <c r="F380" s="67"/>
      <c r="G380" s="67"/>
      <c r="H380" s="67"/>
      <c r="I380" s="67"/>
      <c r="J380" s="67"/>
    </row>
    <row r="381" spans="1:10" x14ac:dyDescent="0.2">
      <c r="B381" s="57"/>
      <c r="C381" s="34"/>
      <c r="D381" s="67"/>
      <c r="E381" s="67"/>
      <c r="F381" s="67"/>
      <c r="G381" s="67"/>
      <c r="H381" s="67"/>
      <c r="I381" s="67"/>
      <c r="J381" s="67"/>
    </row>
    <row r="382" spans="1:10" x14ac:dyDescent="0.2">
      <c r="B382" s="57"/>
      <c r="C382" s="35"/>
      <c r="D382" s="67"/>
      <c r="E382" s="67"/>
      <c r="F382" s="67"/>
      <c r="G382" s="67"/>
      <c r="H382" s="67"/>
      <c r="I382" s="67"/>
      <c r="J382" s="67"/>
    </row>
    <row r="383" spans="1:10" x14ac:dyDescent="0.2">
      <c r="B383" s="74"/>
      <c r="C383" s="67"/>
      <c r="D383" s="67"/>
      <c r="E383" s="67"/>
      <c r="F383" s="67"/>
      <c r="G383" s="67"/>
      <c r="H383" s="67"/>
      <c r="I383" s="67"/>
      <c r="J383" s="67"/>
    </row>
    <row r="384" spans="1:10" x14ac:dyDescent="0.2">
      <c r="B384" s="74"/>
      <c r="C384" s="67"/>
      <c r="D384" s="67"/>
      <c r="E384" s="67"/>
      <c r="F384" s="67"/>
      <c r="G384" s="67"/>
      <c r="H384" s="67"/>
      <c r="I384" s="67"/>
      <c r="J384" s="67"/>
    </row>
    <row r="385" spans="1:10" x14ac:dyDescent="0.2">
      <c r="B385" s="75"/>
      <c r="C385" s="66"/>
      <c r="D385" s="66"/>
      <c r="E385" s="66"/>
      <c r="F385" s="66"/>
      <c r="G385" s="66"/>
      <c r="H385" s="67"/>
      <c r="I385" s="67"/>
      <c r="J385" s="67"/>
    </row>
    <row r="386" spans="1:10" x14ac:dyDescent="0.2">
      <c r="B386" s="57"/>
      <c r="C386" s="35"/>
      <c r="D386" s="34"/>
      <c r="E386" s="34"/>
      <c r="F386" s="34"/>
      <c r="G386" s="34"/>
      <c r="H386" s="67"/>
      <c r="I386" s="67"/>
      <c r="J386" s="67"/>
    </row>
    <row r="387" spans="1:10" x14ac:dyDescent="0.2">
      <c r="B387" s="57"/>
      <c r="C387" s="35"/>
      <c r="D387" s="34"/>
      <c r="E387" s="34"/>
      <c r="F387" s="34"/>
      <c r="G387" s="34"/>
      <c r="H387" s="67"/>
      <c r="I387" s="67"/>
      <c r="J387" s="67"/>
    </row>
    <row r="388" spans="1:10" x14ac:dyDescent="0.2">
      <c r="B388" s="57"/>
      <c r="C388" s="35"/>
      <c r="D388" s="34"/>
      <c r="E388" s="34"/>
      <c r="F388" s="34"/>
      <c r="G388" s="34"/>
      <c r="H388" s="67"/>
      <c r="I388" s="67"/>
      <c r="J388" s="67"/>
    </row>
    <row r="389" spans="1:10" x14ac:dyDescent="0.2">
      <c r="B389" s="74"/>
      <c r="C389" s="67"/>
      <c r="D389" s="67"/>
      <c r="E389" s="67"/>
      <c r="F389" s="67"/>
      <c r="G389" s="67"/>
      <c r="H389" s="67"/>
      <c r="I389" s="67"/>
      <c r="J389" s="67"/>
    </row>
    <row r="390" spans="1:10" x14ac:dyDescent="0.2">
      <c r="B390" s="75"/>
      <c r="C390" s="66"/>
      <c r="D390" s="66"/>
      <c r="E390" s="66"/>
      <c r="F390" s="66"/>
      <c r="G390" s="66"/>
      <c r="H390" s="66"/>
      <c r="I390" s="66"/>
      <c r="J390" s="66"/>
    </row>
    <row r="391" spans="1:10" x14ac:dyDescent="0.2">
      <c r="B391" s="57"/>
      <c r="C391" s="34"/>
      <c r="D391" s="34"/>
      <c r="E391" s="34"/>
      <c r="F391" s="34"/>
      <c r="G391" s="34"/>
      <c r="H391" s="34"/>
      <c r="I391" s="34"/>
      <c r="J391" s="34"/>
    </row>
    <row r="392" spans="1:10" x14ac:dyDescent="0.2">
      <c r="B392" s="57"/>
      <c r="C392" s="34"/>
      <c r="D392" s="34"/>
      <c r="E392" s="34"/>
      <c r="F392" s="34"/>
      <c r="G392" s="34"/>
      <c r="H392" s="34"/>
      <c r="I392" s="34"/>
      <c r="J392" s="34"/>
    </row>
    <row r="393" spans="1:10" x14ac:dyDescent="0.2">
      <c r="B393" s="57"/>
      <c r="C393" s="34"/>
      <c r="D393" s="34"/>
      <c r="E393" s="34"/>
      <c r="F393" s="34"/>
      <c r="G393" s="34"/>
      <c r="H393" s="34"/>
      <c r="I393" s="34"/>
      <c r="J393" s="34"/>
    </row>
    <row r="394" spans="1:10" x14ac:dyDescent="0.2">
      <c r="B394" s="57"/>
      <c r="C394" s="34"/>
      <c r="D394" s="34"/>
      <c r="E394" s="34"/>
      <c r="F394" s="34"/>
      <c r="G394" s="34"/>
      <c r="H394" s="34"/>
      <c r="I394" s="34"/>
      <c r="J394" s="34"/>
    </row>
    <row r="395" spans="1:10" x14ac:dyDescent="0.2">
      <c r="B395" s="74"/>
      <c r="C395" s="74"/>
      <c r="D395" s="74"/>
      <c r="E395" s="74"/>
      <c r="F395" s="74"/>
      <c r="G395" s="74"/>
      <c r="H395" s="74"/>
      <c r="I395" s="74"/>
      <c r="J395" s="74"/>
    </row>
    <row r="396" spans="1:10" x14ac:dyDescent="0.2">
      <c r="B396" s="59"/>
      <c r="C396" s="59"/>
      <c r="D396" s="59"/>
      <c r="E396" s="59"/>
      <c r="F396" s="59"/>
      <c r="G396" s="59"/>
      <c r="H396" s="59"/>
      <c r="I396" s="59"/>
      <c r="J396" s="59"/>
    </row>
    <row r="397" spans="1:10" x14ac:dyDescent="0.2">
      <c r="A397" s="27" t="s">
        <v>114</v>
      </c>
    </row>
    <row r="407" spans="1:5" x14ac:dyDescent="0.2">
      <c r="A407" s="27" t="s">
        <v>113</v>
      </c>
      <c r="B407" s="76" t="s">
        <v>94</v>
      </c>
      <c r="E407" s="25"/>
    </row>
    <row r="408" spans="1:5" x14ac:dyDescent="0.2">
      <c r="B408" s="76" t="s">
        <v>95</v>
      </c>
      <c r="E408" s="25"/>
    </row>
    <row r="431" spans="1:1" x14ac:dyDescent="0.2">
      <c r="A431" s="27" t="s">
        <v>112</v>
      </c>
    </row>
  </sheetData>
  <mergeCells count="1">
    <mergeCell ref="B162:L16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BLITZ_Survey_Details</vt:lpstr>
      <vt:lpstr>&amp;UnStack</vt:lpstr>
      <vt:lpstr>&amp;DataIndices</vt:lpstr>
      <vt:lpstr>&amp;DataCopy</vt:lpstr>
      <vt:lpstr>&amp;Miscel_Area</vt:lpstr>
      <vt:lpstr>&amp;GraphData</vt:lpstr>
      <vt:lpstr>&amp;WorkArea</vt:lpstr>
      <vt:lpstr>Survey Data</vt:lpstr>
      <vt:lpstr>Working</vt:lpstr>
      <vt:lpstr>Results</vt:lpstr>
      <vt:lpstr>Inteaction - Binary Var</vt:lpstr>
      <vt:lpstr>Interaction - Continuous Var</vt:lpstr>
      <vt:lpstr>Age</vt:lpstr>
      <vt:lpstr>AtConrobar</vt:lpstr>
      <vt:lpstr>CorpCult</vt:lpstr>
      <vt:lpstr>Dataset</vt:lpstr>
      <vt:lpstr>datasetH</vt:lpstr>
      <vt:lpstr>DaysAbsent</vt:lpstr>
      <vt:lpstr>Department</vt:lpstr>
      <vt:lpstr>DepartmentNum</vt:lpstr>
      <vt:lpstr>EducYrs</vt:lpstr>
      <vt:lpstr>Gender</vt:lpstr>
      <vt:lpstr>JobSat</vt:lpstr>
      <vt:lpstr>JobSecure</vt:lpstr>
      <vt:lpstr>JobSecureNum</vt:lpstr>
      <vt:lpstr>Position</vt:lpstr>
      <vt:lpstr>Productivity</vt:lpstr>
      <vt:lpstr>UOvTime</vt:lpstr>
      <vt:lpstr>WkSalary</vt:lpstr>
    </vt:vector>
  </TitlesOfParts>
  <Company>Cicada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Dilal Saundage</dc:creator>
  <cp:lastModifiedBy>Kia Hadji Abootorab Kashi</cp:lastModifiedBy>
  <dcterms:created xsi:type="dcterms:W3CDTF">2001-11-01T01:29:59Z</dcterms:created>
  <dcterms:modified xsi:type="dcterms:W3CDTF">2017-03-01T05:30:40Z</dcterms:modified>
</cp:coreProperties>
</file>