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資源產能試算" sheetId="1" state="visible" r:id="rId1"/>
    <sheet xmlns:r="http://schemas.openxmlformats.org/officeDocument/2006/relationships" name="ResourceProductionData" sheetId="2" state="hidden" r:id="rId2"/>
    <sheet xmlns:r="http://schemas.openxmlformats.org/officeDocument/2006/relationships" name="BuildingUpgradeCosts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5" customWidth="1" min="6" max="6"/>
    <col width="20" customWidth="1" min="7" max="7"/>
    <col width="25" customWidth="1" min="8" max="8"/>
  </cols>
  <sheetData>
    <row r="1">
      <c r="A1" s="1" t="inlineStr">
        <is>
          <t>編號</t>
        </is>
      </c>
      <c r="B1" s="1" t="inlineStr">
        <is>
          <t>資源類型</t>
        </is>
      </c>
      <c r="C1" s="1" t="inlineStr">
        <is>
          <t>當前等級</t>
        </is>
      </c>
      <c r="D1" s="1" t="inlineStr">
        <is>
          <t>基礎產能</t>
        </is>
      </c>
      <c r="E1" s="1" t="inlineStr">
        <is>
          <t>加乘後產能</t>
        </is>
      </c>
      <c r="F1" s="1" t="inlineStr">
        <is>
          <t>該級成本</t>
        </is>
      </c>
      <c r="G1" s="1" t="inlineStr">
        <is>
          <t>前一級產能</t>
        </is>
      </c>
      <c r="H1" s="1" t="inlineStr">
        <is>
          <t>回本時間(小時)</t>
        </is>
      </c>
    </row>
    <row r="2">
      <c r="A2" s="2" t="n">
        <v>1</v>
      </c>
      <c r="B2" s="2" t="inlineStr">
        <is>
          <t>米</t>
        </is>
      </c>
      <c r="C2" s="2" t="n">
        <v>20</v>
      </c>
      <c r="D2" s="2">
        <f>INDEX(ResourceProductionData!E:E, C2+2)</f>
        <v/>
      </c>
      <c r="E2" s="2">
        <f>(D2 + IF(B2="木", IF($B$23="是", 0.25*D2, 0) + IF($B$24&gt;0, $B$24*D2, 0), IF(B2="磚", IF($B$26="是", 0.25*D2, 0) + IF($B$27&gt;0, $B$27*D2, 0), IF(B2="鐵", IF($B$29="是", 0.25*D2, 0) + IF($B$30&gt;0, $B$30*D2, 0), IF(B2="米", IF($B$32="是", 0.25*D2, 0) + IF($B$33="是", 0.25*D2, 0) + IF($B$34&gt;0, $B$34*D2, 0), 0))))) * IF(B2="木", IF($B$25="是", 1.25, 1), IF(B2="磚", IF($B$28="是", 1.25, 1), IF(B2="鐵", IF($B$31="是", 1.25, 1), IF(B2="米", IF($B$35="是", 1.25, 1), 1))))</f>
        <v/>
      </c>
      <c r="F2" s="2">
        <f>IF(B2="木", INDEX(BuildingUpgradeCosts!B$2:B$22, C2+1), IF(B2="磚", INDEX(BuildingUpgradeCosts!C$2:C$22, C2+1), IF(B2="鐵", INDEX(BuildingUpgradeCosts!D$2:D$22, C2+1), IF(B2="米", INDEX(BuildingUpgradeCosts!E$2:E$22, C2+1)))))</f>
        <v/>
      </c>
      <c r="G2" s="2">
        <f>IF(C2=0, 0, IF(ISBLANK(INDEX(ResourceProductionData!E:E, C2+1)), 0, INDEX(ResourceProductionData!E:E, C2+1) * (SUMPRODUCT(--(B2="木"), 1 + (0.25*($B$23="是") + IF($B$24&gt;0, $B$24, 0))) + SUMPRODUCT(--(B2="磚"), 1 + (0.25*($B$26="是") + IF($B$27&gt;0, $B$27, 0))) + SUMPRODUCT(--(B2="鐵"), 1 + (0.25*($B$29="是") + IF($B$30&gt;0, $B$30, 0))) + SUMPRODUCT(--(B2="米"), 1 + (0.25*($B$32="是") + (0.25*($B$33="是") + IF($B$34&gt;0, $B$34, 0))))) * (SUMPRODUCT(--(B2="木"), IF($B$25="是", 1.25, 1)) + SUMPRODUCT(--(B2="磚"), IF($B$28="是", 1.25, 1)) + SUMPRODUCT(--(B2="鐵"), IF($B$31="是", 1.25, 1)) + SUMPRODUCT(--(B2="米"), IF($B$35="是", 1.25, 1)))))</f>
        <v/>
      </c>
      <c r="H2" s="2">
        <f>IFERROR(IF(E2 - G2 &lt;&gt; 0, F2 / (E2 - G2), "無法計算"), "計算錯誤")</f>
        <v/>
      </c>
    </row>
    <row r="3">
      <c r="A3" s="2" t="n">
        <v>2</v>
      </c>
      <c r="B3" s="2" t="inlineStr">
        <is>
          <t>米</t>
        </is>
      </c>
      <c r="C3" s="2" t="n">
        <v>20</v>
      </c>
      <c r="D3" s="2">
        <f>INDEX(ResourceProductionData!E:E, C3+2)</f>
        <v/>
      </c>
      <c r="E3" s="2">
        <f>(D3 + IF(B3="木", IF($B$23="是", 0.25*D3, 0) + IF($B$24&gt;0, $B$24*D3, 0), IF(B3="磚", IF($B$26="是", 0.25*D3, 0) + IF($B$27&gt;0, $B$27*D3, 0), IF(B3="鐵", IF($B$29="是", 0.25*D3, 0) + IF($B$30&gt;0, $B$30*D3, 0), IF(B3="米", IF($B$32="是", 0.25*D3, 0) + IF($B$33="是", 0.25*D3, 0) + IF($B$34&gt;0, $B$34*D3, 0), 0))))) * IF(B3="木", IF($B$25="是", 1.25, 1), IF(B3="磚", IF($B$28="是", 1.25, 1), IF(B3="鐵", IF($B$31="是", 1.25, 1), IF(B3="米", IF($B$35="是", 1.25, 1), 1))))</f>
        <v/>
      </c>
      <c r="F3" s="2">
        <f>IF(B3="木", INDEX(BuildingUpgradeCosts!B$2:B$22, C3+1), IF(B3="磚", INDEX(BuildingUpgradeCosts!C$2:C$22, C3+1), IF(B3="鐵", INDEX(BuildingUpgradeCosts!D$2:D$22, C3+1), IF(B3="米", INDEX(BuildingUpgradeCosts!E$2:E$22, C3+1)))))</f>
        <v/>
      </c>
      <c r="G3" s="2">
        <f>IF(C3=0, 0, IF(ISBLANK(INDEX(ResourceProductionData!E:E, C3+1)), 0, INDEX(ResourceProductionData!E:E, C3+1) * (SUMPRODUCT(--(B3="木"), 1 + (0.25*($B$23="是") + IF($B$24&gt;0, $B$24, 0))) + SUMPRODUCT(--(B3="磚"), 1 + (0.25*($B$26="是") + IF($B$27&gt;0, $B$27, 0))) + SUMPRODUCT(--(B3="鐵"), 1 + (0.25*($B$29="是") + IF($B$30&gt;0, $B$30, 0))) + SUMPRODUCT(--(B3="米"), 1 + (0.25*($B$32="是") + (0.25*($B$33="是") + IF($B$34&gt;0, $B$34, 0))))) * (SUMPRODUCT(--(B3="木"), IF($B$25="是", 1.25, 1)) + SUMPRODUCT(--(B3="磚"), IF($B$28="是", 1.25, 1)) + SUMPRODUCT(--(B3="鐵"), IF($B$31="是", 1.25, 1)) + SUMPRODUCT(--(B3="米"), IF($B$35="是", 1.25, 1)))))</f>
        <v/>
      </c>
      <c r="H3" s="2">
        <f>IFERROR(IF(E3 - G3 &lt;&gt; 0, F3 / (E3 - G3), "無法計算"), "計算錯誤")</f>
        <v/>
      </c>
    </row>
    <row r="4">
      <c r="A4" s="2" t="n">
        <v>3</v>
      </c>
      <c r="B4" s="2" t="inlineStr">
        <is>
          <t>米</t>
        </is>
      </c>
      <c r="C4" s="2" t="n">
        <v>20</v>
      </c>
      <c r="D4" s="2">
        <f>INDEX(ResourceProductionData!E:E, C4+2)</f>
        <v/>
      </c>
      <c r="E4" s="2">
        <f>(D4 + IF(B4="木", IF($B$23="是", 0.25*D4, 0) + IF($B$24&gt;0, $B$24*D4, 0), IF(B4="磚", IF($B$26="是", 0.25*D4, 0) + IF($B$27&gt;0, $B$27*D4, 0), IF(B4="鐵", IF($B$29="是", 0.25*D4, 0) + IF($B$30&gt;0, $B$30*D4, 0), IF(B4="米", IF($B$32="是", 0.25*D4, 0) + IF($B$33="是", 0.25*D4, 0) + IF($B$34&gt;0, $B$34*D4, 0), 0))))) * IF(B4="木", IF($B$25="是", 1.25, 1), IF(B4="磚", IF($B$28="是", 1.25, 1), IF(B4="鐵", IF($B$31="是", 1.25, 1), IF(B4="米", IF($B$35="是", 1.25, 1), 1))))</f>
        <v/>
      </c>
      <c r="F4" s="2">
        <f>IF(B4="木", INDEX(BuildingUpgradeCosts!B$2:B$22, C4+1), IF(B4="磚", INDEX(BuildingUpgradeCosts!C$2:C$22, C4+1), IF(B4="鐵", INDEX(BuildingUpgradeCosts!D$2:D$22, C4+1), IF(B4="米", INDEX(BuildingUpgradeCosts!E$2:E$22, C4+1)))))</f>
        <v/>
      </c>
      <c r="G4" s="2">
        <f>IF(C4=0, 0, IF(ISBLANK(INDEX(ResourceProductionData!E:E, C4+1)), 0, INDEX(ResourceProductionData!E:E, C4+1) * (SUMPRODUCT(--(B4="木"), 1 + (0.25*($B$23="是") + IF($B$24&gt;0, $B$24, 0))) + SUMPRODUCT(--(B4="磚"), 1 + (0.25*($B$26="是") + IF($B$27&gt;0, $B$27, 0))) + SUMPRODUCT(--(B4="鐵"), 1 + (0.25*($B$29="是") + IF($B$30&gt;0, $B$30, 0))) + SUMPRODUCT(--(B4="米"), 1 + (0.25*($B$32="是") + (0.25*($B$33="是") + IF($B$34&gt;0, $B$34, 0))))) * (SUMPRODUCT(--(B4="木"), IF($B$25="是", 1.25, 1)) + SUMPRODUCT(--(B4="磚"), IF($B$28="是", 1.25, 1)) + SUMPRODUCT(--(B4="鐵"), IF($B$31="是", 1.25, 1)) + SUMPRODUCT(--(B4="米"), IF($B$35="是", 1.25, 1)))))</f>
        <v/>
      </c>
      <c r="H4" s="2">
        <f>IFERROR(IF(E4 - G4 &lt;&gt; 0, F4 / (E4 - G4), "無法計算"), "計算錯誤")</f>
        <v/>
      </c>
    </row>
    <row r="5">
      <c r="A5" s="2" t="n">
        <v>4</v>
      </c>
      <c r="B5" s="2" t="inlineStr">
        <is>
          <t>米</t>
        </is>
      </c>
      <c r="C5" s="2" t="n">
        <v>20</v>
      </c>
      <c r="D5" s="2">
        <f>INDEX(ResourceProductionData!E:E, C5+2)</f>
        <v/>
      </c>
      <c r="E5" s="2">
        <f>(D5 + IF(B5="木", IF($B$23="是", 0.25*D5, 0) + IF($B$24&gt;0, $B$24*D5, 0), IF(B5="磚", IF($B$26="是", 0.25*D5, 0) + IF($B$27&gt;0, $B$27*D5, 0), IF(B5="鐵", IF($B$29="是", 0.25*D5, 0) + IF($B$30&gt;0, $B$30*D5, 0), IF(B5="米", IF($B$32="是", 0.25*D5, 0) + IF($B$33="是", 0.25*D5, 0) + IF($B$34&gt;0, $B$34*D5, 0), 0))))) * IF(B5="木", IF($B$25="是", 1.25, 1), IF(B5="磚", IF($B$28="是", 1.25, 1), IF(B5="鐵", IF($B$31="是", 1.25, 1), IF(B5="米", IF($B$35="是", 1.25, 1), 1))))</f>
        <v/>
      </c>
      <c r="F5" s="2">
        <f>IF(B5="木", INDEX(BuildingUpgradeCosts!B$2:B$22, C5+1), IF(B5="磚", INDEX(BuildingUpgradeCosts!C$2:C$22, C5+1), IF(B5="鐵", INDEX(BuildingUpgradeCosts!D$2:D$22, C5+1), IF(B5="米", INDEX(BuildingUpgradeCosts!E$2:E$22, C5+1)))))</f>
        <v/>
      </c>
      <c r="G5" s="2">
        <f>IF(C5=0, 0, IF(ISBLANK(INDEX(ResourceProductionData!E:E, C5+1)), 0, INDEX(ResourceProductionData!E:E, C5+1) * (SUMPRODUCT(--(B5="木"), 1 + (0.25*($B$23="是") + IF($B$24&gt;0, $B$24, 0))) + SUMPRODUCT(--(B5="磚"), 1 + (0.25*($B$26="是") + IF($B$27&gt;0, $B$27, 0))) + SUMPRODUCT(--(B5="鐵"), 1 + (0.25*($B$29="是") + IF($B$30&gt;0, $B$30, 0))) + SUMPRODUCT(--(B5="米"), 1 + (0.25*($B$32="是") + (0.25*($B$33="是") + IF($B$34&gt;0, $B$34, 0))))) * (SUMPRODUCT(--(B5="木"), IF($B$25="是", 1.25, 1)) + SUMPRODUCT(--(B5="磚"), IF($B$28="是", 1.25, 1)) + SUMPRODUCT(--(B5="鐵"), IF($B$31="是", 1.25, 1)) + SUMPRODUCT(--(B5="米"), IF($B$35="是", 1.25, 1)))))</f>
        <v/>
      </c>
      <c r="H5" s="2">
        <f>IFERROR(IF(E5 - G5 &lt;&gt; 0, F5 / (E5 - G5), "無法計算"), "計算錯誤")</f>
        <v/>
      </c>
    </row>
    <row r="6">
      <c r="A6" s="2" t="n">
        <v>5</v>
      </c>
      <c r="B6" s="2" t="inlineStr">
        <is>
          <t>米</t>
        </is>
      </c>
      <c r="C6" s="2" t="n">
        <v>20</v>
      </c>
      <c r="D6" s="2">
        <f>INDEX(ResourceProductionData!E:E, C6+2)</f>
        <v/>
      </c>
      <c r="E6" s="2">
        <f>(D6 + IF(B6="木", IF($B$23="是", 0.25*D6, 0) + IF($B$24&gt;0, $B$24*D6, 0), IF(B6="磚", IF($B$26="是", 0.25*D6, 0) + IF($B$27&gt;0, $B$27*D6, 0), IF(B6="鐵", IF($B$29="是", 0.25*D6, 0) + IF($B$30&gt;0, $B$30*D6, 0), IF(B6="米", IF($B$32="是", 0.25*D6, 0) + IF($B$33="是", 0.25*D6, 0) + IF($B$34&gt;0, $B$34*D6, 0), 0))))) * IF(B6="木", IF($B$25="是", 1.25, 1), IF(B6="磚", IF($B$28="是", 1.25, 1), IF(B6="鐵", IF($B$31="是", 1.25, 1), IF(B6="米", IF($B$35="是", 1.25, 1), 1))))</f>
        <v/>
      </c>
      <c r="F6" s="2">
        <f>IF(B6="木", INDEX(BuildingUpgradeCosts!B$2:B$22, C6+1), IF(B6="磚", INDEX(BuildingUpgradeCosts!C$2:C$22, C6+1), IF(B6="鐵", INDEX(BuildingUpgradeCosts!D$2:D$22, C6+1), IF(B6="米", INDEX(BuildingUpgradeCosts!E$2:E$22, C6+1)))))</f>
        <v/>
      </c>
      <c r="G6" s="2">
        <f>IF(C6=0, 0, IF(ISBLANK(INDEX(ResourceProductionData!E:E, C6+1)), 0, INDEX(ResourceProductionData!E:E, C6+1) * (SUMPRODUCT(--(B6="木"), 1 + (0.25*($B$23="是") + IF($B$24&gt;0, $B$24, 0))) + SUMPRODUCT(--(B6="磚"), 1 + (0.25*($B$26="是") + IF($B$27&gt;0, $B$27, 0))) + SUMPRODUCT(--(B6="鐵"), 1 + (0.25*($B$29="是") + IF($B$30&gt;0, $B$30, 0))) + SUMPRODUCT(--(B6="米"), 1 + (0.25*($B$32="是") + (0.25*($B$33="是") + IF($B$34&gt;0, $B$34, 0))))) * (SUMPRODUCT(--(B6="木"), IF($B$25="是", 1.25, 1)) + SUMPRODUCT(--(B6="磚"), IF($B$28="是", 1.25, 1)) + SUMPRODUCT(--(B6="鐵"), IF($B$31="是", 1.25, 1)) + SUMPRODUCT(--(B6="米"), IF($B$35="是", 1.25, 1)))))</f>
        <v/>
      </c>
      <c r="H6" s="2">
        <f>IFERROR(IF(E6 - G6 &lt;&gt; 0, F6 / (E6 - G6), "無法計算"), "計算錯誤")</f>
        <v/>
      </c>
    </row>
    <row r="7">
      <c r="A7" s="2" t="n">
        <v>6</v>
      </c>
      <c r="B7" s="2" t="inlineStr">
        <is>
          <t>米</t>
        </is>
      </c>
      <c r="C7" s="2" t="n">
        <v>20</v>
      </c>
      <c r="D7" s="2">
        <f>INDEX(ResourceProductionData!E:E, C7+2)</f>
        <v/>
      </c>
      <c r="E7" s="2">
        <f>(D7 + IF(B7="木", IF($B$23="是", 0.25*D7, 0) + IF($B$24&gt;0, $B$24*D7, 0), IF(B7="磚", IF($B$26="是", 0.25*D7, 0) + IF($B$27&gt;0, $B$27*D7, 0), IF(B7="鐵", IF($B$29="是", 0.25*D7, 0) + IF($B$30&gt;0, $B$30*D7, 0), IF(B7="米", IF($B$32="是", 0.25*D7, 0) + IF($B$33="是", 0.25*D7, 0) + IF($B$34&gt;0, $B$34*D7, 0), 0))))) * IF(B7="木", IF($B$25="是", 1.25, 1), IF(B7="磚", IF($B$28="是", 1.25, 1), IF(B7="鐵", IF($B$31="是", 1.25, 1), IF(B7="米", IF($B$35="是", 1.25, 1), 1))))</f>
        <v/>
      </c>
      <c r="F7" s="2">
        <f>IF(B7="木", INDEX(BuildingUpgradeCosts!B$2:B$22, C7+1), IF(B7="磚", INDEX(BuildingUpgradeCosts!C$2:C$22, C7+1), IF(B7="鐵", INDEX(BuildingUpgradeCosts!D$2:D$22, C7+1), IF(B7="米", INDEX(BuildingUpgradeCosts!E$2:E$22, C7+1)))))</f>
        <v/>
      </c>
      <c r="G7" s="2">
        <f>IF(C7=0, 0, IF(ISBLANK(INDEX(ResourceProductionData!E:E, C7+1)), 0, INDEX(ResourceProductionData!E:E, C7+1) * (SUMPRODUCT(--(B7="木"), 1 + (0.25*($B$23="是") + IF($B$24&gt;0, $B$24, 0))) + SUMPRODUCT(--(B7="磚"), 1 + (0.25*($B$26="是") + IF($B$27&gt;0, $B$27, 0))) + SUMPRODUCT(--(B7="鐵"), 1 + (0.25*($B$29="是") + IF($B$30&gt;0, $B$30, 0))) + SUMPRODUCT(--(B7="米"), 1 + (0.25*($B$32="是") + (0.25*($B$33="是") + IF($B$34&gt;0, $B$34, 0))))) * (SUMPRODUCT(--(B7="木"), IF($B$25="是", 1.25, 1)) + SUMPRODUCT(--(B7="磚"), IF($B$28="是", 1.25, 1)) + SUMPRODUCT(--(B7="鐵"), IF($B$31="是", 1.25, 1)) + SUMPRODUCT(--(B7="米"), IF($B$35="是", 1.25, 1)))))</f>
        <v/>
      </c>
      <c r="H7" s="2">
        <f>IFERROR(IF(E7 - G7 &lt;&gt; 0, F7 / (E7 - G7), "無法計算"), "計算錯誤")</f>
        <v/>
      </c>
    </row>
    <row r="8">
      <c r="A8" s="2" t="n">
        <v>7</v>
      </c>
      <c r="B8" s="2" t="inlineStr">
        <is>
          <t>米</t>
        </is>
      </c>
      <c r="C8" s="2" t="n">
        <v>20</v>
      </c>
      <c r="D8" s="2">
        <f>INDEX(ResourceProductionData!E:E, C8+2)</f>
        <v/>
      </c>
      <c r="E8" s="2">
        <f>(D8 + IF(B8="木", IF($B$23="是", 0.25*D8, 0) + IF($B$24&gt;0, $B$24*D8, 0), IF(B8="磚", IF($B$26="是", 0.25*D8, 0) + IF($B$27&gt;0, $B$27*D8, 0), IF(B8="鐵", IF($B$29="是", 0.25*D8, 0) + IF($B$30&gt;0, $B$30*D8, 0), IF(B8="米", IF($B$32="是", 0.25*D8, 0) + IF($B$33="是", 0.25*D8, 0) + IF($B$34&gt;0, $B$34*D8, 0), 0))))) * IF(B8="木", IF($B$25="是", 1.25, 1), IF(B8="磚", IF($B$28="是", 1.25, 1), IF(B8="鐵", IF($B$31="是", 1.25, 1), IF(B8="米", IF($B$35="是", 1.25, 1), 1))))</f>
        <v/>
      </c>
      <c r="F8" s="2">
        <f>IF(B8="木", INDEX(BuildingUpgradeCosts!B$2:B$22, C8+1), IF(B8="磚", INDEX(BuildingUpgradeCosts!C$2:C$22, C8+1), IF(B8="鐵", INDEX(BuildingUpgradeCosts!D$2:D$22, C8+1), IF(B8="米", INDEX(BuildingUpgradeCosts!E$2:E$22, C8+1)))))</f>
        <v/>
      </c>
      <c r="G8" s="2">
        <f>IF(C8=0, 0, IF(ISBLANK(INDEX(ResourceProductionData!E:E, C8+1)), 0, INDEX(ResourceProductionData!E:E, C8+1) * (SUMPRODUCT(--(B8="木"), 1 + (0.25*($B$23="是") + IF($B$24&gt;0, $B$24, 0))) + SUMPRODUCT(--(B8="磚"), 1 + (0.25*($B$26="是") + IF($B$27&gt;0, $B$27, 0))) + SUMPRODUCT(--(B8="鐵"), 1 + (0.25*($B$29="是") + IF($B$30&gt;0, $B$30, 0))) + SUMPRODUCT(--(B8="米"), 1 + (0.25*($B$32="是") + (0.25*($B$33="是") + IF($B$34&gt;0, $B$34, 0))))) * (SUMPRODUCT(--(B8="木"), IF($B$25="是", 1.25, 1)) + SUMPRODUCT(--(B8="磚"), IF($B$28="是", 1.25, 1)) + SUMPRODUCT(--(B8="鐵"), IF($B$31="是", 1.25, 1)) + SUMPRODUCT(--(B8="米"), IF($B$35="是", 1.25, 1)))))</f>
        <v/>
      </c>
      <c r="H8" s="2">
        <f>IFERROR(IF(E8 - G8 &lt;&gt; 0, F8 / (E8 - G8), "無法計算"), "計算錯誤")</f>
        <v/>
      </c>
    </row>
    <row r="9">
      <c r="A9" s="2" t="n">
        <v>8</v>
      </c>
      <c r="B9" s="2" t="inlineStr">
        <is>
          <t>米</t>
        </is>
      </c>
      <c r="C9" s="2" t="n">
        <v>20</v>
      </c>
      <c r="D9" s="2">
        <f>INDEX(ResourceProductionData!E:E, C9+2)</f>
        <v/>
      </c>
      <c r="E9" s="2">
        <f>(D9 + IF(B9="木", IF($B$23="是", 0.25*D9, 0) + IF($B$24&gt;0, $B$24*D9, 0), IF(B9="磚", IF($B$26="是", 0.25*D9, 0) + IF($B$27&gt;0, $B$27*D9, 0), IF(B9="鐵", IF($B$29="是", 0.25*D9, 0) + IF($B$30&gt;0, $B$30*D9, 0), IF(B9="米", IF($B$32="是", 0.25*D9, 0) + IF($B$33="是", 0.25*D9, 0) + IF($B$34&gt;0, $B$34*D9, 0), 0))))) * IF(B9="木", IF($B$25="是", 1.25, 1), IF(B9="磚", IF($B$28="是", 1.25, 1), IF(B9="鐵", IF($B$31="是", 1.25, 1), IF(B9="米", IF($B$35="是", 1.25, 1), 1))))</f>
        <v/>
      </c>
      <c r="F9" s="2">
        <f>IF(B9="木", INDEX(BuildingUpgradeCosts!B$2:B$22, C9+1), IF(B9="磚", INDEX(BuildingUpgradeCosts!C$2:C$22, C9+1), IF(B9="鐵", INDEX(BuildingUpgradeCosts!D$2:D$22, C9+1), IF(B9="米", INDEX(BuildingUpgradeCosts!E$2:E$22, C9+1)))))</f>
        <v/>
      </c>
      <c r="G9" s="2">
        <f>IF(C9=0, 0, IF(ISBLANK(INDEX(ResourceProductionData!E:E, C9+1)), 0, INDEX(ResourceProductionData!E:E, C9+1) * (SUMPRODUCT(--(B9="木"), 1 + (0.25*($B$23="是") + IF($B$24&gt;0, $B$24, 0))) + SUMPRODUCT(--(B9="磚"), 1 + (0.25*($B$26="是") + IF($B$27&gt;0, $B$27, 0))) + SUMPRODUCT(--(B9="鐵"), 1 + (0.25*($B$29="是") + IF($B$30&gt;0, $B$30, 0))) + SUMPRODUCT(--(B9="米"), 1 + (0.25*($B$32="是") + (0.25*($B$33="是") + IF($B$34&gt;0, $B$34, 0))))) * (SUMPRODUCT(--(B9="木"), IF($B$25="是", 1.25, 1)) + SUMPRODUCT(--(B9="磚"), IF($B$28="是", 1.25, 1)) + SUMPRODUCT(--(B9="鐵"), IF($B$31="是", 1.25, 1)) + SUMPRODUCT(--(B9="米"), IF($B$35="是", 1.25, 1)))))</f>
        <v/>
      </c>
      <c r="H9" s="2">
        <f>IFERROR(IF(E9 - G9 &lt;&gt; 0, F9 / (E9 - G9), "無法計算"), "計算錯誤")</f>
        <v/>
      </c>
    </row>
    <row r="10">
      <c r="A10" s="2" t="n">
        <v>9</v>
      </c>
      <c r="B10" s="2" t="inlineStr">
        <is>
          <t>米</t>
        </is>
      </c>
      <c r="C10" s="2" t="n">
        <v>20</v>
      </c>
      <c r="D10" s="2">
        <f>INDEX(ResourceProductionData!E:E, C10+2)</f>
        <v/>
      </c>
      <c r="E10" s="2">
        <f>(D10 + IF(B10="木", IF($B$23="是", 0.25*D10, 0) + IF($B$24&gt;0, $B$24*D10, 0), IF(B10="磚", IF($B$26="是", 0.25*D10, 0) + IF($B$27&gt;0, $B$27*D10, 0), IF(B10="鐵", IF($B$29="是", 0.25*D10, 0) + IF($B$30&gt;0, $B$30*D10, 0), IF(B10="米", IF($B$32="是", 0.25*D10, 0) + IF($B$33="是", 0.25*D10, 0) + IF($B$34&gt;0, $B$34*D10, 0), 0))))) * IF(B10="木", IF($B$25="是", 1.25, 1), IF(B10="磚", IF($B$28="是", 1.25, 1), IF(B10="鐵", IF($B$31="是", 1.25, 1), IF(B10="米", IF($B$35="是", 1.25, 1), 1))))</f>
        <v/>
      </c>
      <c r="F10" s="2">
        <f>IF(B10="木", INDEX(BuildingUpgradeCosts!B$2:B$22, C10+1), IF(B10="磚", INDEX(BuildingUpgradeCosts!C$2:C$22, C10+1), IF(B10="鐵", INDEX(BuildingUpgradeCosts!D$2:D$22, C10+1), IF(B10="米", INDEX(BuildingUpgradeCosts!E$2:E$22, C10+1)))))</f>
        <v/>
      </c>
      <c r="G10" s="2">
        <f>IF(C10=0, 0, IF(ISBLANK(INDEX(ResourceProductionData!E:E, C10+1)), 0, INDEX(ResourceProductionData!E:E, C10+1) * (SUMPRODUCT(--(B10="木"), 1 + (0.25*($B$23="是") + IF($B$24&gt;0, $B$24, 0))) + SUMPRODUCT(--(B10="磚"), 1 + (0.25*($B$26="是") + IF($B$27&gt;0, $B$27, 0))) + SUMPRODUCT(--(B10="鐵"), 1 + (0.25*($B$29="是") + IF($B$30&gt;0, $B$30, 0))) + SUMPRODUCT(--(B10="米"), 1 + (0.25*($B$32="是") + (0.25*($B$33="是") + IF($B$34&gt;0, $B$34, 0))))) * (SUMPRODUCT(--(B10="木"), IF($B$25="是", 1.25, 1)) + SUMPRODUCT(--(B10="磚"), IF($B$28="是", 1.25, 1)) + SUMPRODUCT(--(B10="鐵"), IF($B$31="是", 1.25, 1)) + SUMPRODUCT(--(B10="米"), IF($B$35="是", 1.25, 1)))))</f>
        <v/>
      </c>
      <c r="H10" s="2">
        <f>IFERROR(IF(E10 - G10 &lt;&gt; 0, F10 / (E10 - G10), "無法計算"), "計算錯誤")</f>
        <v/>
      </c>
    </row>
    <row r="11">
      <c r="A11" s="2" t="n">
        <v>10</v>
      </c>
      <c r="B11" s="2" t="inlineStr">
        <is>
          <t>米</t>
        </is>
      </c>
      <c r="C11" s="2" t="n">
        <v>20</v>
      </c>
      <c r="D11" s="2">
        <f>INDEX(ResourceProductionData!E:E, C11+2)</f>
        <v/>
      </c>
      <c r="E11" s="2">
        <f>(D11 + IF(B11="木", IF($B$23="是", 0.25*D11, 0) + IF($B$24&gt;0, $B$24*D11, 0), IF(B11="磚", IF($B$26="是", 0.25*D11, 0) + IF($B$27&gt;0, $B$27*D11, 0), IF(B11="鐵", IF($B$29="是", 0.25*D11, 0) + IF($B$30&gt;0, $B$30*D11, 0), IF(B11="米", IF($B$32="是", 0.25*D11, 0) + IF($B$33="是", 0.25*D11, 0) + IF($B$34&gt;0, $B$34*D11, 0), 0))))) * IF(B11="木", IF($B$25="是", 1.25, 1), IF(B11="磚", IF($B$28="是", 1.25, 1), IF(B11="鐵", IF($B$31="是", 1.25, 1), IF(B11="米", IF($B$35="是", 1.25, 1), 1))))</f>
        <v/>
      </c>
      <c r="F11" s="2">
        <f>IF(B11="木", INDEX(BuildingUpgradeCosts!B$2:B$22, C11+1), IF(B11="磚", INDEX(BuildingUpgradeCosts!C$2:C$22, C11+1), IF(B11="鐵", INDEX(BuildingUpgradeCosts!D$2:D$22, C11+1), IF(B11="米", INDEX(BuildingUpgradeCosts!E$2:E$22, C11+1)))))</f>
        <v/>
      </c>
      <c r="G11" s="2">
        <f>IF(C11=0, 0, IF(ISBLANK(INDEX(ResourceProductionData!E:E, C11+1)), 0, INDEX(ResourceProductionData!E:E, C11+1) * (SUMPRODUCT(--(B11="木"), 1 + (0.25*($B$23="是") + IF($B$24&gt;0, $B$24, 0))) + SUMPRODUCT(--(B11="磚"), 1 + (0.25*($B$26="是") + IF($B$27&gt;0, $B$27, 0))) + SUMPRODUCT(--(B11="鐵"), 1 + (0.25*($B$29="是") + IF($B$30&gt;0, $B$30, 0))) + SUMPRODUCT(--(B11="米"), 1 + (0.25*($B$32="是") + (0.25*($B$33="是") + IF($B$34&gt;0, $B$34, 0))))) * (SUMPRODUCT(--(B11="木"), IF($B$25="是", 1.25, 1)) + SUMPRODUCT(--(B11="磚"), IF($B$28="是", 1.25, 1)) + SUMPRODUCT(--(B11="鐵"), IF($B$31="是", 1.25, 1)) + SUMPRODUCT(--(B11="米"), IF($B$35="是", 1.25, 1)))))</f>
        <v/>
      </c>
      <c r="H11" s="2">
        <f>IFERROR(IF(E11 - G11 &lt;&gt; 0, F11 / (E11 - G11), "無法計算"), "計算錯誤")</f>
        <v/>
      </c>
    </row>
    <row r="12">
      <c r="A12" s="2" t="n">
        <v>11</v>
      </c>
      <c r="B12" s="2" t="inlineStr">
        <is>
          <t>米</t>
        </is>
      </c>
      <c r="C12" s="2" t="n">
        <v>20</v>
      </c>
      <c r="D12" s="2">
        <f>INDEX(ResourceProductionData!E:E, C12+2)</f>
        <v/>
      </c>
      <c r="E12" s="2">
        <f>(D12 + IF(B12="木", IF($B$23="是", 0.25*D12, 0) + IF($B$24&gt;0, $B$24*D12, 0), IF(B12="磚", IF($B$26="是", 0.25*D12, 0) + IF($B$27&gt;0, $B$27*D12, 0), IF(B12="鐵", IF($B$29="是", 0.25*D12, 0) + IF($B$30&gt;0, $B$30*D12, 0), IF(B12="米", IF($B$32="是", 0.25*D12, 0) + IF($B$33="是", 0.25*D12, 0) + IF($B$34&gt;0, $B$34*D12, 0), 0))))) * IF(B12="木", IF($B$25="是", 1.25, 1), IF(B12="磚", IF($B$28="是", 1.25, 1), IF(B12="鐵", IF($B$31="是", 1.25, 1), IF(B12="米", IF($B$35="是", 1.25, 1), 1))))</f>
        <v/>
      </c>
      <c r="F12" s="2">
        <f>IF(B12="木", INDEX(BuildingUpgradeCosts!B$2:B$22, C12+1), IF(B12="磚", INDEX(BuildingUpgradeCosts!C$2:C$22, C12+1), IF(B12="鐵", INDEX(BuildingUpgradeCosts!D$2:D$22, C12+1), IF(B12="米", INDEX(BuildingUpgradeCosts!E$2:E$22, C12+1)))))</f>
        <v/>
      </c>
      <c r="G12" s="2">
        <f>IF(C12=0, 0, IF(ISBLANK(INDEX(ResourceProductionData!E:E, C12+1)), 0, INDEX(ResourceProductionData!E:E, C12+1) * (SUMPRODUCT(--(B12="木"), 1 + (0.25*($B$23="是") + IF($B$24&gt;0, $B$24, 0))) + SUMPRODUCT(--(B12="磚"), 1 + (0.25*($B$26="是") + IF($B$27&gt;0, $B$27, 0))) + SUMPRODUCT(--(B12="鐵"), 1 + (0.25*($B$29="是") + IF($B$30&gt;0, $B$30, 0))) + SUMPRODUCT(--(B12="米"), 1 + (0.25*($B$32="是") + (0.25*($B$33="是") + IF($B$34&gt;0, $B$34, 0))))) * (SUMPRODUCT(--(B12="木"), IF($B$25="是", 1.25, 1)) + SUMPRODUCT(--(B12="磚"), IF($B$28="是", 1.25, 1)) + SUMPRODUCT(--(B12="鐵"), IF($B$31="是", 1.25, 1)) + SUMPRODUCT(--(B12="米"), IF($B$35="是", 1.25, 1)))))</f>
        <v/>
      </c>
      <c r="H12" s="2">
        <f>IFERROR(IF(E12 - G12 &lt;&gt; 0, F12 / (E12 - G12), "無法計算"), "計算錯誤")</f>
        <v/>
      </c>
    </row>
    <row r="13">
      <c r="A13" s="2" t="n">
        <v>12</v>
      </c>
      <c r="B13" s="2" t="inlineStr">
        <is>
          <t>米</t>
        </is>
      </c>
      <c r="C13" s="2" t="n">
        <v>20</v>
      </c>
      <c r="D13" s="2">
        <f>INDEX(ResourceProductionData!E:E, C13+2)</f>
        <v/>
      </c>
      <c r="E13" s="2">
        <f>(D13 + IF(B13="木", IF($B$23="是", 0.25*D13, 0) + IF($B$24&gt;0, $B$24*D13, 0), IF(B13="磚", IF($B$26="是", 0.25*D13, 0) + IF($B$27&gt;0, $B$27*D13, 0), IF(B13="鐵", IF($B$29="是", 0.25*D13, 0) + IF($B$30&gt;0, $B$30*D13, 0), IF(B13="米", IF($B$32="是", 0.25*D13, 0) + IF($B$33="是", 0.25*D13, 0) + IF($B$34&gt;0, $B$34*D13, 0), 0))))) * IF(B13="木", IF($B$25="是", 1.25, 1), IF(B13="磚", IF($B$28="是", 1.25, 1), IF(B13="鐵", IF($B$31="是", 1.25, 1), IF(B13="米", IF($B$35="是", 1.25, 1), 1))))</f>
        <v/>
      </c>
      <c r="F13" s="2">
        <f>IF(B13="木", INDEX(BuildingUpgradeCosts!B$2:B$22, C13+1), IF(B13="磚", INDEX(BuildingUpgradeCosts!C$2:C$22, C13+1), IF(B13="鐵", INDEX(BuildingUpgradeCosts!D$2:D$22, C13+1), IF(B13="米", INDEX(BuildingUpgradeCosts!E$2:E$22, C13+1)))))</f>
        <v/>
      </c>
      <c r="G13" s="2">
        <f>IF(C13=0, 0, IF(ISBLANK(INDEX(ResourceProductionData!E:E, C13+1)), 0, INDEX(ResourceProductionData!E:E, C13+1) * (SUMPRODUCT(--(B13="木"), 1 + (0.25*($B$23="是") + IF($B$24&gt;0, $B$24, 0))) + SUMPRODUCT(--(B13="磚"), 1 + (0.25*($B$26="是") + IF($B$27&gt;0, $B$27, 0))) + SUMPRODUCT(--(B13="鐵"), 1 + (0.25*($B$29="是") + IF($B$30&gt;0, $B$30, 0))) + SUMPRODUCT(--(B13="米"), 1 + (0.25*($B$32="是") + (0.25*($B$33="是") + IF($B$34&gt;0, $B$34, 0))))) * (SUMPRODUCT(--(B13="木"), IF($B$25="是", 1.25, 1)) + SUMPRODUCT(--(B13="磚"), IF($B$28="是", 1.25, 1)) + SUMPRODUCT(--(B13="鐵"), IF($B$31="是", 1.25, 1)) + SUMPRODUCT(--(B13="米"), IF($B$35="是", 1.25, 1)))))</f>
        <v/>
      </c>
      <c r="H13" s="2">
        <f>IFERROR(IF(E13 - G13 &lt;&gt; 0, F13 / (E13 - G13), "無法計算"), "計算錯誤")</f>
        <v/>
      </c>
    </row>
    <row r="14">
      <c r="A14" s="2" t="n">
        <v>13</v>
      </c>
      <c r="B14" s="2" t="inlineStr">
        <is>
          <t>米</t>
        </is>
      </c>
      <c r="C14" s="2" t="n">
        <v>20</v>
      </c>
      <c r="D14" s="2">
        <f>INDEX(ResourceProductionData!E:E, C14+2)</f>
        <v/>
      </c>
      <c r="E14" s="2">
        <f>(D14 + IF(B14="木", IF($B$23="是", 0.25*D14, 0) + IF($B$24&gt;0, $B$24*D14, 0), IF(B14="磚", IF($B$26="是", 0.25*D14, 0) + IF($B$27&gt;0, $B$27*D14, 0), IF(B14="鐵", IF($B$29="是", 0.25*D14, 0) + IF($B$30&gt;0, $B$30*D14, 0), IF(B14="米", IF($B$32="是", 0.25*D14, 0) + IF($B$33="是", 0.25*D14, 0) + IF($B$34&gt;0, $B$34*D14, 0), 0))))) * IF(B14="木", IF($B$25="是", 1.25, 1), IF(B14="磚", IF($B$28="是", 1.25, 1), IF(B14="鐵", IF($B$31="是", 1.25, 1), IF(B14="米", IF($B$35="是", 1.25, 1), 1))))</f>
        <v/>
      </c>
      <c r="F14" s="2">
        <f>IF(B14="木", INDEX(BuildingUpgradeCosts!B$2:B$22, C14+1), IF(B14="磚", INDEX(BuildingUpgradeCosts!C$2:C$22, C14+1), IF(B14="鐵", INDEX(BuildingUpgradeCosts!D$2:D$22, C14+1), IF(B14="米", INDEX(BuildingUpgradeCosts!E$2:E$22, C14+1)))))</f>
        <v/>
      </c>
      <c r="G14" s="2">
        <f>IF(C14=0, 0, IF(ISBLANK(INDEX(ResourceProductionData!E:E, C14+1)), 0, INDEX(ResourceProductionData!E:E, C14+1) * (SUMPRODUCT(--(B14="木"), 1 + (0.25*($B$23="是") + IF($B$24&gt;0, $B$24, 0))) + SUMPRODUCT(--(B14="磚"), 1 + (0.25*($B$26="是") + IF($B$27&gt;0, $B$27, 0))) + SUMPRODUCT(--(B14="鐵"), 1 + (0.25*($B$29="是") + IF($B$30&gt;0, $B$30, 0))) + SUMPRODUCT(--(B14="米"), 1 + (0.25*($B$32="是") + (0.25*($B$33="是") + IF($B$34&gt;0, $B$34, 0))))) * (SUMPRODUCT(--(B14="木"), IF($B$25="是", 1.25, 1)) + SUMPRODUCT(--(B14="磚"), IF($B$28="是", 1.25, 1)) + SUMPRODUCT(--(B14="鐵"), IF($B$31="是", 1.25, 1)) + SUMPRODUCT(--(B14="米"), IF($B$35="是", 1.25, 1)))))</f>
        <v/>
      </c>
      <c r="H14" s="2">
        <f>IFERROR(IF(E14 - G14 &lt;&gt; 0, F14 / (E14 - G14), "無法計算"), "計算錯誤")</f>
        <v/>
      </c>
    </row>
    <row r="15">
      <c r="A15" s="2" t="n">
        <v>14</v>
      </c>
      <c r="B15" s="2" t="inlineStr">
        <is>
          <t>米</t>
        </is>
      </c>
      <c r="C15" s="2" t="n">
        <v>20</v>
      </c>
      <c r="D15" s="2">
        <f>INDEX(ResourceProductionData!E:E, C15+2)</f>
        <v/>
      </c>
      <c r="E15" s="2">
        <f>(D15 + IF(B15="木", IF($B$23="是", 0.25*D15, 0) + IF($B$24&gt;0, $B$24*D15, 0), IF(B15="磚", IF($B$26="是", 0.25*D15, 0) + IF($B$27&gt;0, $B$27*D15, 0), IF(B15="鐵", IF($B$29="是", 0.25*D15, 0) + IF($B$30&gt;0, $B$30*D15, 0), IF(B15="米", IF($B$32="是", 0.25*D15, 0) + IF($B$33="是", 0.25*D15, 0) + IF($B$34&gt;0, $B$34*D15, 0), 0))))) * IF(B15="木", IF($B$25="是", 1.25, 1), IF(B15="磚", IF($B$28="是", 1.25, 1), IF(B15="鐵", IF($B$31="是", 1.25, 1), IF(B15="米", IF($B$35="是", 1.25, 1), 1))))</f>
        <v/>
      </c>
      <c r="F15" s="2">
        <f>IF(B15="木", INDEX(BuildingUpgradeCosts!B$2:B$22, C15+1), IF(B15="磚", INDEX(BuildingUpgradeCosts!C$2:C$22, C15+1), IF(B15="鐵", INDEX(BuildingUpgradeCosts!D$2:D$22, C15+1), IF(B15="米", INDEX(BuildingUpgradeCosts!E$2:E$22, C15+1)))))</f>
        <v/>
      </c>
      <c r="G15" s="2">
        <f>IF(C15=0, 0, IF(ISBLANK(INDEX(ResourceProductionData!E:E, C15+1)), 0, INDEX(ResourceProductionData!E:E, C15+1) * (SUMPRODUCT(--(B15="木"), 1 + (0.25*($B$23="是") + IF($B$24&gt;0, $B$24, 0))) + SUMPRODUCT(--(B15="磚"), 1 + (0.25*($B$26="是") + IF($B$27&gt;0, $B$27, 0))) + SUMPRODUCT(--(B15="鐵"), 1 + (0.25*($B$29="是") + IF($B$30&gt;0, $B$30, 0))) + SUMPRODUCT(--(B15="米"), 1 + (0.25*($B$32="是") + (0.25*($B$33="是") + IF($B$34&gt;0, $B$34, 0))))) * (SUMPRODUCT(--(B15="木"), IF($B$25="是", 1.25, 1)) + SUMPRODUCT(--(B15="磚"), IF($B$28="是", 1.25, 1)) + SUMPRODUCT(--(B15="鐵"), IF($B$31="是", 1.25, 1)) + SUMPRODUCT(--(B15="米"), IF($B$35="是", 1.25, 1)))))</f>
        <v/>
      </c>
      <c r="H15" s="2">
        <f>IFERROR(IF(E15 - G15 &lt;&gt; 0, F15 / (E15 - G15), "無法計算"), "計算錯誤")</f>
        <v/>
      </c>
    </row>
    <row r="16">
      <c r="A16" s="2" t="n">
        <v>15</v>
      </c>
      <c r="B16" s="2" t="inlineStr">
        <is>
          <t>米</t>
        </is>
      </c>
      <c r="C16" s="2" t="n">
        <v>20</v>
      </c>
      <c r="D16" s="2">
        <f>INDEX(ResourceProductionData!E:E, C16+2)</f>
        <v/>
      </c>
      <c r="E16" s="2">
        <f>(D16 + IF(B16="木", IF($B$23="是", 0.25*D16, 0) + IF($B$24&gt;0, $B$24*D16, 0), IF(B16="磚", IF($B$26="是", 0.25*D16, 0) + IF($B$27&gt;0, $B$27*D16, 0), IF(B16="鐵", IF($B$29="是", 0.25*D16, 0) + IF($B$30&gt;0, $B$30*D16, 0), IF(B16="米", IF($B$32="是", 0.25*D16, 0) + IF($B$33="是", 0.25*D16, 0) + IF($B$34&gt;0, $B$34*D16, 0), 0))))) * IF(B16="木", IF($B$25="是", 1.25, 1), IF(B16="磚", IF($B$28="是", 1.25, 1), IF(B16="鐵", IF($B$31="是", 1.25, 1), IF(B16="米", IF($B$35="是", 1.25, 1), 1))))</f>
        <v/>
      </c>
      <c r="F16" s="2">
        <f>IF(B16="木", INDEX(BuildingUpgradeCosts!B$2:B$22, C16+1), IF(B16="磚", INDEX(BuildingUpgradeCosts!C$2:C$22, C16+1), IF(B16="鐵", INDEX(BuildingUpgradeCosts!D$2:D$22, C16+1), IF(B16="米", INDEX(BuildingUpgradeCosts!E$2:E$22, C16+1)))))</f>
        <v/>
      </c>
      <c r="G16" s="2">
        <f>IF(C16=0, 0, IF(ISBLANK(INDEX(ResourceProductionData!E:E, C16+1)), 0, INDEX(ResourceProductionData!E:E, C16+1) * (SUMPRODUCT(--(B16="木"), 1 + (0.25*($B$23="是") + IF($B$24&gt;0, $B$24, 0))) + SUMPRODUCT(--(B16="磚"), 1 + (0.25*($B$26="是") + IF($B$27&gt;0, $B$27, 0))) + SUMPRODUCT(--(B16="鐵"), 1 + (0.25*($B$29="是") + IF($B$30&gt;0, $B$30, 0))) + SUMPRODUCT(--(B16="米"), 1 + (0.25*($B$32="是") + (0.25*($B$33="是") + IF($B$34&gt;0, $B$34, 0))))) * (SUMPRODUCT(--(B16="木"), IF($B$25="是", 1.25, 1)) + SUMPRODUCT(--(B16="磚"), IF($B$28="是", 1.25, 1)) + SUMPRODUCT(--(B16="鐵"), IF($B$31="是", 1.25, 1)) + SUMPRODUCT(--(B16="米"), IF($B$35="是", 1.25, 1)))))</f>
        <v/>
      </c>
      <c r="H16" s="2">
        <f>IFERROR(IF(E16 - G16 &lt;&gt; 0, F16 / (E16 - G16), "無法計算"), "計算錯誤")</f>
        <v/>
      </c>
    </row>
    <row r="17">
      <c r="A17" s="2" t="n">
        <v>16</v>
      </c>
      <c r="B17" s="2" t="inlineStr">
        <is>
          <t>米</t>
        </is>
      </c>
      <c r="C17" s="2" t="n">
        <v>20</v>
      </c>
      <c r="D17" s="2">
        <f>INDEX(ResourceProductionData!E:E, C17+2)</f>
        <v/>
      </c>
      <c r="E17" s="2">
        <f>(D17 + IF(B17="木", IF($B$23="是", 0.25*D17, 0) + IF($B$24&gt;0, $B$24*D17, 0), IF(B17="磚", IF($B$26="是", 0.25*D17, 0) + IF($B$27&gt;0, $B$27*D17, 0), IF(B17="鐵", IF($B$29="是", 0.25*D17, 0) + IF($B$30&gt;0, $B$30*D17, 0), IF(B17="米", IF($B$32="是", 0.25*D17, 0) + IF($B$33="是", 0.25*D17, 0) + IF($B$34&gt;0, $B$34*D17, 0), 0))))) * IF(B17="木", IF($B$25="是", 1.25, 1), IF(B17="磚", IF($B$28="是", 1.25, 1), IF(B17="鐵", IF($B$31="是", 1.25, 1), IF(B17="米", IF($B$35="是", 1.25, 1), 1))))</f>
        <v/>
      </c>
      <c r="F17" s="2">
        <f>IF(B17="木", INDEX(BuildingUpgradeCosts!B$2:B$22, C17+1), IF(B17="磚", INDEX(BuildingUpgradeCosts!C$2:C$22, C17+1), IF(B17="鐵", INDEX(BuildingUpgradeCosts!D$2:D$22, C17+1), IF(B17="米", INDEX(BuildingUpgradeCosts!E$2:E$22, C17+1)))))</f>
        <v/>
      </c>
      <c r="G17" s="2">
        <f>IF(C17=0, 0, IF(ISBLANK(INDEX(ResourceProductionData!E:E, C17+1)), 0, INDEX(ResourceProductionData!E:E, C17+1) * (SUMPRODUCT(--(B17="木"), 1 + (0.25*($B$23="是") + IF($B$24&gt;0, $B$24, 0))) + SUMPRODUCT(--(B17="磚"), 1 + (0.25*($B$26="是") + IF($B$27&gt;0, $B$27, 0))) + SUMPRODUCT(--(B17="鐵"), 1 + (0.25*($B$29="是") + IF($B$30&gt;0, $B$30, 0))) + SUMPRODUCT(--(B17="米"), 1 + (0.25*($B$32="是") + (0.25*($B$33="是") + IF($B$34&gt;0, $B$34, 0))))) * (SUMPRODUCT(--(B17="木"), IF($B$25="是", 1.25, 1)) + SUMPRODUCT(--(B17="磚"), IF($B$28="是", 1.25, 1)) + SUMPRODUCT(--(B17="鐵"), IF($B$31="是", 1.25, 1)) + SUMPRODUCT(--(B17="米"), IF($B$35="是", 1.25, 1)))))</f>
        <v/>
      </c>
      <c r="H17" s="2">
        <f>IFERROR(IF(E17 - G17 &lt;&gt; 0, F17 / (E17 - G17), "無法計算"), "計算錯誤")</f>
        <v/>
      </c>
    </row>
    <row r="18">
      <c r="A18" s="2" t="n">
        <v>17</v>
      </c>
      <c r="B18" s="2" t="inlineStr">
        <is>
          <t>米</t>
        </is>
      </c>
      <c r="C18" s="2" t="n">
        <v>20</v>
      </c>
      <c r="D18" s="2">
        <f>INDEX(ResourceProductionData!E:E, C18+2)</f>
        <v/>
      </c>
      <c r="E18" s="2">
        <f>(D18 + IF(B18="木", IF($B$23="是", 0.25*D18, 0) + IF($B$24&gt;0, $B$24*D18, 0), IF(B18="磚", IF($B$26="是", 0.25*D18, 0) + IF($B$27&gt;0, $B$27*D18, 0), IF(B18="鐵", IF($B$29="是", 0.25*D18, 0) + IF($B$30&gt;0, $B$30*D18, 0), IF(B18="米", IF($B$32="是", 0.25*D18, 0) + IF($B$33="是", 0.25*D18, 0) + IF($B$34&gt;0, $B$34*D18, 0), 0))))) * IF(B18="木", IF($B$25="是", 1.25, 1), IF(B18="磚", IF($B$28="是", 1.25, 1), IF(B18="鐵", IF($B$31="是", 1.25, 1), IF(B18="米", IF($B$35="是", 1.25, 1), 1))))</f>
        <v/>
      </c>
      <c r="F18" s="2">
        <f>IF(B18="木", INDEX(BuildingUpgradeCosts!B$2:B$22, C18+1), IF(B18="磚", INDEX(BuildingUpgradeCosts!C$2:C$22, C18+1), IF(B18="鐵", INDEX(BuildingUpgradeCosts!D$2:D$22, C18+1), IF(B18="米", INDEX(BuildingUpgradeCosts!E$2:E$22, C18+1)))))</f>
        <v/>
      </c>
      <c r="G18" s="2">
        <f>IF(C18=0, 0, IF(ISBLANK(INDEX(ResourceProductionData!E:E, C18+1)), 0, INDEX(ResourceProductionData!E:E, C18+1) * (SUMPRODUCT(--(B18="木"), 1 + (0.25*($B$23="是") + IF($B$24&gt;0, $B$24, 0))) + SUMPRODUCT(--(B18="磚"), 1 + (0.25*($B$26="是") + IF($B$27&gt;0, $B$27, 0))) + SUMPRODUCT(--(B18="鐵"), 1 + (0.25*($B$29="是") + IF($B$30&gt;0, $B$30, 0))) + SUMPRODUCT(--(B18="米"), 1 + (0.25*($B$32="是") + (0.25*($B$33="是") + IF($B$34&gt;0, $B$34, 0))))) * (SUMPRODUCT(--(B18="木"), IF($B$25="是", 1.25, 1)) + SUMPRODUCT(--(B18="磚"), IF($B$28="是", 1.25, 1)) + SUMPRODUCT(--(B18="鐵"), IF($B$31="是", 1.25, 1)) + SUMPRODUCT(--(B18="米"), IF($B$35="是", 1.25, 1)))))</f>
        <v/>
      </c>
      <c r="H18" s="2">
        <f>IFERROR(IF(E18 - G18 &lt;&gt; 0, F18 / (E18 - G18), "無法計算"), "計算錯誤")</f>
        <v/>
      </c>
    </row>
    <row r="19">
      <c r="A19" s="2" t="n">
        <v>18</v>
      </c>
      <c r="B19" s="2" t="inlineStr">
        <is>
          <t>米</t>
        </is>
      </c>
      <c r="C19" s="2" t="n">
        <v>20</v>
      </c>
      <c r="D19" s="2">
        <f>INDEX(ResourceProductionData!E:E, C19+2)</f>
        <v/>
      </c>
      <c r="E19" s="2">
        <f>(D19 + IF(B19="木", IF($B$23="是", 0.25*D19, 0) + IF($B$24&gt;0, $B$24*D19, 0), IF(B19="磚", IF($B$26="是", 0.25*D19, 0) + IF($B$27&gt;0, $B$27*D19, 0), IF(B19="鐵", IF($B$29="是", 0.25*D19, 0) + IF($B$30&gt;0, $B$30*D19, 0), IF(B19="米", IF($B$32="是", 0.25*D19, 0) + IF($B$33="是", 0.25*D19, 0) + IF($B$34&gt;0, $B$34*D19, 0), 0))))) * IF(B19="木", IF($B$25="是", 1.25, 1), IF(B19="磚", IF($B$28="是", 1.25, 1), IF(B19="鐵", IF($B$31="是", 1.25, 1), IF(B19="米", IF($B$35="是", 1.25, 1), 1))))</f>
        <v/>
      </c>
      <c r="F19" s="2">
        <f>IF(B19="木", INDEX(BuildingUpgradeCosts!B$2:B$22, C19+1), IF(B19="磚", INDEX(BuildingUpgradeCosts!C$2:C$22, C19+1), IF(B19="鐵", INDEX(BuildingUpgradeCosts!D$2:D$22, C19+1), IF(B19="米", INDEX(BuildingUpgradeCosts!E$2:E$22, C19+1)))))</f>
        <v/>
      </c>
      <c r="G19" s="2">
        <f>IF(C19=0, 0, IF(ISBLANK(INDEX(ResourceProductionData!E:E, C19+1)), 0, INDEX(ResourceProductionData!E:E, C19+1) * (SUMPRODUCT(--(B19="木"), 1 + (0.25*($B$23="是") + IF($B$24&gt;0, $B$24, 0))) + SUMPRODUCT(--(B19="磚"), 1 + (0.25*($B$26="是") + IF($B$27&gt;0, $B$27, 0))) + SUMPRODUCT(--(B19="鐵"), 1 + (0.25*($B$29="是") + IF($B$30&gt;0, $B$30, 0))) + SUMPRODUCT(--(B19="米"), 1 + (0.25*($B$32="是") + (0.25*($B$33="是") + IF($B$34&gt;0, $B$34, 0))))) * (SUMPRODUCT(--(B19="木"), IF($B$25="是", 1.25, 1)) + SUMPRODUCT(--(B19="磚"), IF($B$28="是", 1.25, 1)) + SUMPRODUCT(--(B19="鐵"), IF($B$31="是", 1.25, 1)) + SUMPRODUCT(--(B19="米"), IF($B$35="是", 1.25, 1)))))</f>
        <v/>
      </c>
      <c r="H19" s="2">
        <f>IFERROR(IF(E19 - G19 &lt;&gt; 0, F19 / (E19 - G19), "無法計算"), "計算錯誤")</f>
        <v/>
      </c>
    </row>
    <row r="20">
      <c r="D20" s="2" t="inlineStr">
        <is>
          <t>合計：</t>
        </is>
      </c>
      <c r="E20" s="2">
        <f>SUM(E2:E19)</f>
        <v/>
      </c>
      <c r="F20" s="2">
        <f>SUM(F2:F19)</f>
        <v/>
      </c>
    </row>
    <row r="22">
      <c r="A22" t="inlineStr">
        <is>
          <t>加乘控制</t>
        </is>
      </c>
    </row>
    <row r="23">
      <c r="A23" t="inlineStr">
        <is>
          <t>木 建築加乘</t>
        </is>
      </c>
      <c r="B23" s="2" t="inlineStr">
        <is>
          <t>是</t>
        </is>
      </c>
    </row>
    <row r="24">
      <c r="A24" t="inlineStr">
        <is>
          <t>木 綠洲加乘</t>
        </is>
      </c>
      <c r="B24" s="2" t="n">
        <v>0</v>
      </c>
    </row>
    <row r="25">
      <c r="A25" t="inlineStr">
        <is>
          <t>木 金幣加乘</t>
        </is>
      </c>
      <c r="B25" s="2" t="inlineStr">
        <is>
          <t>是</t>
        </is>
      </c>
    </row>
    <row r="26">
      <c r="A26" t="inlineStr">
        <is>
          <t>磚 建築加乘</t>
        </is>
      </c>
      <c r="B26" s="2" t="inlineStr">
        <is>
          <t>是</t>
        </is>
      </c>
    </row>
    <row r="27">
      <c r="A27" t="inlineStr">
        <is>
          <t>磚 綠洲加乘</t>
        </is>
      </c>
      <c r="B27" s="2" t="n">
        <v>0</v>
      </c>
    </row>
    <row r="28">
      <c r="A28" t="inlineStr">
        <is>
          <t>磚 金幣加乘</t>
        </is>
      </c>
      <c r="B28" s="2" t="inlineStr">
        <is>
          <t>是</t>
        </is>
      </c>
    </row>
    <row r="29">
      <c r="A29" t="inlineStr">
        <is>
          <t>鐵 建築加乘</t>
        </is>
      </c>
      <c r="B29" s="2" t="inlineStr">
        <is>
          <t>是</t>
        </is>
      </c>
    </row>
    <row r="30">
      <c r="A30" t="inlineStr">
        <is>
          <t>鐵 綠洲加乘</t>
        </is>
      </c>
      <c r="B30" s="2" t="n">
        <v>0</v>
      </c>
    </row>
    <row r="31">
      <c r="A31" t="inlineStr">
        <is>
          <t>鐵 金幣加乘</t>
        </is>
      </c>
      <c r="B31" s="2" t="inlineStr">
        <is>
          <t>是</t>
        </is>
      </c>
    </row>
    <row r="32">
      <c r="A32" t="inlineStr">
        <is>
          <t>米 建築加乘1</t>
        </is>
      </c>
      <c r="B32" s="2" t="inlineStr">
        <is>
          <t>是</t>
        </is>
      </c>
    </row>
    <row r="33">
      <c r="A33" t="inlineStr">
        <is>
          <t>米 建築加乘2</t>
        </is>
      </c>
      <c r="B33" s="2" t="inlineStr">
        <is>
          <t>是</t>
        </is>
      </c>
    </row>
    <row r="34">
      <c r="A34" t="inlineStr">
        <is>
          <t>米 綠洲加乘</t>
        </is>
      </c>
      <c r="B34" s="2" t="n">
        <v>1.5</v>
      </c>
    </row>
    <row r="35">
      <c r="A35" t="inlineStr">
        <is>
          <t>米 金幣加乘</t>
        </is>
      </c>
      <c r="B35" s="2" t="inlineStr">
        <is>
          <t>是</t>
        </is>
      </c>
    </row>
  </sheetData>
  <mergeCells count="1">
    <mergeCell ref="A22:C22"/>
  </mergeCells>
  <dataValidations count="41">
    <dataValidation sqref="B2" showDropDown="1" showInputMessage="0" showErrorMessage="0" allowBlank="0" type="list">
      <formula1>"木,磚,鐵,米"</formula1>
    </dataValidation>
    <dataValidation sqref="C2" showDropDown="1" showInputMessage="0" showErrorMessage="0" allowBlank="0" type="list">
      <formula1>"0,1,2,3,4,5,6,7,8,9,10,11,12,13,14,15,16,17,18,19,20"</formula1>
    </dataValidation>
    <dataValidation sqref="B3" showDropDown="1" showInputMessage="0" showErrorMessage="0" allowBlank="0" type="list">
      <formula1>"木,磚,鐵,米"</formula1>
    </dataValidation>
    <dataValidation sqref="C3" showDropDown="1" showInputMessage="0" showErrorMessage="0" allowBlank="0" type="list">
      <formula1>"0,1,2,3,4,5,6,7,8,9,10,11,12,13,14,15,16,17,18,19,20"</formula1>
    </dataValidation>
    <dataValidation sqref="B4" showDropDown="1" showInputMessage="0" showErrorMessage="0" allowBlank="0" type="list">
      <formula1>"木,磚,鐵,米"</formula1>
    </dataValidation>
    <dataValidation sqref="C4" showDropDown="1" showInputMessage="0" showErrorMessage="0" allowBlank="0" type="list">
      <formula1>"0,1,2,3,4,5,6,7,8,9,10,11,12,13,14,15,16,17,18,19,20"</formula1>
    </dataValidation>
    <dataValidation sqref="B5" showDropDown="1" showInputMessage="0" showErrorMessage="0" allowBlank="0" type="list">
      <formula1>"木,磚,鐵,米"</formula1>
    </dataValidation>
    <dataValidation sqref="C5" showDropDown="1" showInputMessage="0" showErrorMessage="0" allowBlank="0" type="list">
      <formula1>"0,1,2,3,4,5,6,7,8,9,10,11,12,13,14,15,16,17,18,19,20"</formula1>
    </dataValidation>
    <dataValidation sqref="B6" showDropDown="1" showInputMessage="0" showErrorMessage="0" allowBlank="0" type="list">
      <formula1>"木,磚,鐵,米"</formula1>
    </dataValidation>
    <dataValidation sqref="C6" showDropDown="1" showInputMessage="0" showErrorMessage="0" allowBlank="0" type="list">
      <formula1>"0,1,2,3,4,5,6,7,8,9,10,11,12,13,14,15,16,17,18,19,20"</formula1>
    </dataValidation>
    <dataValidation sqref="B7" showDropDown="1" showInputMessage="0" showErrorMessage="0" allowBlank="0" type="list">
      <formula1>"木,磚,鐵,米"</formula1>
    </dataValidation>
    <dataValidation sqref="C7" showDropDown="1" showInputMessage="0" showErrorMessage="0" allowBlank="0" type="list">
      <formula1>"0,1,2,3,4,5,6,7,8,9,10,11,12,13,14,15,16,17,18,19,20"</formula1>
    </dataValidation>
    <dataValidation sqref="B8" showDropDown="1" showInputMessage="0" showErrorMessage="0" allowBlank="0" type="list">
      <formula1>"木,磚,鐵,米"</formula1>
    </dataValidation>
    <dataValidation sqref="C8" showDropDown="1" showInputMessage="0" showErrorMessage="0" allowBlank="0" type="list">
      <formula1>"0,1,2,3,4,5,6,7,8,9,10,11,12,13,14,15,16,17,18,19,20"</formula1>
    </dataValidation>
    <dataValidation sqref="B9" showDropDown="1" showInputMessage="0" showErrorMessage="0" allowBlank="0" type="list">
      <formula1>"木,磚,鐵,米"</formula1>
    </dataValidation>
    <dataValidation sqref="C9" showDropDown="1" showInputMessage="0" showErrorMessage="0" allowBlank="0" type="list">
      <formula1>"0,1,2,3,4,5,6,7,8,9,10,11,12,13,14,15,16,17,18,19,20"</formula1>
    </dataValidation>
    <dataValidation sqref="B10" showDropDown="1" showInputMessage="0" showErrorMessage="0" allowBlank="0" type="list">
      <formula1>"木,磚,鐵,米"</formula1>
    </dataValidation>
    <dataValidation sqref="C10" showDropDown="1" showInputMessage="0" showErrorMessage="0" allowBlank="0" type="list">
      <formula1>"0,1,2,3,4,5,6,7,8,9,10,11,12,13,14,15,16,17,18,19,20"</formula1>
    </dataValidation>
    <dataValidation sqref="B11" showDropDown="1" showInputMessage="0" showErrorMessage="0" allowBlank="0" type="list">
      <formula1>"木,磚,鐵,米"</formula1>
    </dataValidation>
    <dataValidation sqref="C11" showDropDown="1" showInputMessage="0" showErrorMessage="0" allowBlank="0" type="list">
      <formula1>"0,1,2,3,4,5,6,7,8,9,10,11,12,13,14,15,16,17,18,19,20"</formula1>
    </dataValidation>
    <dataValidation sqref="B12" showDropDown="1" showInputMessage="0" showErrorMessage="0" allowBlank="0" type="list">
      <formula1>"木,磚,鐵,米"</formula1>
    </dataValidation>
    <dataValidation sqref="C12" showDropDown="1" showInputMessage="0" showErrorMessage="0" allowBlank="0" type="list">
      <formula1>"0,1,2,3,4,5,6,7,8,9,10,11,12,13,14,15,16,17,18,19,20"</formula1>
    </dataValidation>
    <dataValidation sqref="B13" showDropDown="1" showInputMessage="0" showErrorMessage="0" allowBlank="0" type="list">
      <formula1>"木,磚,鐵,米"</formula1>
    </dataValidation>
    <dataValidation sqref="C13" showDropDown="1" showInputMessage="0" showErrorMessage="0" allowBlank="0" type="list">
      <formula1>"0,1,2,3,4,5,6,7,8,9,10,11,12,13,14,15,16,17,18,19,20"</formula1>
    </dataValidation>
    <dataValidation sqref="B14" showDropDown="1" showInputMessage="0" showErrorMessage="0" allowBlank="0" type="list">
      <formula1>"木,磚,鐵,米"</formula1>
    </dataValidation>
    <dataValidation sqref="C14" showDropDown="1" showInputMessage="0" showErrorMessage="0" allowBlank="0" type="list">
      <formula1>"0,1,2,3,4,5,6,7,8,9,10,11,12,13,14,15,16,17,18,19,20"</formula1>
    </dataValidation>
    <dataValidation sqref="B15" showDropDown="1" showInputMessage="0" showErrorMessage="0" allowBlank="0" type="list">
      <formula1>"木,磚,鐵,米"</formula1>
    </dataValidation>
    <dataValidation sqref="C15" showDropDown="1" showInputMessage="0" showErrorMessage="0" allowBlank="0" type="list">
      <formula1>"0,1,2,3,4,5,6,7,8,9,10,11,12,13,14,15,16,17,18,19,20"</formula1>
    </dataValidation>
    <dataValidation sqref="B16" showDropDown="1" showInputMessage="0" showErrorMessage="0" allowBlank="0" type="list">
      <formula1>"木,磚,鐵,米"</formula1>
    </dataValidation>
    <dataValidation sqref="C16" showDropDown="1" showInputMessage="0" showErrorMessage="0" allowBlank="0" type="list">
      <formula1>"0,1,2,3,4,5,6,7,8,9,10,11,12,13,14,15,16,17,18,19,20"</formula1>
    </dataValidation>
    <dataValidation sqref="B17" showDropDown="1" showInputMessage="0" showErrorMessage="0" allowBlank="0" type="list">
      <formula1>"木,磚,鐵,米"</formula1>
    </dataValidation>
    <dataValidation sqref="C17" showDropDown="1" showInputMessage="0" showErrorMessage="0" allowBlank="0" type="list">
      <formula1>"0,1,2,3,4,5,6,7,8,9,10,11,12,13,14,15,16,17,18,19,20"</formula1>
    </dataValidation>
    <dataValidation sqref="B18" showDropDown="1" showInputMessage="0" showErrorMessage="0" allowBlank="0" type="list">
      <formula1>"木,磚,鐵,米"</formula1>
    </dataValidation>
    <dataValidation sqref="C18" showDropDown="1" showInputMessage="0" showErrorMessage="0" allowBlank="0" type="list">
      <formula1>"0,1,2,3,4,5,6,7,8,9,10,11,12,13,14,15,16,17,18,19,20"</formula1>
    </dataValidation>
    <dataValidation sqref="B19" showDropDown="1" showInputMessage="0" showErrorMessage="0" allowBlank="0" type="list">
      <formula1>"木,磚,鐵,米"</formula1>
    </dataValidation>
    <dataValidation sqref="C19" showDropDown="1" showInputMessage="0" showErrorMessage="0" allowBlank="0" type="list">
      <formula1>"0,1,2,3,4,5,6,7,8,9,10,11,12,13,14,15,16,17,18,19,20"</formula1>
    </dataValidation>
    <dataValidation sqref="B23 B25 B26 B28 B29 B31 B32 B33 B35" showDropDown="1" showInputMessage="0" showErrorMessage="0" allowBlank="0" type="list">
      <formula1>"是,否"</formula1>
    </dataValidation>
    <dataValidation sqref="B24" showDropDown="1" showInputMessage="0" showErrorMessage="0" allowBlank="0" type="list">
      <formula1>"0.0,0.25,0.50,0.75,1.00,1.25,1.50"</formula1>
    </dataValidation>
    <dataValidation sqref="B27" showDropDown="1" showInputMessage="0" showErrorMessage="0" allowBlank="0" type="list">
      <formula1>"0.0,0.25,0.50,0.75,1.00,1.25,1.50"</formula1>
    </dataValidation>
    <dataValidation sqref="B30" showDropDown="1" showInputMessage="0" showErrorMessage="0" allowBlank="0" type="list">
      <formula1>"0.0,0.25,0.50,0.75,1.00,1.25,1.50"</formula1>
    </dataValidation>
    <dataValidation sqref="B34" showDropDown="1" showInputMessage="0" showErrorMessage="0" allowBlank="0" type="list">
      <formula1>"0.0,0.25,0.50,0.75,1.00,1.25,1.50"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等級</t>
        </is>
      </c>
      <c r="B1" t="inlineStr">
        <is>
          <t>木</t>
        </is>
      </c>
      <c r="C1" t="inlineStr">
        <is>
          <t>磚</t>
        </is>
      </c>
      <c r="D1" t="inlineStr">
        <is>
          <t>鐵</t>
        </is>
      </c>
      <c r="E1" t="inlineStr">
        <is>
          <t>米</t>
        </is>
      </c>
    </row>
    <row r="2">
      <c r="A2" t="n">
        <v>0</v>
      </c>
      <c r="B2" t="n">
        <v>1</v>
      </c>
      <c r="C2" t="n">
        <v>1</v>
      </c>
      <c r="D2" t="n">
        <v>1</v>
      </c>
      <c r="E2" t="n">
        <v>1</v>
      </c>
    </row>
    <row r="3">
      <c r="A3" t="n">
        <v>1</v>
      </c>
      <c r="B3" t="n">
        <v>14</v>
      </c>
      <c r="C3" t="n">
        <v>14</v>
      </c>
      <c r="D3" t="n">
        <v>14</v>
      </c>
      <c r="E3" t="n">
        <v>14</v>
      </c>
    </row>
    <row r="4">
      <c r="A4" t="n">
        <v>2</v>
      </c>
      <c r="B4" t="n">
        <v>26</v>
      </c>
      <c r="C4" t="n">
        <v>26</v>
      </c>
      <c r="D4" t="n">
        <v>26</v>
      </c>
      <c r="E4" t="n">
        <v>26</v>
      </c>
    </row>
    <row r="5">
      <c r="A5" t="n">
        <v>3</v>
      </c>
      <c r="B5" t="n">
        <v>42</v>
      </c>
      <c r="C5" t="n">
        <v>42</v>
      </c>
      <c r="D5" t="n">
        <v>42</v>
      </c>
      <c r="E5" t="n">
        <v>42</v>
      </c>
    </row>
    <row r="6">
      <c r="A6" t="n">
        <v>4</v>
      </c>
      <c r="B6" t="n">
        <v>62</v>
      </c>
      <c r="C6" t="n">
        <v>62</v>
      </c>
      <c r="D6" t="n">
        <v>62</v>
      </c>
      <c r="E6" t="n">
        <v>62</v>
      </c>
    </row>
    <row r="7">
      <c r="A7" t="n">
        <v>5</v>
      </c>
      <c r="B7" t="n">
        <v>92</v>
      </c>
      <c r="C7" t="n">
        <v>92</v>
      </c>
      <c r="D7" t="n">
        <v>92</v>
      </c>
      <c r="E7" t="n">
        <v>92</v>
      </c>
    </row>
    <row r="8">
      <c r="A8" t="n">
        <v>6</v>
      </c>
      <c r="B8" t="n">
        <v>140</v>
      </c>
      <c r="C8" t="n">
        <v>140</v>
      </c>
      <c r="D8" t="n">
        <v>140</v>
      </c>
      <c r="E8" t="n">
        <v>140</v>
      </c>
    </row>
    <row r="9">
      <c r="A9" t="n">
        <v>7</v>
      </c>
      <c r="B9" t="n">
        <v>196</v>
      </c>
      <c r="C9" t="n">
        <v>196</v>
      </c>
      <c r="D9" t="n">
        <v>196</v>
      </c>
      <c r="E9" t="n">
        <v>196</v>
      </c>
    </row>
    <row r="10">
      <c r="A10" t="n">
        <v>8</v>
      </c>
      <c r="B10" t="n">
        <v>280</v>
      </c>
      <c r="C10" t="n">
        <v>280</v>
      </c>
      <c r="D10" t="n">
        <v>280</v>
      </c>
      <c r="E10" t="n">
        <v>280</v>
      </c>
    </row>
    <row r="11">
      <c r="A11" t="n">
        <v>9</v>
      </c>
      <c r="B11" t="n">
        <v>406</v>
      </c>
      <c r="C11" t="n">
        <v>406</v>
      </c>
      <c r="D11" t="n">
        <v>406</v>
      </c>
      <c r="E11" t="n">
        <v>406</v>
      </c>
    </row>
    <row r="12">
      <c r="A12" t="n">
        <v>10</v>
      </c>
      <c r="B12" t="n">
        <v>560</v>
      </c>
      <c r="C12" t="n">
        <v>560</v>
      </c>
      <c r="D12" t="n">
        <v>560</v>
      </c>
      <c r="E12" t="n">
        <v>560</v>
      </c>
    </row>
    <row r="13">
      <c r="A13" t="n">
        <v>11</v>
      </c>
      <c r="B13" t="n">
        <v>784</v>
      </c>
      <c r="C13" t="n">
        <v>784</v>
      </c>
      <c r="D13" t="n">
        <v>784</v>
      </c>
      <c r="E13" t="n">
        <v>784</v>
      </c>
    </row>
    <row r="14">
      <c r="A14" t="n">
        <v>12</v>
      </c>
      <c r="B14" t="n">
        <v>1050</v>
      </c>
      <c r="C14" t="n">
        <v>1050</v>
      </c>
      <c r="D14" t="n">
        <v>1050</v>
      </c>
      <c r="E14" t="n">
        <v>1050</v>
      </c>
    </row>
    <row r="15">
      <c r="A15" t="n">
        <v>13</v>
      </c>
      <c r="B15" t="n">
        <v>1386</v>
      </c>
      <c r="C15" t="n">
        <v>1386</v>
      </c>
      <c r="D15" t="n">
        <v>1386</v>
      </c>
      <c r="E15" t="n">
        <v>1386</v>
      </c>
    </row>
    <row r="16">
      <c r="A16" t="n">
        <v>14</v>
      </c>
      <c r="B16" t="n">
        <v>1778</v>
      </c>
      <c r="C16" t="n">
        <v>1778</v>
      </c>
      <c r="D16" t="n">
        <v>1778</v>
      </c>
      <c r="E16" t="n">
        <v>1778</v>
      </c>
    </row>
    <row r="17">
      <c r="A17" t="n">
        <v>15</v>
      </c>
      <c r="B17" t="n">
        <v>2240</v>
      </c>
      <c r="C17" t="n">
        <v>2240</v>
      </c>
      <c r="D17" t="n">
        <v>2240</v>
      </c>
      <c r="E17" t="n">
        <v>2240</v>
      </c>
    </row>
    <row r="18">
      <c r="A18" t="n">
        <v>16</v>
      </c>
      <c r="B18" t="n">
        <v>2800</v>
      </c>
      <c r="C18" t="n">
        <v>2800</v>
      </c>
      <c r="D18" t="n">
        <v>2800</v>
      </c>
      <c r="E18" t="n">
        <v>2800</v>
      </c>
    </row>
    <row r="19">
      <c r="A19" t="n">
        <v>17</v>
      </c>
      <c r="B19" t="n">
        <v>3640</v>
      </c>
      <c r="C19" t="n">
        <v>3640</v>
      </c>
      <c r="D19" t="n">
        <v>3640</v>
      </c>
      <c r="E19" t="n">
        <v>3640</v>
      </c>
    </row>
    <row r="20">
      <c r="A20" t="n">
        <v>18</v>
      </c>
      <c r="B20" t="n">
        <v>4480</v>
      </c>
      <c r="C20" t="n">
        <v>4480</v>
      </c>
      <c r="D20" t="n">
        <v>4480</v>
      </c>
      <c r="E20" t="n">
        <v>4480</v>
      </c>
    </row>
    <row r="21">
      <c r="A21" t="n">
        <v>19</v>
      </c>
      <c r="B21" t="n">
        <v>5600</v>
      </c>
      <c r="C21" t="n">
        <v>5600</v>
      </c>
      <c r="D21" t="n">
        <v>5600</v>
      </c>
      <c r="E21" t="n">
        <v>5600</v>
      </c>
    </row>
    <row r="22">
      <c r="A22" t="n">
        <v>20</v>
      </c>
      <c r="B22" t="n">
        <v>6860</v>
      </c>
      <c r="C22" t="n">
        <v>6860</v>
      </c>
      <c r="D22" t="n">
        <v>6860</v>
      </c>
      <c r="E22" t="n">
        <v>6860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等級</t>
        </is>
      </c>
      <c r="B1" t="inlineStr">
        <is>
          <t>木</t>
        </is>
      </c>
      <c r="C1" t="inlineStr">
        <is>
          <t>磚</t>
        </is>
      </c>
      <c r="D1" t="inlineStr">
        <is>
          <t>鐵</t>
        </is>
      </c>
      <c r="E1" t="inlineStr">
        <is>
          <t>米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t="n">
        <v>1</v>
      </c>
      <c r="B3" t="n">
        <v>250</v>
      </c>
      <c r="C3" t="n">
        <v>250</v>
      </c>
      <c r="D3" t="n">
        <v>250</v>
      </c>
      <c r="E3" t="n">
        <v>250</v>
      </c>
    </row>
    <row r="4">
      <c r="A4" t="n">
        <v>2</v>
      </c>
      <c r="B4" t="n">
        <v>415</v>
      </c>
      <c r="C4" t="n">
        <v>420</v>
      </c>
      <c r="D4" t="n">
        <v>450</v>
      </c>
      <c r="E4" t="n">
        <v>415</v>
      </c>
    </row>
    <row r="5">
      <c r="A5" t="n">
        <v>3</v>
      </c>
      <c r="B5" t="n">
        <v>695</v>
      </c>
      <c r="C5" t="n">
        <v>700</v>
      </c>
      <c r="D5" t="n">
        <v>755</v>
      </c>
      <c r="E5" t="n">
        <v>695</v>
      </c>
    </row>
    <row r="6">
      <c r="A6" t="n">
        <v>4</v>
      </c>
      <c r="B6" t="n">
        <v>1165</v>
      </c>
      <c r="C6" t="n">
        <v>1170</v>
      </c>
      <c r="D6" t="n">
        <v>1260</v>
      </c>
      <c r="E6" t="n">
        <v>1165</v>
      </c>
    </row>
    <row r="7">
      <c r="A7" t="n">
        <v>5</v>
      </c>
      <c r="B7" t="n">
        <v>1945</v>
      </c>
      <c r="C7" t="n">
        <v>1940</v>
      </c>
      <c r="D7" t="n">
        <v>2100</v>
      </c>
      <c r="E7" t="n">
        <v>1945</v>
      </c>
    </row>
    <row r="8">
      <c r="A8" t="n">
        <v>6</v>
      </c>
      <c r="B8" t="n">
        <v>3250</v>
      </c>
      <c r="C8" t="n">
        <v>3250</v>
      </c>
      <c r="D8" t="n">
        <v>3510</v>
      </c>
      <c r="E8" t="n">
        <v>3250</v>
      </c>
    </row>
    <row r="9">
      <c r="A9" t="n">
        <v>7</v>
      </c>
      <c r="B9" t="n">
        <v>5425</v>
      </c>
      <c r="C9" t="n">
        <v>5425</v>
      </c>
      <c r="D9" t="n">
        <v>5855</v>
      </c>
      <c r="E9" t="n">
        <v>5425</v>
      </c>
    </row>
    <row r="10">
      <c r="A10" t="n">
        <v>8</v>
      </c>
      <c r="B10" t="n">
        <v>9060</v>
      </c>
      <c r="C10" t="n">
        <v>9060</v>
      </c>
      <c r="D10" t="n">
        <v>9785</v>
      </c>
      <c r="E10" t="n">
        <v>9055</v>
      </c>
    </row>
    <row r="11">
      <c r="A11" t="n">
        <v>9</v>
      </c>
      <c r="B11" t="n">
        <v>12125</v>
      </c>
      <c r="C11" t="n">
        <v>12125</v>
      </c>
      <c r="D11" t="n">
        <v>16335</v>
      </c>
      <c r="E11" t="n">
        <v>12125</v>
      </c>
    </row>
    <row r="12">
      <c r="A12" t="n">
        <v>10</v>
      </c>
      <c r="B12" t="n">
        <v>25255</v>
      </c>
      <c r="C12" t="n">
        <v>25250</v>
      </c>
      <c r="D12" t="n">
        <v>27275</v>
      </c>
      <c r="E12" t="n">
        <v>25255</v>
      </c>
    </row>
    <row r="13">
      <c r="A13" t="n">
        <v>11</v>
      </c>
      <c r="B13" t="n">
        <v>42180</v>
      </c>
      <c r="C13" t="n">
        <v>42185</v>
      </c>
      <c r="D13" t="n">
        <v>45555</v>
      </c>
      <c r="E13" t="n">
        <v>42180</v>
      </c>
    </row>
    <row r="14">
      <c r="A14" t="n">
        <v>12</v>
      </c>
      <c r="B14" t="n">
        <v>70440</v>
      </c>
      <c r="C14" t="n">
        <v>70440</v>
      </c>
      <c r="D14" t="n">
        <v>76075</v>
      </c>
      <c r="E14" t="n">
        <v>70445</v>
      </c>
    </row>
    <row r="15">
      <c r="A15" t="n">
        <v>13</v>
      </c>
      <c r="B15" t="n">
        <v>117630</v>
      </c>
      <c r="C15" t="n">
        <v>117635</v>
      </c>
      <c r="D15" t="n">
        <v>127045</v>
      </c>
      <c r="E15" t="n">
        <v>117640</v>
      </c>
    </row>
    <row r="16">
      <c r="A16" t="n">
        <v>14</v>
      </c>
      <c r="B16" t="n">
        <v>196450</v>
      </c>
      <c r="C16" t="n">
        <v>196450</v>
      </c>
      <c r="D16" t="n">
        <v>212170</v>
      </c>
      <c r="E16" t="n">
        <v>196445</v>
      </c>
    </row>
    <row r="17">
      <c r="A17" t="n">
        <v>15</v>
      </c>
      <c r="B17" t="n">
        <v>328075</v>
      </c>
      <c r="C17" t="n">
        <v>328075</v>
      </c>
      <c r="D17" t="n">
        <v>354325</v>
      </c>
      <c r="E17" t="n">
        <v>328070</v>
      </c>
    </row>
    <row r="18">
      <c r="A18" t="n">
        <v>16</v>
      </c>
      <c r="B18" t="n">
        <v>547880</v>
      </c>
      <c r="C18" t="n">
        <v>547875</v>
      </c>
      <c r="D18" t="n">
        <v>591710</v>
      </c>
      <c r="E18" t="n">
        <v>547880</v>
      </c>
    </row>
    <row r="19">
      <c r="A19" t="n">
        <v>17</v>
      </c>
      <c r="B19" t="n">
        <v>914965</v>
      </c>
      <c r="C19" t="n">
        <v>914970</v>
      </c>
      <c r="D19" t="n">
        <v>988160</v>
      </c>
      <c r="E19" t="n">
        <v>914960</v>
      </c>
    </row>
    <row r="20">
      <c r="A20" t="n">
        <v>18</v>
      </c>
      <c r="B20" t="n">
        <v>1527990</v>
      </c>
      <c r="C20" t="n">
        <v>1527990</v>
      </c>
      <c r="D20" t="n">
        <v>1650225</v>
      </c>
      <c r="E20" t="n">
        <v>1527985</v>
      </c>
    </row>
    <row r="21">
      <c r="A21" t="n">
        <v>19</v>
      </c>
      <c r="B21" t="n">
        <v>2551745</v>
      </c>
      <c r="C21" t="n">
        <v>2551740</v>
      </c>
      <c r="D21" t="n">
        <v>2755880</v>
      </c>
      <c r="E21" t="n">
        <v>2551735</v>
      </c>
    </row>
    <row r="22">
      <c r="A22" t="n">
        <v>20</v>
      </c>
      <c r="B22" t="n">
        <v>4261410</v>
      </c>
      <c r="C22" t="n">
        <v>4261405</v>
      </c>
      <c r="D22" t="n">
        <v>4602325</v>
      </c>
      <c r="E22" t="n">
        <v>4261410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2024-10-02T03:46:38Z</dcterms:created>
  <dcterms:modified xmlns:dcterms="http://purl.org/dc/terms/" xmlns:xsi="http://www.w3.org/2001/XMLSchema-instance" xsi:type="dcterms:W3CDTF">2024-10-02T03:46:38Z</dcterms:modified>
</cp:coreProperties>
</file>