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j Kamal\Desktop\"/>
    </mc:Choice>
  </mc:AlternateContent>
  <xr:revisionPtr revIDLastSave="0" documentId="13_ncr:1_{9B4AAFD6-15BE-4E1D-AE6B-F6BD28C3ABF8}" xr6:coauthVersionLast="45" xr6:coauthVersionMax="45" xr10:uidLastSave="{00000000-0000-0000-0000-000000000000}"/>
  <bookViews>
    <workbookView xWindow="-120" yWindow="-120" windowWidth="29040" windowHeight="15990" tabRatio="878" xr2:uid="{00000000-000D-0000-FFFF-FFFF00000000}"/>
  </bookViews>
  <sheets>
    <sheet name="data" sheetId="6" r:id="rId1"/>
    <sheet name="pop projections" sheetId="8" r:id="rId2"/>
    <sheet name="gender" sheetId="7" r:id="rId3"/>
    <sheet name="Rural-Urban " sheetId="4" r:id="rId4"/>
    <sheet name="Wealth " sheetId="3" r:id="rId5"/>
    <sheet name="Social Group " sheetId="2" r:id="rId6"/>
    <sheet name="0-4 share" sheetId="20" r:id="rId7"/>
  </sheets>
  <definedNames>
    <definedName name="_xlnm._FilterDatabase" localSheetId="6" hidden="1">'0-4 share'!$F$2:$F$28</definedName>
    <definedName name="_xlnm._FilterDatabase" localSheetId="0" hidden="1">data!$CK$1:$CK$148</definedName>
    <definedName name="_xlnm._FilterDatabase" localSheetId="2" hidden="1">gender!$E$1:$E$149</definedName>
    <definedName name="_xlnm._FilterDatabase" localSheetId="1" hidden="1">'pop projections'!$B$1:$B$151</definedName>
    <definedName name="_xlnm._FilterDatabase" localSheetId="5" hidden="1">'Social Group '!$C$2:$C$39</definedName>
    <definedName name="_xlnm._FilterDatabase" localSheetId="4" hidden="1">'Wealth '!$E$1:$E$150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2" i="7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 s="1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3" i="2"/>
  <c r="G7" i="8"/>
  <c r="F7" i="8" s="1"/>
  <c r="G8" i="8"/>
  <c r="F8" i="8" s="1"/>
  <c r="G10" i="8"/>
  <c r="F10" i="8" s="1"/>
  <c r="G13" i="8"/>
  <c r="F13" i="8" s="1"/>
  <c r="G15" i="8"/>
  <c r="F15" i="8" s="1"/>
  <c r="G16" i="8"/>
  <c r="F16" i="8" s="1"/>
  <c r="G17" i="8"/>
  <c r="F17" i="8" s="1"/>
  <c r="G18" i="8"/>
  <c r="F18" i="8" s="1"/>
  <c r="G19" i="8"/>
  <c r="F19" i="8" s="1"/>
  <c r="G20" i="8"/>
  <c r="F20" i="8" s="1"/>
  <c r="G21" i="8"/>
  <c r="F21" i="8" s="1"/>
  <c r="G23" i="8"/>
  <c r="F23" i="8" s="1"/>
  <c r="G24" i="8"/>
  <c r="F24" i="8" s="1"/>
  <c r="G29" i="8"/>
  <c r="F29" i="8" s="1"/>
  <c r="G31" i="8"/>
  <c r="F31" i="8" s="1"/>
  <c r="G32" i="8"/>
  <c r="F32" i="8" s="1"/>
  <c r="G34" i="8"/>
  <c r="F34" i="8" s="1"/>
  <c r="G37" i="8"/>
  <c r="F37" i="8" s="1"/>
  <c r="G38" i="8"/>
  <c r="F38" i="8" s="1"/>
  <c r="G39" i="8"/>
  <c r="F39" i="8" s="1"/>
  <c r="G3" i="8"/>
  <c r="F3" i="8" s="1"/>
  <c r="I5" i="8"/>
  <c r="I6" i="8" s="1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77" i="8"/>
  <c r="I144" i="4" l="1"/>
  <c r="I136" i="4"/>
  <c r="I128" i="4"/>
  <c r="I120" i="4"/>
  <c r="I112" i="4"/>
  <c r="I104" i="4"/>
  <c r="I96" i="4"/>
  <c r="I88" i="4"/>
  <c r="I80" i="4"/>
  <c r="I72" i="4"/>
  <c r="I64" i="4"/>
  <c r="I56" i="4"/>
  <c r="I48" i="4"/>
  <c r="I40" i="4"/>
  <c r="I32" i="4"/>
  <c r="I24" i="4"/>
  <c r="I16" i="4"/>
  <c r="I8" i="4"/>
  <c r="I143" i="4"/>
  <c r="I135" i="4"/>
  <c r="I127" i="4"/>
  <c r="I119" i="4"/>
  <c r="I111" i="4"/>
  <c r="I103" i="4"/>
  <c r="I95" i="4"/>
  <c r="I87" i="4"/>
  <c r="I79" i="4"/>
  <c r="I63" i="4"/>
  <c r="I55" i="4"/>
  <c r="I47" i="4"/>
  <c r="I31" i="4"/>
  <c r="I23" i="4"/>
  <c r="I15" i="4"/>
  <c r="I7" i="4"/>
  <c r="I142" i="4"/>
  <c r="I134" i="4"/>
  <c r="I126" i="4"/>
  <c r="I118" i="4"/>
  <c r="I110" i="4"/>
  <c r="I102" i="4"/>
  <c r="I94" i="4"/>
  <c r="I86" i="4"/>
  <c r="I78" i="4"/>
  <c r="I70" i="4"/>
  <c r="I62" i="4"/>
  <c r="I54" i="4"/>
  <c r="I46" i="4"/>
  <c r="I38" i="4"/>
  <c r="I30" i="4"/>
  <c r="I22" i="4"/>
  <c r="I14" i="4"/>
  <c r="I6" i="4"/>
  <c r="I149" i="4"/>
  <c r="I141" i="4"/>
  <c r="I133" i="4"/>
  <c r="I125" i="4"/>
  <c r="I117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5" i="4"/>
  <c r="I148" i="4"/>
  <c r="I140" i="4"/>
  <c r="I132" i="4"/>
  <c r="I124" i="4"/>
  <c r="I116" i="4"/>
  <c r="I108" i="4"/>
  <c r="I100" i="4"/>
  <c r="I92" i="4"/>
  <c r="I84" i="4"/>
  <c r="I68" i="4"/>
  <c r="I60" i="4"/>
  <c r="I52" i="4"/>
  <c r="I44" i="4"/>
  <c r="I36" i="4"/>
  <c r="I28" i="4"/>
  <c r="I20" i="4"/>
  <c r="I12" i="4"/>
  <c r="I4" i="4"/>
  <c r="I147" i="4"/>
  <c r="I139" i="4"/>
  <c r="I131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3" i="4"/>
  <c r="I146" i="4"/>
  <c r="I138" i="4"/>
  <c r="I130" i="4"/>
  <c r="I122" i="4"/>
  <c r="I114" i="4"/>
  <c r="I106" i="4"/>
  <c r="I98" i="4"/>
  <c r="I90" i="4"/>
  <c r="I82" i="4"/>
  <c r="I74" i="4"/>
  <c r="I66" i="4"/>
  <c r="I58" i="4"/>
  <c r="I50" i="4"/>
  <c r="I42" i="4"/>
  <c r="I34" i="4"/>
  <c r="I26" i="4"/>
  <c r="I18" i="4"/>
  <c r="I10" i="4"/>
  <c r="I145" i="4"/>
  <c r="I137" i="4"/>
  <c r="I129" i="4"/>
  <c r="I121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E71" i="4"/>
  <c r="E39" i="4" s="1"/>
  <c r="D36" i="8"/>
  <c r="D22" i="8"/>
  <c r="D35" i="8"/>
  <c r="D14" i="8"/>
  <c r="D33" i="8"/>
  <c r="D12" i="8"/>
  <c r="D30" i="8"/>
  <c r="D11" i="8"/>
  <c r="D26" i="8"/>
  <c r="D28" i="8"/>
  <c r="D9" i="8"/>
  <c r="D5" i="8"/>
  <c r="D27" i="8"/>
  <c r="D6" i="8"/>
  <c r="D25" i="8"/>
  <c r="D4" i="8"/>
  <c r="J5" i="8"/>
  <c r="J6" i="8" s="1"/>
  <c r="I71" i="4" l="1"/>
  <c r="F4" i="8"/>
  <c r="F11" i="8"/>
  <c r="F30" i="8"/>
  <c r="F6" i="8"/>
  <c r="F25" i="8"/>
  <c r="F14" i="8"/>
  <c r="F33" i="8"/>
  <c r="F12" i="8"/>
  <c r="F27" i="8"/>
  <c r="F9" i="8"/>
  <c r="F35" i="8"/>
  <c r="F5" i="8"/>
  <c r="F28" i="8"/>
  <c r="F22" i="8"/>
  <c r="F26" i="8"/>
  <c r="F36" i="8"/>
  <c r="G76" i="8" l="1"/>
  <c r="G75" i="8"/>
  <c r="G74" i="8"/>
  <c r="G71" i="8"/>
  <c r="G69" i="8"/>
  <c r="G68" i="8"/>
  <c r="G66" i="8"/>
  <c r="G61" i="8"/>
  <c r="G60" i="8"/>
  <c r="G58" i="8"/>
  <c r="G57" i="8"/>
  <c r="G56" i="8"/>
  <c r="G55" i="8"/>
  <c r="G54" i="8"/>
  <c r="G53" i="8"/>
  <c r="G52" i="8"/>
  <c r="G50" i="8"/>
  <c r="G47" i="8"/>
  <c r="G45" i="8"/>
  <c r="G44" i="8"/>
  <c r="J42" i="8"/>
  <c r="J43" i="8" s="1"/>
  <c r="I42" i="8"/>
  <c r="I43" i="8" s="1"/>
  <c r="G40" i="8"/>
  <c r="D64" i="8" l="1"/>
  <c r="F64" i="8" s="1"/>
  <c r="D42" i="8"/>
  <c r="F42" i="8" s="1"/>
  <c r="D63" i="8"/>
  <c r="F63" i="8" s="1"/>
  <c r="D43" i="8"/>
  <c r="F43" i="8" s="1"/>
  <c r="D62" i="8"/>
  <c r="F62" i="8" s="1"/>
  <c r="D41" i="8"/>
  <c r="F41" i="8" s="1"/>
  <c r="D73" i="8"/>
  <c r="F73" i="8" s="1"/>
  <c r="D59" i="8"/>
  <c r="F59" i="8" s="1"/>
  <c r="D72" i="8"/>
  <c r="F72" i="8" s="1"/>
  <c r="D51" i="8"/>
  <c r="F51" i="8" s="1"/>
  <c r="D70" i="8"/>
  <c r="F70" i="8" s="1"/>
  <c r="D49" i="8"/>
  <c r="F49" i="8" s="1"/>
  <c r="D67" i="8"/>
  <c r="F67" i="8" s="1"/>
  <c r="D48" i="8"/>
  <c r="F48" i="8" s="1"/>
  <c r="D65" i="8"/>
  <c r="F65" i="8" s="1"/>
  <c r="D46" i="8"/>
  <c r="F46" i="8" s="1"/>
  <c r="A144" i="2"/>
  <c r="C144" i="2"/>
  <c r="A148" i="2"/>
  <c r="C148" i="2"/>
  <c r="A134" i="2"/>
  <c r="C134" i="2"/>
  <c r="A138" i="2"/>
  <c r="C138" i="2"/>
  <c r="A118" i="2"/>
  <c r="C118" i="2"/>
  <c r="A122" i="2"/>
  <c r="C122" i="2"/>
  <c r="A126" i="2"/>
  <c r="C126" i="2"/>
  <c r="A130" i="2"/>
  <c r="C130" i="2"/>
  <c r="A106" i="2"/>
  <c r="C106" i="2"/>
  <c r="A110" i="2"/>
  <c r="C110" i="2"/>
  <c r="A114" i="2"/>
  <c r="C114" i="2"/>
  <c r="A98" i="2"/>
  <c r="C98" i="2"/>
  <c r="A102" i="2"/>
  <c r="C102" i="2"/>
  <c r="A82" i="2"/>
  <c r="C82" i="2"/>
  <c r="A86" i="2"/>
  <c r="C86" i="2"/>
  <c r="A90" i="2"/>
  <c r="C90" i="2"/>
  <c r="A94" i="2"/>
  <c r="C94" i="2"/>
  <c r="A74" i="2"/>
  <c r="C74" i="2"/>
  <c r="A78" i="2"/>
  <c r="C78" i="2"/>
  <c r="A41" i="2"/>
  <c r="C41" i="2"/>
  <c r="A45" i="2"/>
  <c r="C45" i="2"/>
  <c r="A49" i="2"/>
  <c r="C49" i="2"/>
  <c r="A53" i="2"/>
  <c r="C53" i="2"/>
  <c r="A57" i="2"/>
  <c r="C57" i="2"/>
  <c r="A61" i="2"/>
  <c r="C61" i="2"/>
  <c r="A65" i="2"/>
  <c r="C65" i="2"/>
  <c r="A69" i="2"/>
  <c r="C69" i="2"/>
  <c r="D44" i="3"/>
  <c r="L44" i="3" s="1"/>
  <c r="D45" i="3"/>
  <c r="D45" i="2" s="1"/>
  <c r="F45" i="2" s="1"/>
  <c r="D47" i="3"/>
  <c r="D50" i="3"/>
  <c r="H50" i="3" s="1"/>
  <c r="D52" i="3"/>
  <c r="J52" i="3" s="1"/>
  <c r="D53" i="3"/>
  <c r="N53" i="3" s="1"/>
  <c r="D54" i="3"/>
  <c r="N54" i="3" s="1"/>
  <c r="D55" i="3"/>
  <c r="H55" i="3" s="1"/>
  <c r="D56" i="3"/>
  <c r="D57" i="3"/>
  <c r="F57" i="3" s="1"/>
  <c r="D58" i="3"/>
  <c r="D58" i="2" s="1"/>
  <c r="J58" i="2" s="1"/>
  <c r="D60" i="3"/>
  <c r="L60" i="3" s="1"/>
  <c r="D61" i="3"/>
  <c r="D61" i="2" s="1"/>
  <c r="F61" i="2" s="1"/>
  <c r="D66" i="3"/>
  <c r="D66" i="2" s="1"/>
  <c r="D68" i="3"/>
  <c r="H68" i="3" s="1"/>
  <c r="D69" i="3"/>
  <c r="N69" i="3" s="1"/>
  <c r="D71" i="3"/>
  <c r="F71" i="3" s="1"/>
  <c r="D74" i="3"/>
  <c r="D74" i="2" s="1"/>
  <c r="J74" i="2" s="1"/>
  <c r="D75" i="3"/>
  <c r="D75" i="2" s="1"/>
  <c r="D76" i="3"/>
  <c r="H76" i="3" s="1"/>
  <c r="D40" i="3"/>
  <c r="A41" i="3"/>
  <c r="C41" i="3"/>
  <c r="A42" i="3"/>
  <c r="A42" i="2" s="1"/>
  <c r="C42" i="3"/>
  <c r="C42" i="2" s="1"/>
  <c r="A43" i="3"/>
  <c r="A43" i="2" s="1"/>
  <c r="C43" i="3"/>
  <c r="C43" i="2" s="1"/>
  <c r="A44" i="3"/>
  <c r="A44" i="2" s="1"/>
  <c r="C44" i="3"/>
  <c r="C44" i="2" s="1"/>
  <c r="A45" i="3"/>
  <c r="C45" i="3"/>
  <c r="A46" i="3"/>
  <c r="A46" i="2" s="1"/>
  <c r="C46" i="3"/>
  <c r="C46" i="2" s="1"/>
  <c r="A47" i="3"/>
  <c r="A47" i="2" s="1"/>
  <c r="C47" i="3"/>
  <c r="C47" i="2" s="1"/>
  <c r="A48" i="3"/>
  <c r="A48" i="2" s="1"/>
  <c r="C48" i="3"/>
  <c r="C48" i="2" s="1"/>
  <c r="A49" i="3"/>
  <c r="C49" i="3"/>
  <c r="A50" i="3"/>
  <c r="A50" i="2" s="1"/>
  <c r="C50" i="3"/>
  <c r="C50" i="2" s="1"/>
  <c r="A51" i="3"/>
  <c r="A51" i="2" s="1"/>
  <c r="C51" i="3"/>
  <c r="C51" i="2" s="1"/>
  <c r="A52" i="3"/>
  <c r="A52" i="2" s="1"/>
  <c r="C52" i="3"/>
  <c r="C52" i="2" s="1"/>
  <c r="A53" i="3"/>
  <c r="C53" i="3"/>
  <c r="A54" i="3"/>
  <c r="A54" i="2" s="1"/>
  <c r="C54" i="3"/>
  <c r="C54" i="2" s="1"/>
  <c r="A55" i="3"/>
  <c r="A55" i="2" s="1"/>
  <c r="C55" i="3"/>
  <c r="C55" i="2" s="1"/>
  <c r="A56" i="3"/>
  <c r="A56" i="2" s="1"/>
  <c r="C56" i="3"/>
  <c r="C56" i="2" s="1"/>
  <c r="A57" i="3"/>
  <c r="C57" i="3"/>
  <c r="A58" i="3"/>
  <c r="A58" i="2" s="1"/>
  <c r="C58" i="3"/>
  <c r="C58" i="2" s="1"/>
  <c r="A59" i="3"/>
  <c r="A59" i="2" s="1"/>
  <c r="C59" i="3"/>
  <c r="C59" i="2" s="1"/>
  <c r="A60" i="3"/>
  <c r="A60" i="2" s="1"/>
  <c r="C60" i="3"/>
  <c r="C60" i="2" s="1"/>
  <c r="A61" i="3"/>
  <c r="C61" i="3"/>
  <c r="A62" i="3"/>
  <c r="A62" i="2" s="1"/>
  <c r="C62" i="3"/>
  <c r="C62" i="2" s="1"/>
  <c r="A63" i="3"/>
  <c r="A63" i="2" s="1"/>
  <c r="C63" i="3"/>
  <c r="C63" i="2" s="1"/>
  <c r="A64" i="3"/>
  <c r="A64" i="2" s="1"/>
  <c r="C64" i="3"/>
  <c r="C64" i="2" s="1"/>
  <c r="A65" i="3"/>
  <c r="C65" i="3"/>
  <c r="A66" i="3"/>
  <c r="A66" i="2" s="1"/>
  <c r="C66" i="3"/>
  <c r="C66" i="2" s="1"/>
  <c r="A67" i="3"/>
  <c r="A67" i="2" s="1"/>
  <c r="C67" i="3"/>
  <c r="C67" i="2" s="1"/>
  <c r="A68" i="3"/>
  <c r="A68" i="2" s="1"/>
  <c r="C68" i="3"/>
  <c r="C68" i="2" s="1"/>
  <c r="A69" i="3"/>
  <c r="C69" i="3"/>
  <c r="A70" i="3"/>
  <c r="A70" i="2" s="1"/>
  <c r="C70" i="3"/>
  <c r="C70" i="2" s="1"/>
  <c r="A71" i="3"/>
  <c r="A71" i="2" s="1"/>
  <c r="C71" i="3"/>
  <c r="C71" i="2" s="1"/>
  <c r="A72" i="3"/>
  <c r="A72" i="2" s="1"/>
  <c r="C72" i="3"/>
  <c r="C72" i="2" s="1"/>
  <c r="A73" i="3"/>
  <c r="A73" i="2" s="1"/>
  <c r="C73" i="3"/>
  <c r="C73" i="2" s="1"/>
  <c r="A74" i="3"/>
  <c r="C74" i="3"/>
  <c r="A75" i="3"/>
  <c r="A75" i="2" s="1"/>
  <c r="C75" i="3"/>
  <c r="C75" i="2" s="1"/>
  <c r="A76" i="3"/>
  <c r="A76" i="2" s="1"/>
  <c r="C76" i="3"/>
  <c r="C76" i="2" s="1"/>
  <c r="A77" i="3"/>
  <c r="A77" i="2" s="1"/>
  <c r="C77" i="3"/>
  <c r="C77" i="2" s="1"/>
  <c r="A78" i="3"/>
  <c r="C78" i="3"/>
  <c r="A79" i="3"/>
  <c r="A79" i="2" s="1"/>
  <c r="C79" i="3"/>
  <c r="C79" i="2" s="1"/>
  <c r="A80" i="3"/>
  <c r="A80" i="2" s="1"/>
  <c r="C80" i="3"/>
  <c r="C80" i="2" s="1"/>
  <c r="A81" i="3"/>
  <c r="A81" i="2" s="1"/>
  <c r="C81" i="3"/>
  <c r="C81" i="2" s="1"/>
  <c r="A82" i="3"/>
  <c r="C82" i="3"/>
  <c r="A83" i="3"/>
  <c r="A83" i="2" s="1"/>
  <c r="C83" i="3"/>
  <c r="C83" i="2" s="1"/>
  <c r="A84" i="3"/>
  <c r="A84" i="2" s="1"/>
  <c r="C84" i="3"/>
  <c r="C84" i="2" s="1"/>
  <c r="A85" i="3"/>
  <c r="A85" i="2" s="1"/>
  <c r="C85" i="3"/>
  <c r="C85" i="2" s="1"/>
  <c r="A86" i="3"/>
  <c r="C86" i="3"/>
  <c r="A87" i="3"/>
  <c r="A87" i="2" s="1"/>
  <c r="C87" i="3"/>
  <c r="C87" i="2" s="1"/>
  <c r="A88" i="3"/>
  <c r="A88" i="2" s="1"/>
  <c r="C88" i="3"/>
  <c r="C88" i="2" s="1"/>
  <c r="A89" i="3"/>
  <c r="A89" i="2" s="1"/>
  <c r="C89" i="3"/>
  <c r="C89" i="2" s="1"/>
  <c r="A90" i="3"/>
  <c r="C90" i="3"/>
  <c r="A91" i="3"/>
  <c r="A91" i="2" s="1"/>
  <c r="C91" i="3"/>
  <c r="C91" i="2" s="1"/>
  <c r="A92" i="3"/>
  <c r="A92" i="2" s="1"/>
  <c r="C92" i="3"/>
  <c r="C92" i="2" s="1"/>
  <c r="A93" i="3"/>
  <c r="A93" i="2" s="1"/>
  <c r="C93" i="3"/>
  <c r="C93" i="2" s="1"/>
  <c r="A94" i="3"/>
  <c r="C94" i="3"/>
  <c r="A95" i="3"/>
  <c r="A95" i="2" s="1"/>
  <c r="C95" i="3"/>
  <c r="C95" i="2" s="1"/>
  <c r="A96" i="3"/>
  <c r="A96" i="2" s="1"/>
  <c r="C96" i="3"/>
  <c r="C96" i="2" s="1"/>
  <c r="A97" i="3"/>
  <c r="A97" i="2" s="1"/>
  <c r="C97" i="3"/>
  <c r="C97" i="2" s="1"/>
  <c r="A98" i="3"/>
  <c r="C98" i="3"/>
  <c r="A99" i="3"/>
  <c r="A99" i="2" s="1"/>
  <c r="C99" i="3"/>
  <c r="C99" i="2" s="1"/>
  <c r="A100" i="3"/>
  <c r="A100" i="2" s="1"/>
  <c r="C100" i="3"/>
  <c r="C100" i="2" s="1"/>
  <c r="A101" i="3"/>
  <c r="A101" i="2" s="1"/>
  <c r="C101" i="3"/>
  <c r="C101" i="2" s="1"/>
  <c r="A102" i="3"/>
  <c r="C102" i="3"/>
  <c r="A103" i="3"/>
  <c r="A103" i="2" s="1"/>
  <c r="C103" i="3"/>
  <c r="C103" i="2" s="1"/>
  <c r="A104" i="3"/>
  <c r="A104" i="2" s="1"/>
  <c r="C104" i="3"/>
  <c r="C104" i="2" s="1"/>
  <c r="A105" i="3"/>
  <c r="A105" i="2" s="1"/>
  <c r="C105" i="3"/>
  <c r="C105" i="2" s="1"/>
  <c r="A106" i="3"/>
  <c r="C106" i="3"/>
  <c r="A107" i="3"/>
  <c r="A107" i="2" s="1"/>
  <c r="C107" i="3"/>
  <c r="C107" i="2" s="1"/>
  <c r="A108" i="3"/>
  <c r="A108" i="2" s="1"/>
  <c r="C108" i="3"/>
  <c r="C108" i="2" s="1"/>
  <c r="A109" i="3"/>
  <c r="A109" i="2" s="1"/>
  <c r="C109" i="3"/>
  <c r="C109" i="2" s="1"/>
  <c r="A110" i="3"/>
  <c r="C110" i="3"/>
  <c r="A111" i="3"/>
  <c r="A111" i="2" s="1"/>
  <c r="C111" i="3"/>
  <c r="C111" i="2" s="1"/>
  <c r="A112" i="3"/>
  <c r="A112" i="2" s="1"/>
  <c r="C112" i="3"/>
  <c r="C112" i="2" s="1"/>
  <c r="A113" i="3"/>
  <c r="A113" i="2" s="1"/>
  <c r="C113" i="3"/>
  <c r="C113" i="2" s="1"/>
  <c r="A114" i="3"/>
  <c r="C114" i="3"/>
  <c r="A115" i="3"/>
  <c r="A115" i="2" s="1"/>
  <c r="C115" i="3"/>
  <c r="C115" i="2" s="1"/>
  <c r="A116" i="3"/>
  <c r="A116" i="2" s="1"/>
  <c r="C116" i="3"/>
  <c r="C116" i="2" s="1"/>
  <c r="A117" i="3"/>
  <c r="A117" i="2" s="1"/>
  <c r="C117" i="3"/>
  <c r="C117" i="2" s="1"/>
  <c r="A118" i="3"/>
  <c r="C118" i="3"/>
  <c r="A119" i="3"/>
  <c r="A119" i="2" s="1"/>
  <c r="C119" i="3"/>
  <c r="C119" i="2" s="1"/>
  <c r="A120" i="3"/>
  <c r="A120" i="2" s="1"/>
  <c r="C120" i="3"/>
  <c r="C120" i="2" s="1"/>
  <c r="A121" i="3"/>
  <c r="A121" i="2" s="1"/>
  <c r="C121" i="3"/>
  <c r="C121" i="2" s="1"/>
  <c r="A122" i="3"/>
  <c r="C122" i="3"/>
  <c r="A123" i="3"/>
  <c r="A123" i="2" s="1"/>
  <c r="C123" i="3"/>
  <c r="C123" i="2" s="1"/>
  <c r="A124" i="3"/>
  <c r="A124" i="2" s="1"/>
  <c r="C124" i="3"/>
  <c r="C124" i="2" s="1"/>
  <c r="A125" i="3"/>
  <c r="A125" i="2" s="1"/>
  <c r="C125" i="3"/>
  <c r="C125" i="2" s="1"/>
  <c r="A126" i="3"/>
  <c r="C126" i="3"/>
  <c r="A127" i="3"/>
  <c r="A127" i="2" s="1"/>
  <c r="C127" i="3"/>
  <c r="C127" i="2" s="1"/>
  <c r="A128" i="3"/>
  <c r="A128" i="2" s="1"/>
  <c r="C128" i="3"/>
  <c r="C128" i="2" s="1"/>
  <c r="A129" i="3"/>
  <c r="A129" i="2" s="1"/>
  <c r="C129" i="3"/>
  <c r="C129" i="2" s="1"/>
  <c r="A130" i="3"/>
  <c r="C130" i="3"/>
  <c r="A131" i="3"/>
  <c r="A131" i="2" s="1"/>
  <c r="C131" i="3"/>
  <c r="C131" i="2" s="1"/>
  <c r="A132" i="3"/>
  <c r="A132" i="2" s="1"/>
  <c r="C132" i="3"/>
  <c r="C132" i="2" s="1"/>
  <c r="A133" i="3"/>
  <c r="A133" i="2" s="1"/>
  <c r="C133" i="3"/>
  <c r="C133" i="2" s="1"/>
  <c r="A134" i="3"/>
  <c r="C134" i="3"/>
  <c r="A135" i="3"/>
  <c r="A135" i="2" s="1"/>
  <c r="C135" i="3"/>
  <c r="C135" i="2" s="1"/>
  <c r="A136" i="3"/>
  <c r="A136" i="2" s="1"/>
  <c r="C136" i="3"/>
  <c r="C136" i="2" s="1"/>
  <c r="A137" i="3"/>
  <c r="A137" i="2" s="1"/>
  <c r="C137" i="3"/>
  <c r="C137" i="2" s="1"/>
  <c r="A138" i="3"/>
  <c r="C138" i="3"/>
  <c r="A139" i="3"/>
  <c r="A139" i="2" s="1"/>
  <c r="C139" i="3"/>
  <c r="C139" i="2" s="1"/>
  <c r="A140" i="3"/>
  <c r="A140" i="2" s="1"/>
  <c r="C140" i="3"/>
  <c r="C140" i="2" s="1"/>
  <c r="A141" i="3"/>
  <c r="A141" i="2" s="1"/>
  <c r="C141" i="3"/>
  <c r="C141" i="2" s="1"/>
  <c r="A142" i="3"/>
  <c r="A142" i="2" s="1"/>
  <c r="C142" i="3"/>
  <c r="C142" i="2" s="1"/>
  <c r="A143" i="3"/>
  <c r="A143" i="2" s="1"/>
  <c r="C143" i="3"/>
  <c r="C143" i="2" s="1"/>
  <c r="A144" i="3"/>
  <c r="C144" i="3"/>
  <c r="A145" i="3"/>
  <c r="A145" i="2" s="1"/>
  <c r="C145" i="3"/>
  <c r="C145" i="2" s="1"/>
  <c r="A146" i="3"/>
  <c r="A146" i="2" s="1"/>
  <c r="C146" i="3"/>
  <c r="C146" i="2" s="1"/>
  <c r="A147" i="3"/>
  <c r="A147" i="2" s="1"/>
  <c r="C147" i="3"/>
  <c r="C147" i="2" s="1"/>
  <c r="A148" i="3"/>
  <c r="C148" i="3"/>
  <c r="A149" i="3"/>
  <c r="A149" i="2" s="1"/>
  <c r="C149" i="3"/>
  <c r="C149" i="2" s="1"/>
  <c r="A150" i="3"/>
  <c r="A150" i="2" s="1"/>
  <c r="C150" i="3"/>
  <c r="C150" i="2" s="1"/>
  <c r="C40" i="3"/>
  <c r="C40" i="2" s="1"/>
  <c r="A40" i="3"/>
  <c r="A40" i="2" s="1"/>
  <c r="E113" i="4"/>
  <c r="F113" i="4" s="1"/>
  <c r="G43" i="4"/>
  <c r="K43" i="4" s="1"/>
  <c r="G44" i="4"/>
  <c r="K44" i="4" s="1"/>
  <c r="G46" i="4"/>
  <c r="K46" i="4" s="1"/>
  <c r="G49" i="4"/>
  <c r="K49" i="4" s="1"/>
  <c r="G51" i="4"/>
  <c r="K51" i="4" s="1"/>
  <c r="G52" i="4"/>
  <c r="K52" i="4" s="1"/>
  <c r="G53" i="4"/>
  <c r="K53" i="4" s="1"/>
  <c r="G54" i="4"/>
  <c r="K54" i="4" s="1"/>
  <c r="G55" i="4"/>
  <c r="K55" i="4" s="1"/>
  <c r="G56" i="4"/>
  <c r="K56" i="4" s="1"/>
  <c r="G57" i="4"/>
  <c r="K57" i="4" s="1"/>
  <c r="G59" i="4"/>
  <c r="K59" i="4" s="1"/>
  <c r="G60" i="4"/>
  <c r="K60" i="4" s="1"/>
  <c r="G65" i="4"/>
  <c r="K65" i="4" s="1"/>
  <c r="G67" i="4"/>
  <c r="K67" i="4" s="1"/>
  <c r="G68" i="4"/>
  <c r="K68" i="4" s="1"/>
  <c r="G70" i="4"/>
  <c r="K70" i="4" s="1"/>
  <c r="G73" i="4"/>
  <c r="K73" i="4" s="1"/>
  <c r="G74" i="4"/>
  <c r="K74" i="4" s="1"/>
  <c r="G75" i="4"/>
  <c r="K75" i="4" s="1"/>
  <c r="G39" i="4"/>
  <c r="K39" i="4" s="1"/>
  <c r="F40" i="4"/>
  <c r="J41" i="4"/>
  <c r="J43" i="4"/>
  <c r="F45" i="4"/>
  <c r="J47" i="4"/>
  <c r="J48" i="4"/>
  <c r="J49" i="4"/>
  <c r="J51" i="4"/>
  <c r="F53" i="4"/>
  <c r="F54" i="4"/>
  <c r="J55" i="4"/>
  <c r="J56" i="4"/>
  <c r="J57" i="4"/>
  <c r="J58" i="4"/>
  <c r="J59" i="4"/>
  <c r="F61" i="4"/>
  <c r="F62" i="4"/>
  <c r="J63" i="4"/>
  <c r="J64" i="4"/>
  <c r="J66" i="4"/>
  <c r="J67" i="4"/>
  <c r="F70" i="4"/>
  <c r="J71" i="4"/>
  <c r="J72" i="4"/>
  <c r="J74" i="4"/>
  <c r="J75" i="4"/>
  <c r="F76" i="4"/>
  <c r="F77" i="4"/>
  <c r="F78" i="4"/>
  <c r="F79" i="4"/>
  <c r="F80" i="4"/>
  <c r="J81" i="4"/>
  <c r="F82" i="4"/>
  <c r="F83" i="4"/>
  <c r="J84" i="4"/>
  <c r="F85" i="4"/>
  <c r="J86" i="4"/>
  <c r="F87" i="4"/>
  <c r="F88" i="4"/>
  <c r="J89" i="4"/>
  <c r="F90" i="4"/>
  <c r="F91" i="4"/>
  <c r="J92" i="4"/>
  <c r="F93" i="4"/>
  <c r="J94" i="4"/>
  <c r="F95" i="4"/>
  <c r="F96" i="4"/>
  <c r="J97" i="4"/>
  <c r="F98" i="4"/>
  <c r="F99" i="4"/>
  <c r="J100" i="4"/>
  <c r="F101" i="4"/>
  <c r="F102" i="4"/>
  <c r="F103" i="4"/>
  <c r="F104" i="4"/>
  <c r="J105" i="4"/>
  <c r="F106" i="4"/>
  <c r="F107" i="4"/>
  <c r="J108" i="4"/>
  <c r="F109" i="4"/>
  <c r="J110" i="4"/>
  <c r="F111" i="4"/>
  <c r="F112" i="4"/>
  <c r="F114" i="4"/>
  <c r="J116" i="4"/>
  <c r="J117" i="4"/>
  <c r="F118" i="4"/>
  <c r="J119" i="4"/>
  <c r="J120" i="4"/>
  <c r="J121" i="4"/>
  <c r="F122" i="4"/>
  <c r="F123" i="4"/>
  <c r="F124" i="4"/>
  <c r="J125" i="4"/>
  <c r="F126" i="4"/>
  <c r="J127" i="4"/>
  <c r="J128" i="4"/>
  <c r="J129" i="4"/>
  <c r="J130" i="4"/>
  <c r="F131" i="4"/>
  <c r="J132" i="4"/>
  <c r="J133" i="4"/>
  <c r="J134" i="4"/>
  <c r="F135" i="4"/>
  <c r="J136" i="4"/>
  <c r="J137" i="4"/>
  <c r="J138" i="4"/>
  <c r="J139" i="4"/>
  <c r="F140" i="4"/>
  <c r="J141" i="4"/>
  <c r="F142" i="4"/>
  <c r="F143" i="4"/>
  <c r="J144" i="4"/>
  <c r="F146" i="4"/>
  <c r="J147" i="4"/>
  <c r="J148" i="4"/>
  <c r="J149" i="4"/>
  <c r="H54" i="4" l="1"/>
  <c r="L56" i="4"/>
  <c r="H75" i="3"/>
  <c r="F41" i="4"/>
  <c r="H53" i="4"/>
  <c r="F148" i="4"/>
  <c r="J124" i="4"/>
  <c r="F50" i="3"/>
  <c r="F136" i="4"/>
  <c r="F121" i="4"/>
  <c r="F116" i="4"/>
  <c r="L51" i="4"/>
  <c r="H70" i="4"/>
  <c r="F144" i="4"/>
  <c r="F120" i="4"/>
  <c r="J140" i="4"/>
  <c r="F119" i="4"/>
  <c r="J135" i="4"/>
  <c r="F66" i="3"/>
  <c r="H66" i="3"/>
  <c r="J50" i="3"/>
  <c r="L75" i="4"/>
  <c r="L43" i="4"/>
  <c r="F139" i="4"/>
  <c r="H60" i="3"/>
  <c r="L59" i="4"/>
  <c r="J123" i="4"/>
  <c r="L57" i="4"/>
  <c r="L49" i="4"/>
  <c r="F132" i="4"/>
  <c r="F67" i="4"/>
  <c r="H52" i="3"/>
  <c r="F74" i="4"/>
  <c r="F130" i="4"/>
  <c r="F43" i="4"/>
  <c r="J114" i="4"/>
  <c r="F127" i="4"/>
  <c r="J146" i="4"/>
  <c r="H44" i="3"/>
  <c r="F147" i="4"/>
  <c r="F138" i="4"/>
  <c r="F129" i="4"/>
  <c r="F66" i="4"/>
  <c r="J143" i="4"/>
  <c r="J122" i="4"/>
  <c r="J62" i="4"/>
  <c r="F46" i="4"/>
  <c r="J46" i="4"/>
  <c r="L67" i="4"/>
  <c r="F137" i="4"/>
  <c r="F128" i="4"/>
  <c r="F117" i="4"/>
  <c r="F59" i="4"/>
  <c r="J142" i="4"/>
  <c r="J131" i="4"/>
  <c r="J54" i="4"/>
  <c r="F58" i="4"/>
  <c r="J50" i="4"/>
  <c r="F50" i="4"/>
  <c r="J73" i="4"/>
  <c r="F73" i="4"/>
  <c r="J65" i="4"/>
  <c r="F65" i="4"/>
  <c r="F125" i="4"/>
  <c r="F57" i="4"/>
  <c r="J40" i="4"/>
  <c r="J118" i="4"/>
  <c r="D54" i="2"/>
  <c r="H54" i="2" s="1"/>
  <c r="F54" i="3"/>
  <c r="J54" i="3"/>
  <c r="J70" i="4"/>
  <c r="L74" i="4"/>
  <c r="F134" i="4"/>
  <c r="F51" i="4"/>
  <c r="F69" i="4"/>
  <c r="J69" i="4"/>
  <c r="J42" i="4"/>
  <c r="F42" i="4"/>
  <c r="L55" i="4"/>
  <c r="F149" i="4"/>
  <c r="F141" i="4"/>
  <c r="F133" i="4"/>
  <c r="F75" i="4"/>
  <c r="F49" i="4"/>
  <c r="J126" i="4"/>
  <c r="J76" i="3"/>
  <c r="L68" i="3"/>
  <c r="H58" i="3"/>
  <c r="J66" i="3"/>
  <c r="F58" i="3"/>
  <c r="J58" i="3"/>
  <c r="H74" i="3"/>
  <c r="F74" i="3"/>
  <c r="J93" i="4"/>
  <c r="F89" i="4"/>
  <c r="J99" i="4"/>
  <c r="F81" i="4"/>
  <c r="J91" i="4"/>
  <c r="F108" i="4"/>
  <c r="J85" i="4"/>
  <c r="F105" i="4"/>
  <c r="J83" i="4"/>
  <c r="F100" i="4"/>
  <c r="J109" i="4"/>
  <c r="J77" i="4"/>
  <c r="F84" i="4"/>
  <c r="F97" i="4"/>
  <c r="J107" i="4"/>
  <c r="F92" i="4"/>
  <c r="J101" i="4"/>
  <c r="F110" i="4"/>
  <c r="F94" i="4"/>
  <c r="F86" i="4"/>
  <c r="J106" i="4"/>
  <c r="J98" i="4"/>
  <c r="J90" i="4"/>
  <c r="J82" i="4"/>
  <c r="J112" i="4"/>
  <c r="J104" i="4"/>
  <c r="J96" i="4"/>
  <c r="J88" i="4"/>
  <c r="J80" i="4"/>
  <c r="J111" i="4"/>
  <c r="J103" i="4"/>
  <c r="J95" i="4"/>
  <c r="J87" i="4"/>
  <c r="J79" i="4"/>
  <c r="J102" i="4"/>
  <c r="J78" i="4"/>
  <c r="L56" i="3"/>
  <c r="D56" i="2"/>
  <c r="N56" i="2" s="1"/>
  <c r="J56" i="3"/>
  <c r="N56" i="3"/>
  <c r="F56" i="3"/>
  <c r="H56" i="3"/>
  <c r="J66" i="2"/>
  <c r="H66" i="2"/>
  <c r="J61" i="4"/>
  <c r="J53" i="4"/>
  <c r="H75" i="2"/>
  <c r="F75" i="2"/>
  <c r="N75" i="2"/>
  <c r="F60" i="4"/>
  <c r="J60" i="4"/>
  <c r="F44" i="4"/>
  <c r="J44" i="4"/>
  <c r="J45" i="4"/>
  <c r="F68" i="4"/>
  <c r="J68" i="4"/>
  <c r="F52" i="4"/>
  <c r="J52" i="4"/>
  <c r="N57" i="3"/>
  <c r="L57" i="3"/>
  <c r="D57" i="2"/>
  <c r="J57" i="2" s="1"/>
  <c r="J57" i="3"/>
  <c r="H57" i="3"/>
  <c r="D40" i="2"/>
  <c r="H40" i="2" s="1"/>
  <c r="L40" i="3"/>
  <c r="J40" i="3"/>
  <c r="L47" i="3"/>
  <c r="D47" i="2"/>
  <c r="N47" i="2" s="1"/>
  <c r="N47" i="3"/>
  <c r="F40" i="3"/>
  <c r="F72" i="4"/>
  <c r="F64" i="4"/>
  <c r="F56" i="4"/>
  <c r="F48" i="4"/>
  <c r="F55" i="3"/>
  <c r="F47" i="3"/>
  <c r="J74" i="3"/>
  <c r="L71" i="3"/>
  <c r="D71" i="2"/>
  <c r="N71" i="2" s="1"/>
  <c r="N71" i="3"/>
  <c r="F71" i="4"/>
  <c r="F63" i="4"/>
  <c r="F55" i="4"/>
  <c r="F47" i="4"/>
  <c r="J69" i="3"/>
  <c r="L69" i="3"/>
  <c r="J61" i="3"/>
  <c r="L61" i="3"/>
  <c r="J53" i="3"/>
  <c r="L53" i="3"/>
  <c r="J45" i="3"/>
  <c r="L45" i="3"/>
  <c r="H40" i="3"/>
  <c r="J60" i="3"/>
  <c r="J47" i="3"/>
  <c r="N45" i="3"/>
  <c r="N76" i="3"/>
  <c r="D76" i="2"/>
  <c r="F76" i="2" s="1"/>
  <c r="N68" i="3"/>
  <c r="D68" i="2"/>
  <c r="F68" i="2" s="1"/>
  <c r="N60" i="3"/>
  <c r="D60" i="2"/>
  <c r="F60" i="2" s="1"/>
  <c r="N52" i="3"/>
  <c r="D52" i="2"/>
  <c r="F52" i="2" s="1"/>
  <c r="N44" i="3"/>
  <c r="D44" i="2"/>
  <c r="F44" i="2" s="1"/>
  <c r="F69" i="3"/>
  <c r="F61" i="3"/>
  <c r="F53" i="3"/>
  <c r="F45" i="3"/>
  <c r="H71" i="3"/>
  <c r="H47" i="3"/>
  <c r="J71" i="3"/>
  <c r="N40" i="3"/>
  <c r="D53" i="2"/>
  <c r="F53" i="2" s="1"/>
  <c r="N75" i="3"/>
  <c r="J75" i="3"/>
  <c r="F76" i="3"/>
  <c r="F68" i="3"/>
  <c r="F60" i="3"/>
  <c r="F52" i="3"/>
  <c r="F44" i="3"/>
  <c r="H54" i="3"/>
  <c r="J44" i="3"/>
  <c r="L76" i="3"/>
  <c r="L54" i="3"/>
  <c r="N61" i="3"/>
  <c r="L55" i="3"/>
  <c r="D55" i="2"/>
  <c r="J55" i="2" s="1"/>
  <c r="N55" i="3"/>
  <c r="F39" i="4"/>
  <c r="N74" i="3"/>
  <c r="L74" i="3"/>
  <c r="N66" i="3"/>
  <c r="L66" i="3"/>
  <c r="N58" i="3"/>
  <c r="L58" i="3"/>
  <c r="N50" i="3"/>
  <c r="L50" i="3"/>
  <c r="F75" i="3"/>
  <c r="H69" i="3"/>
  <c r="H61" i="3"/>
  <c r="H53" i="3"/>
  <c r="H45" i="3"/>
  <c r="J68" i="3"/>
  <c r="J55" i="3"/>
  <c r="L75" i="3"/>
  <c r="L52" i="3"/>
  <c r="D69" i="2"/>
  <c r="F69" i="2" s="1"/>
  <c r="D50" i="2"/>
  <c r="J50" i="2" s="1"/>
  <c r="F58" i="2"/>
  <c r="H58" i="2"/>
  <c r="F74" i="2"/>
  <c r="H74" i="2"/>
  <c r="F66" i="2"/>
  <c r="N61" i="2"/>
  <c r="N45" i="2"/>
  <c r="F40" i="2"/>
  <c r="L61" i="2"/>
  <c r="L45" i="2"/>
  <c r="J61" i="2"/>
  <c r="J45" i="2"/>
  <c r="H61" i="2"/>
  <c r="H45" i="2"/>
  <c r="L75" i="2"/>
  <c r="N74" i="2"/>
  <c r="N66" i="2"/>
  <c r="N58" i="2"/>
  <c r="J75" i="2"/>
  <c r="L74" i="2"/>
  <c r="L66" i="2"/>
  <c r="L58" i="2"/>
  <c r="D43" i="7"/>
  <c r="F43" i="7" s="1"/>
  <c r="D44" i="7"/>
  <c r="F44" i="7" s="1"/>
  <c r="D46" i="7"/>
  <c r="F46" i="7" s="1"/>
  <c r="D49" i="7"/>
  <c r="F49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9" i="7"/>
  <c r="F59" i="7" s="1"/>
  <c r="D60" i="7"/>
  <c r="F60" i="7" s="1"/>
  <c r="D65" i="7"/>
  <c r="F65" i="7" s="1"/>
  <c r="D67" i="7"/>
  <c r="F67" i="7" s="1"/>
  <c r="D68" i="7"/>
  <c r="F68" i="7" s="1"/>
  <c r="D70" i="7"/>
  <c r="F70" i="7" s="1"/>
  <c r="D73" i="7"/>
  <c r="F73" i="7" s="1"/>
  <c r="D74" i="7"/>
  <c r="F74" i="7" s="1"/>
  <c r="D75" i="7"/>
  <c r="F75" i="7" s="1"/>
  <c r="D39" i="7"/>
  <c r="F39" i="7" s="1"/>
  <c r="D76" i="7"/>
  <c r="F76" i="7" s="1"/>
  <c r="D78" i="7"/>
  <c r="F78" i="7" s="1"/>
  <c r="D79" i="7"/>
  <c r="D80" i="7"/>
  <c r="F80" i="7" s="1"/>
  <c r="D83" i="7"/>
  <c r="F83" i="7" s="1"/>
  <c r="D84" i="7"/>
  <c r="D85" i="7"/>
  <c r="D86" i="7"/>
  <c r="F86" i="7" s="1"/>
  <c r="D87" i="7"/>
  <c r="D88" i="7"/>
  <c r="F88" i="7" s="1"/>
  <c r="D92" i="7"/>
  <c r="F92" i="7" s="1"/>
  <c r="D94" i="7"/>
  <c r="F94" i="7" s="1"/>
  <c r="D95" i="7"/>
  <c r="D96" i="7"/>
  <c r="F96" i="7" s="1"/>
  <c r="D100" i="7"/>
  <c r="D101" i="7"/>
  <c r="D102" i="7"/>
  <c r="F102" i="7" s="1"/>
  <c r="D103" i="7"/>
  <c r="D104" i="7"/>
  <c r="F104" i="7" s="1"/>
  <c r="D107" i="7"/>
  <c r="F107" i="7" s="1"/>
  <c r="D108" i="7"/>
  <c r="D110" i="7"/>
  <c r="F110" i="7" s="1"/>
  <c r="D111" i="7"/>
  <c r="D112" i="7"/>
  <c r="F112" i="7" s="1"/>
  <c r="F114" i="8"/>
  <c r="I116" i="8"/>
  <c r="I117" i="8" s="1"/>
  <c r="D137" i="8" s="1"/>
  <c r="F118" i="8"/>
  <c r="F119" i="8"/>
  <c r="F121" i="8"/>
  <c r="F124" i="8"/>
  <c r="F126" i="8"/>
  <c r="F127" i="8"/>
  <c r="F128" i="8"/>
  <c r="F129" i="8"/>
  <c r="F130" i="8"/>
  <c r="F131" i="8"/>
  <c r="F132" i="8"/>
  <c r="F134" i="8"/>
  <c r="F135" i="8"/>
  <c r="F140" i="8"/>
  <c r="F142" i="8"/>
  <c r="F143" i="8"/>
  <c r="F145" i="8"/>
  <c r="F148" i="8"/>
  <c r="F149" i="8"/>
  <c r="F150" i="8"/>
  <c r="F115" i="4"/>
  <c r="D127" i="7" l="1"/>
  <c r="F127" i="7" s="1"/>
  <c r="L52" i="4"/>
  <c r="L70" i="4"/>
  <c r="H65" i="4"/>
  <c r="H46" i="4"/>
  <c r="H67" i="4"/>
  <c r="D126" i="7"/>
  <c r="F126" i="7" s="1"/>
  <c r="H56" i="4"/>
  <c r="L65" i="4"/>
  <c r="D134" i="7"/>
  <c r="F134" i="7" s="1"/>
  <c r="D125" i="7"/>
  <c r="F125" i="7" s="1"/>
  <c r="L68" i="4"/>
  <c r="H73" i="4"/>
  <c r="H59" i="4"/>
  <c r="D113" i="7"/>
  <c r="F113" i="7" s="1"/>
  <c r="H52" i="4"/>
  <c r="D149" i="7"/>
  <c r="F149" i="7" s="1"/>
  <c r="D123" i="7"/>
  <c r="F123" i="7" s="1"/>
  <c r="H68" i="4"/>
  <c r="H49" i="4"/>
  <c r="L73" i="4"/>
  <c r="H60" i="4"/>
  <c r="D148" i="7"/>
  <c r="L53" i="4"/>
  <c r="H75" i="4"/>
  <c r="H43" i="4"/>
  <c r="L44" i="4"/>
  <c r="H51" i="4"/>
  <c r="D144" i="7"/>
  <c r="F144" i="7" s="1"/>
  <c r="H44" i="4"/>
  <c r="H57" i="4"/>
  <c r="H74" i="4"/>
  <c r="D141" i="7"/>
  <c r="F141" i="7" s="1"/>
  <c r="D131" i="7"/>
  <c r="F131" i="7" s="1"/>
  <c r="D142" i="7"/>
  <c r="F142" i="7" s="1"/>
  <c r="H39" i="4"/>
  <c r="H55" i="4"/>
  <c r="L60" i="4"/>
  <c r="L54" i="4"/>
  <c r="L46" i="4"/>
  <c r="J53" i="2"/>
  <c r="N68" i="2"/>
  <c r="F54" i="2"/>
  <c r="H68" i="2"/>
  <c r="L68" i="2"/>
  <c r="J54" i="2"/>
  <c r="N53" i="2"/>
  <c r="H53" i="2"/>
  <c r="L53" i="2"/>
  <c r="N54" i="2"/>
  <c r="J71" i="2"/>
  <c r="J76" i="2"/>
  <c r="L54" i="2"/>
  <c r="J115" i="4"/>
  <c r="H56" i="2"/>
  <c r="J44" i="2"/>
  <c r="F56" i="2"/>
  <c r="N55" i="2"/>
  <c r="J68" i="2"/>
  <c r="L56" i="2"/>
  <c r="H44" i="2"/>
  <c r="J56" i="2"/>
  <c r="G130" i="4"/>
  <c r="K130" i="4" s="1"/>
  <c r="L130" i="4" s="1"/>
  <c r="D131" i="3"/>
  <c r="D130" i="7"/>
  <c r="F130" i="7" s="1"/>
  <c r="G147" i="4"/>
  <c r="K147" i="4" s="1"/>
  <c r="L147" i="4" s="1"/>
  <c r="D148" i="3"/>
  <c r="D147" i="7"/>
  <c r="F147" i="7" s="1"/>
  <c r="D119" i="3"/>
  <c r="G118" i="4"/>
  <c r="D118" i="7"/>
  <c r="F118" i="7" s="1"/>
  <c r="F145" i="4"/>
  <c r="J145" i="4"/>
  <c r="G129" i="4"/>
  <c r="K129" i="4" s="1"/>
  <c r="L129" i="4" s="1"/>
  <c r="D130" i="3"/>
  <c r="D118" i="3"/>
  <c r="G117" i="4"/>
  <c r="K117" i="4" s="1"/>
  <c r="L117" i="4" s="1"/>
  <c r="G128" i="4"/>
  <c r="K128" i="4" s="1"/>
  <c r="L128" i="4" s="1"/>
  <c r="D129" i="3"/>
  <c r="D142" i="3"/>
  <c r="G141" i="4"/>
  <c r="K141" i="4" s="1"/>
  <c r="L141" i="4" s="1"/>
  <c r="G127" i="4"/>
  <c r="K127" i="4" s="1"/>
  <c r="L127" i="4" s="1"/>
  <c r="D128" i="3"/>
  <c r="G113" i="4"/>
  <c r="D114" i="3"/>
  <c r="I39" i="4"/>
  <c r="J39" i="4" s="1"/>
  <c r="D117" i="7"/>
  <c r="F117" i="7" s="1"/>
  <c r="G139" i="4"/>
  <c r="K139" i="4" s="1"/>
  <c r="L139" i="4" s="1"/>
  <c r="D140" i="3"/>
  <c r="D127" i="3"/>
  <c r="G126" i="4"/>
  <c r="D139" i="7"/>
  <c r="F139" i="7" s="1"/>
  <c r="H76" i="2"/>
  <c r="L44" i="2"/>
  <c r="N76" i="2"/>
  <c r="D126" i="3"/>
  <c r="G125" i="4"/>
  <c r="K125" i="4" s="1"/>
  <c r="L125" i="4" s="1"/>
  <c r="G134" i="4"/>
  <c r="K134" i="4" s="1"/>
  <c r="L134" i="4" s="1"/>
  <c r="D135" i="3"/>
  <c r="D134" i="3"/>
  <c r="G133" i="4"/>
  <c r="K133" i="4" s="1"/>
  <c r="L133" i="4" s="1"/>
  <c r="G123" i="4"/>
  <c r="D124" i="3"/>
  <c r="J60" i="2"/>
  <c r="L76" i="2"/>
  <c r="D150" i="3"/>
  <c r="G149" i="4"/>
  <c r="K149" i="4" s="1"/>
  <c r="L149" i="4" s="1"/>
  <c r="D129" i="7"/>
  <c r="F129" i="7" s="1"/>
  <c r="D149" i="3"/>
  <c r="G148" i="4"/>
  <c r="G131" i="4"/>
  <c r="D132" i="3"/>
  <c r="G120" i="4"/>
  <c r="K120" i="4" s="1"/>
  <c r="L120" i="4" s="1"/>
  <c r="D121" i="3"/>
  <c r="D128" i="7"/>
  <c r="F128" i="7" s="1"/>
  <c r="D120" i="7"/>
  <c r="H147" i="4"/>
  <c r="G144" i="4"/>
  <c r="K144" i="4" s="1"/>
  <c r="L144" i="4" s="1"/>
  <c r="D145" i="3"/>
  <c r="D143" i="3"/>
  <c r="G142" i="4"/>
  <c r="D133" i="7"/>
  <c r="F133" i="7" s="1"/>
  <c r="H60" i="2"/>
  <c r="N44" i="2"/>
  <c r="G141" i="7"/>
  <c r="G142" i="7"/>
  <c r="G134" i="7"/>
  <c r="G126" i="7"/>
  <c r="F57" i="2"/>
  <c r="G131" i="7"/>
  <c r="G123" i="7"/>
  <c r="G113" i="7"/>
  <c r="N69" i="2"/>
  <c r="G125" i="7"/>
  <c r="G144" i="7"/>
  <c r="L57" i="2"/>
  <c r="N57" i="2"/>
  <c r="H57" i="2"/>
  <c r="G149" i="7"/>
  <c r="G127" i="7"/>
  <c r="G107" i="7"/>
  <c r="G83" i="7"/>
  <c r="D92" i="3"/>
  <c r="G91" i="4"/>
  <c r="D110" i="3"/>
  <c r="G109" i="4"/>
  <c r="D94" i="3"/>
  <c r="G93" i="4"/>
  <c r="D78" i="3"/>
  <c r="G77" i="4"/>
  <c r="G112" i="7"/>
  <c r="G96" i="7"/>
  <c r="G88" i="7"/>
  <c r="D109" i="3"/>
  <c r="G108" i="4"/>
  <c r="D101" i="3"/>
  <c r="G100" i="4"/>
  <c r="D93" i="3"/>
  <c r="G92" i="4"/>
  <c r="D85" i="3"/>
  <c r="G84" i="4"/>
  <c r="D77" i="3"/>
  <c r="G76" i="4"/>
  <c r="I76" i="4"/>
  <c r="J76" i="4" s="1"/>
  <c r="D100" i="3"/>
  <c r="G99" i="4"/>
  <c r="G86" i="7"/>
  <c r="D107" i="3"/>
  <c r="G106" i="4"/>
  <c r="D99" i="3"/>
  <c r="G98" i="4"/>
  <c r="D91" i="3"/>
  <c r="G90" i="4"/>
  <c r="D83" i="3"/>
  <c r="G82" i="4"/>
  <c r="D109" i="7"/>
  <c r="D93" i="7"/>
  <c r="F93" i="7" s="1"/>
  <c r="D77" i="7"/>
  <c r="G94" i="7"/>
  <c r="D98" i="3"/>
  <c r="G97" i="4"/>
  <c r="G102" i="7"/>
  <c r="D106" i="3"/>
  <c r="G105" i="4"/>
  <c r="G76" i="7"/>
  <c r="D113" i="3"/>
  <c r="G112" i="4"/>
  <c r="G104" i="4"/>
  <c r="D105" i="3"/>
  <c r="G96" i="4"/>
  <c r="D97" i="3"/>
  <c r="G88" i="4"/>
  <c r="D89" i="3"/>
  <c r="G80" i="4"/>
  <c r="D81" i="3"/>
  <c r="D99" i="7"/>
  <c r="D91" i="7"/>
  <c r="F91" i="7" s="1"/>
  <c r="G83" i="4"/>
  <c r="D84" i="3"/>
  <c r="D82" i="3"/>
  <c r="G81" i="4"/>
  <c r="D112" i="3"/>
  <c r="G111" i="4"/>
  <c r="D104" i="3"/>
  <c r="G103" i="4"/>
  <c r="D96" i="3"/>
  <c r="G95" i="4"/>
  <c r="D88" i="3"/>
  <c r="G87" i="4"/>
  <c r="D80" i="3"/>
  <c r="G79" i="4"/>
  <c r="D106" i="7"/>
  <c r="D98" i="7"/>
  <c r="D90" i="7"/>
  <c r="F90" i="7" s="1"/>
  <c r="D82" i="7"/>
  <c r="D108" i="3"/>
  <c r="G107" i="4"/>
  <c r="G78" i="7"/>
  <c r="D90" i="3"/>
  <c r="G89" i="4"/>
  <c r="G92" i="7"/>
  <c r="G110" i="4"/>
  <c r="K110" i="4" s="1"/>
  <c r="L110" i="4" s="1"/>
  <c r="D111" i="3"/>
  <c r="D103" i="3"/>
  <c r="G102" i="4"/>
  <c r="G94" i="4"/>
  <c r="K94" i="4" s="1"/>
  <c r="L94" i="4" s="1"/>
  <c r="D95" i="3"/>
  <c r="D87" i="3"/>
  <c r="G86" i="4"/>
  <c r="K86" i="4" s="1"/>
  <c r="L86" i="4" s="1"/>
  <c r="G78" i="4"/>
  <c r="D79" i="3"/>
  <c r="D105" i="7"/>
  <c r="F105" i="7" s="1"/>
  <c r="D97" i="7"/>
  <c r="F97" i="7" s="1"/>
  <c r="D89" i="7"/>
  <c r="F89" i="7" s="1"/>
  <c r="D81" i="7"/>
  <c r="F81" i="7" s="1"/>
  <c r="G110" i="7"/>
  <c r="D102" i="3"/>
  <c r="G101" i="4"/>
  <c r="D86" i="3"/>
  <c r="G85" i="4"/>
  <c r="G104" i="7"/>
  <c r="G80" i="7"/>
  <c r="G52" i="7"/>
  <c r="G67" i="7"/>
  <c r="H47" i="2"/>
  <c r="F47" i="2"/>
  <c r="G74" i="7"/>
  <c r="J52" i="2"/>
  <c r="H69" i="2"/>
  <c r="L69" i="2"/>
  <c r="G44" i="7"/>
  <c r="G75" i="7"/>
  <c r="G43" i="7"/>
  <c r="G65" i="7"/>
  <c r="G56" i="7"/>
  <c r="L52" i="2"/>
  <c r="J69" i="2"/>
  <c r="F50" i="2"/>
  <c r="G68" i="7"/>
  <c r="G51" i="7"/>
  <c r="H71" i="2"/>
  <c r="F71" i="2"/>
  <c r="N50" i="2"/>
  <c r="L60" i="2"/>
  <c r="L71" i="2"/>
  <c r="L47" i="2"/>
  <c r="N40" i="2"/>
  <c r="L40" i="2"/>
  <c r="J40" i="2"/>
  <c r="G60" i="7"/>
  <c r="G49" i="7"/>
  <c r="G55" i="7"/>
  <c r="G39" i="7"/>
  <c r="G70" i="7"/>
  <c r="G54" i="7"/>
  <c r="G46" i="7"/>
  <c r="L50" i="2"/>
  <c r="N52" i="2"/>
  <c r="J47" i="2"/>
  <c r="H50" i="2"/>
  <c r="H55" i="2"/>
  <c r="L55" i="2"/>
  <c r="F55" i="2"/>
  <c r="G59" i="7"/>
  <c r="G73" i="7"/>
  <c r="G57" i="7"/>
  <c r="G53" i="7"/>
  <c r="H52" i="2"/>
  <c r="N60" i="2"/>
  <c r="D138" i="8"/>
  <c r="D139" i="8"/>
  <c r="D136" i="8"/>
  <c r="D115" i="8"/>
  <c r="D141" i="8"/>
  <c r="D117" i="8"/>
  <c r="D144" i="8"/>
  <c r="D120" i="8"/>
  <c r="D122" i="8"/>
  <c r="D123" i="8"/>
  <c r="D125" i="8"/>
  <c r="D146" i="8"/>
  <c r="D133" i="8"/>
  <c r="D147" i="8"/>
  <c r="J116" i="8"/>
  <c r="D116" i="8"/>
  <c r="L39" i="4" l="1"/>
  <c r="G147" i="7"/>
  <c r="H125" i="4"/>
  <c r="H127" i="4"/>
  <c r="H130" i="4"/>
  <c r="G130" i="7"/>
  <c r="G128" i="7"/>
  <c r="H139" i="4"/>
  <c r="H141" i="4"/>
  <c r="G118" i="7"/>
  <c r="H117" i="4"/>
  <c r="G139" i="7"/>
  <c r="H129" i="4"/>
  <c r="G129" i="7"/>
  <c r="H144" i="4"/>
  <c r="H134" i="4"/>
  <c r="G117" i="7"/>
  <c r="I113" i="4"/>
  <c r="J113" i="4" s="1"/>
  <c r="H120" i="4"/>
  <c r="L121" i="3"/>
  <c r="D121" i="2"/>
  <c r="J121" i="3"/>
  <c r="N121" i="3"/>
  <c r="F121" i="3"/>
  <c r="H121" i="3"/>
  <c r="L149" i="3"/>
  <c r="F149" i="3"/>
  <c r="H149" i="3"/>
  <c r="D149" i="2"/>
  <c r="J149" i="3"/>
  <c r="N149" i="3"/>
  <c r="K126" i="4"/>
  <c r="L126" i="4" s="1"/>
  <c r="H126" i="4"/>
  <c r="H129" i="3"/>
  <c r="L129" i="3"/>
  <c r="J129" i="3"/>
  <c r="F129" i="3"/>
  <c r="D129" i="2"/>
  <c r="N129" i="3"/>
  <c r="L148" i="3"/>
  <c r="H148" i="3"/>
  <c r="N148" i="3"/>
  <c r="F148" i="3"/>
  <c r="J148" i="3"/>
  <c r="D148" i="2"/>
  <c r="K142" i="4"/>
  <c r="L142" i="4" s="1"/>
  <c r="H142" i="4"/>
  <c r="J134" i="3"/>
  <c r="N134" i="3"/>
  <c r="L134" i="3"/>
  <c r="F134" i="3"/>
  <c r="H134" i="3"/>
  <c r="D134" i="2"/>
  <c r="J127" i="3"/>
  <c r="L127" i="3"/>
  <c r="N127" i="3"/>
  <c r="D127" i="2"/>
  <c r="F127" i="3"/>
  <c r="H127" i="3"/>
  <c r="H128" i="3"/>
  <c r="F128" i="3"/>
  <c r="N128" i="3"/>
  <c r="D128" i="2"/>
  <c r="L128" i="3"/>
  <c r="J128" i="3"/>
  <c r="H128" i="4"/>
  <c r="D132" i="2"/>
  <c r="H132" i="3"/>
  <c r="L132" i="3"/>
  <c r="F132" i="3"/>
  <c r="J132" i="3"/>
  <c r="N132" i="3"/>
  <c r="J135" i="3"/>
  <c r="L135" i="3"/>
  <c r="F135" i="3"/>
  <c r="H135" i="3"/>
  <c r="D135" i="2"/>
  <c r="N135" i="3"/>
  <c r="D140" i="2"/>
  <c r="H140" i="3"/>
  <c r="L140" i="3"/>
  <c r="J140" i="3"/>
  <c r="N140" i="3"/>
  <c r="F140" i="3"/>
  <c r="H143" i="3"/>
  <c r="J143" i="3"/>
  <c r="D143" i="2"/>
  <c r="F143" i="3"/>
  <c r="L143" i="3"/>
  <c r="N143" i="3"/>
  <c r="K131" i="4"/>
  <c r="L131" i="4" s="1"/>
  <c r="H131" i="4"/>
  <c r="J150" i="3"/>
  <c r="F150" i="3"/>
  <c r="D150" i="2"/>
  <c r="H150" i="3"/>
  <c r="N150" i="3"/>
  <c r="L150" i="3"/>
  <c r="H149" i="4"/>
  <c r="L118" i="3"/>
  <c r="J118" i="3"/>
  <c r="H118" i="3"/>
  <c r="D118" i="2"/>
  <c r="N118" i="3"/>
  <c r="F118" i="3"/>
  <c r="K118" i="4"/>
  <c r="L118" i="4" s="1"/>
  <c r="H118" i="4"/>
  <c r="D131" i="2"/>
  <c r="J131" i="3"/>
  <c r="N131" i="3"/>
  <c r="F131" i="3"/>
  <c r="L131" i="3"/>
  <c r="H131" i="3"/>
  <c r="G133" i="7"/>
  <c r="J145" i="3"/>
  <c r="D145" i="2"/>
  <c r="N145" i="3"/>
  <c r="L145" i="3"/>
  <c r="H145" i="3"/>
  <c r="F145" i="3"/>
  <c r="J124" i="3"/>
  <c r="F124" i="3"/>
  <c r="D124" i="2"/>
  <c r="H124" i="3"/>
  <c r="L124" i="3"/>
  <c r="N124" i="3"/>
  <c r="F126" i="3"/>
  <c r="J126" i="3"/>
  <c r="D126" i="2"/>
  <c r="H126" i="3"/>
  <c r="L126" i="3"/>
  <c r="N126" i="3"/>
  <c r="F130" i="3"/>
  <c r="J130" i="3"/>
  <c r="H130" i="3"/>
  <c r="N130" i="3"/>
  <c r="D130" i="2"/>
  <c r="L130" i="3"/>
  <c r="H133" i="4"/>
  <c r="K148" i="4"/>
  <c r="L148" i="4" s="1"/>
  <c r="H148" i="4"/>
  <c r="K123" i="4"/>
  <c r="L123" i="4" s="1"/>
  <c r="H123" i="4"/>
  <c r="H114" i="3"/>
  <c r="N114" i="3"/>
  <c r="F114" i="3"/>
  <c r="D114" i="2"/>
  <c r="J114" i="3"/>
  <c r="L114" i="3"/>
  <c r="J142" i="3"/>
  <c r="F142" i="3"/>
  <c r="D142" i="2"/>
  <c r="H142" i="3"/>
  <c r="L142" i="3"/>
  <c r="N142" i="3"/>
  <c r="N119" i="3"/>
  <c r="L119" i="3"/>
  <c r="H119" i="3"/>
  <c r="D119" i="2"/>
  <c r="J119" i="3"/>
  <c r="F119" i="3"/>
  <c r="K113" i="4"/>
  <c r="H113" i="4"/>
  <c r="G97" i="7"/>
  <c r="D95" i="2"/>
  <c r="N95" i="3"/>
  <c r="L95" i="3"/>
  <c r="H95" i="3"/>
  <c r="J95" i="3"/>
  <c r="F95" i="3"/>
  <c r="K107" i="4"/>
  <c r="L107" i="4" s="1"/>
  <c r="H107" i="4"/>
  <c r="D96" i="2"/>
  <c r="N96" i="3"/>
  <c r="H96" i="3"/>
  <c r="F96" i="3"/>
  <c r="L96" i="3"/>
  <c r="J96" i="3"/>
  <c r="K81" i="4"/>
  <c r="L81" i="4" s="1"/>
  <c r="H81" i="4"/>
  <c r="G91" i="7"/>
  <c r="L97" i="3"/>
  <c r="D97" i="2"/>
  <c r="N97" i="3"/>
  <c r="J97" i="3"/>
  <c r="H97" i="3"/>
  <c r="F97" i="3"/>
  <c r="L91" i="3"/>
  <c r="F91" i="3"/>
  <c r="J91" i="3"/>
  <c r="N91" i="3"/>
  <c r="D91" i="2"/>
  <c r="H91" i="3"/>
  <c r="H94" i="4"/>
  <c r="H86" i="4"/>
  <c r="D109" i="2"/>
  <c r="N109" i="3"/>
  <c r="L109" i="3"/>
  <c r="H109" i="3"/>
  <c r="F109" i="3"/>
  <c r="J109" i="3"/>
  <c r="K77" i="4"/>
  <c r="L77" i="4" s="1"/>
  <c r="H77" i="4"/>
  <c r="K79" i="4"/>
  <c r="L79" i="4" s="1"/>
  <c r="H79" i="4"/>
  <c r="K96" i="4"/>
  <c r="L96" i="4" s="1"/>
  <c r="H96" i="4"/>
  <c r="D80" i="2"/>
  <c r="N80" i="3"/>
  <c r="J80" i="3"/>
  <c r="H80" i="3"/>
  <c r="L80" i="3"/>
  <c r="F80" i="3"/>
  <c r="K103" i="4"/>
  <c r="L103" i="4" s="1"/>
  <c r="H103" i="4"/>
  <c r="L81" i="3"/>
  <c r="D81" i="2"/>
  <c r="N81" i="3"/>
  <c r="J81" i="3"/>
  <c r="H81" i="3"/>
  <c r="F81" i="3"/>
  <c r="L98" i="3"/>
  <c r="D98" i="2"/>
  <c r="N98" i="3"/>
  <c r="J98" i="3"/>
  <c r="H98" i="3"/>
  <c r="F98" i="3"/>
  <c r="G93" i="7"/>
  <c r="K98" i="4"/>
  <c r="L98" i="4" s="1"/>
  <c r="H98" i="4"/>
  <c r="D93" i="2"/>
  <c r="N93" i="3"/>
  <c r="L93" i="3"/>
  <c r="H93" i="3"/>
  <c r="F93" i="3"/>
  <c r="J93" i="3"/>
  <c r="D92" i="2"/>
  <c r="N92" i="3"/>
  <c r="L92" i="3"/>
  <c r="F92" i="3"/>
  <c r="J92" i="3"/>
  <c r="H92" i="3"/>
  <c r="G105" i="7"/>
  <c r="L82" i="3"/>
  <c r="J82" i="3"/>
  <c r="D82" i="2"/>
  <c r="N82" i="3"/>
  <c r="H82" i="3"/>
  <c r="F82" i="3"/>
  <c r="K92" i="4"/>
  <c r="L92" i="4" s="1"/>
  <c r="H92" i="4"/>
  <c r="K85" i="4"/>
  <c r="L85" i="4" s="1"/>
  <c r="H85" i="4"/>
  <c r="K102" i="4"/>
  <c r="L102" i="4" s="1"/>
  <c r="H102" i="4"/>
  <c r="K89" i="4"/>
  <c r="L89" i="4" s="1"/>
  <c r="H89" i="4"/>
  <c r="D104" i="2"/>
  <c r="N104" i="3"/>
  <c r="L104" i="3"/>
  <c r="H104" i="3"/>
  <c r="F104" i="3"/>
  <c r="J104" i="3"/>
  <c r="D84" i="2"/>
  <c r="N84" i="3"/>
  <c r="L84" i="3"/>
  <c r="F84" i="3"/>
  <c r="J84" i="3"/>
  <c r="H84" i="3"/>
  <c r="K80" i="4"/>
  <c r="L80" i="4" s="1"/>
  <c r="H80" i="4"/>
  <c r="L105" i="3"/>
  <c r="D105" i="2"/>
  <c r="N105" i="3"/>
  <c r="J105" i="3"/>
  <c r="H105" i="3"/>
  <c r="F105" i="3"/>
  <c r="K105" i="4"/>
  <c r="L105" i="4" s="1"/>
  <c r="H105" i="4"/>
  <c r="L99" i="3"/>
  <c r="F99" i="3"/>
  <c r="J99" i="3"/>
  <c r="D99" i="2"/>
  <c r="H99" i="3"/>
  <c r="N99" i="3"/>
  <c r="K76" i="4"/>
  <c r="L76" i="4" s="1"/>
  <c r="H76" i="4"/>
  <c r="K93" i="4"/>
  <c r="L93" i="4" s="1"/>
  <c r="H93" i="4"/>
  <c r="D108" i="2"/>
  <c r="N108" i="3"/>
  <c r="L108" i="3"/>
  <c r="F108" i="3"/>
  <c r="J108" i="3"/>
  <c r="H108" i="3"/>
  <c r="K91" i="4"/>
  <c r="L91" i="4" s="1"/>
  <c r="H91" i="4"/>
  <c r="J79" i="3"/>
  <c r="D79" i="2"/>
  <c r="N79" i="3"/>
  <c r="L79" i="3"/>
  <c r="H79" i="3"/>
  <c r="F79" i="3"/>
  <c r="J86" i="3"/>
  <c r="D86" i="2"/>
  <c r="N86" i="3"/>
  <c r="L86" i="3"/>
  <c r="H86" i="3"/>
  <c r="F86" i="3"/>
  <c r="K78" i="4"/>
  <c r="L78" i="4" s="1"/>
  <c r="H78" i="4"/>
  <c r="D103" i="2"/>
  <c r="N103" i="3"/>
  <c r="L103" i="3"/>
  <c r="H103" i="3"/>
  <c r="F103" i="3"/>
  <c r="J103" i="3"/>
  <c r="L90" i="3"/>
  <c r="D90" i="2"/>
  <c r="N90" i="3"/>
  <c r="J90" i="3"/>
  <c r="H90" i="3"/>
  <c r="F90" i="3"/>
  <c r="K87" i="4"/>
  <c r="L87" i="4" s="1"/>
  <c r="H87" i="4"/>
  <c r="K83" i="4"/>
  <c r="L83" i="4" s="1"/>
  <c r="H83" i="4"/>
  <c r="K104" i="4"/>
  <c r="L104" i="4" s="1"/>
  <c r="H104" i="4"/>
  <c r="L106" i="3"/>
  <c r="D106" i="2"/>
  <c r="N106" i="3"/>
  <c r="J106" i="3"/>
  <c r="H106" i="3"/>
  <c r="F106" i="3"/>
  <c r="K82" i="4"/>
  <c r="L82" i="4" s="1"/>
  <c r="H82" i="4"/>
  <c r="D77" i="2"/>
  <c r="N77" i="3"/>
  <c r="L77" i="3"/>
  <c r="H77" i="3"/>
  <c r="J77" i="3"/>
  <c r="F77" i="3"/>
  <c r="K100" i="4"/>
  <c r="L100" i="4" s="1"/>
  <c r="H100" i="4"/>
  <c r="D94" i="2"/>
  <c r="N94" i="3"/>
  <c r="L94" i="3"/>
  <c r="H94" i="3"/>
  <c r="F94" i="3"/>
  <c r="J94" i="3"/>
  <c r="J78" i="3"/>
  <c r="D78" i="2"/>
  <c r="N78" i="3"/>
  <c r="L78" i="3"/>
  <c r="H78" i="3"/>
  <c r="F78" i="3"/>
  <c r="D88" i="2"/>
  <c r="N88" i="3"/>
  <c r="H88" i="3"/>
  <c r="F88" i="3"/>
  <c r="L88" i="3"/>
  <c r="J88" i="3"/>
  <c r="K111" i="4"/>
  <c r="L111" i="4" s="1"/>
  <c r="H111" i="4"/>
  <c r="L89" i="3"/>
  <c r="D89" i="2"/>
  <c r="N89" i="3"/>
  <c r="J89" i="3"/>
  <c r="H89" i="3"/>
  <c r="F89" i="3"/>
  <c r="L83" i="3"/>
  <c r="J83" i="3"/>
  <c r="F83" i="3"/>
  <c r="N83" i="3"/>
  <c r="D83" i="2"/>
  <c r="H83" i="3"/>
  <c r="K106" i="4"/>
  <c r="L106" i="4" s="1"/>
  <c r="H106" i="4"/>
  <c r="K99" i="4"/>
  <c r="L99" i="4" s="1"/>
  <c r="H99" i="4"/>
  <c r="D101" i="2"/>
  <c r="N101" i="3"/>
  <c r="L101" i="3"/>
  <c r="H101" i="3"/>
  <c r="F101" i="3"/>
  <c r="J101" i="3"/>
  <c r="K97" i="4"/>
  <c r="L97" i="4" s="1"/>
  <c r="H97" i="4"/>
  <c r="G81" i="7"/>
  <c r="D87" i="2"/>
  <c r="N87" i="3"/>
  <c r="L87" i="3"/>
  <c r="J87" i="3"/>
  <c r="H87" i="3"/>
  <c r="F87" i="3"/>
  <c r="D111" i="2"/>
  <c r="N111" i="3"/>
  <c r="L111" i="3"/>
  <c r="H111" i="3"/>
  <c r="F111" i="3"/>
  <c r="J111" i="3"/>
  <c r="G90" i="7"/>
  <c r="D112" i="2"/>
  <c r="N112" i="3"/>
  <c r="L112" i="3"/>
  <c r="H112" i="3"/>
  <c r="F112" i="3"/>
  <c r="J112" i="3"/>
  <c r="K88" i="4"/>
  <c r="L88" i="4" s="1"/>
  <c r="H88" i="4"/>
  <c r="K112" i="4"/>
  <c r="L112" i="4" s="1"/>
  <c r="H112" i="4"/>
  <c r="H110" i="4"/>
  <c r="L107" i="3"/>
  <c r="F107" i="3"/>
  <c r="J107" i="3"/>
  <c r="H107" i="3"/>
  <c r="D107" i="2"/>
  <c r="N107" i="3"/>
  <c r="D100" i="2"/>
  <c r="N100" i="3"/>
  <c r="L100" i="3"/>
  <c r="F100" i="3"/>
  <c r="J100" i="3"/>
  <c r="H100" i="3"/>
  <c r="K84" i="4"/>
  <c r="L84" i="4" s="1"/>
  <c r="H84" i="4"/>
  <c r="K109" i="4"/>
  <c r="L109" i="4" s="1"/>
  <c r="H109" i="4"/>
  <c r="K101" i="4"/>
  <c r="L101" i="4" s="1"/>
  <c r="H101" i="4"/>
  <c r="D102" i="2"/>
  <c r="N102" i="3"/>
  <c r="L102" i="3"/>
  <c r="H102" i="3"/>
  <c r="F102" i="3"/>
  <c r="J102" i="3"/>
  <c r="G89" i="7"/>
  <c r="K95" i="4"/>
  <c r="L95" i="4" s="1"/>
  <c r="H95" i="4"/>
  <c r="L113" i="3"/>
  <c r="D113" i="2"/>
  <c r="N113" i="3"/>
  <c r="J113" i="3"/>
  <c r="H113" i="3"/>
  <c r="F113" i="3"/>
  <c r="K90" i="4"/>
  <c r="L90" i="4" s="1"/>
  <c r="H90" i="4"/>
  <c r="D85" i="2"/>
  <c r="N85" i="3"/>
  <c r="L85" i="3"/>
  <c r="H85" i="3"/>
  <c r="F85" i="3"/>
  <c r="J85" i="3"/>
  <c r="K108" i="4"/>
  <c r="L108" i="4" s="1"/>
  <c r="H108" i="4"/>
  <c r="D110" i="2"/>
  <c r="N110" i="3"/>
  <c r="L110" i="3"/>
  <c r="H110" i="3"/>
  <c r="F110" i="3"/>
  <c r="J110" i="3"/>
  <c r="D7" i="2"/>
  <c r="J7" i="2" s="1"/>
  <c r="D8" i="2"/>
  <c r="J8" i="2" s="1"/>
  <c r="D10" i="2"/>
  <c r="H10" i="2" s="1"/>
  <c r="D13" i="2"/>
  <c r="N13" i="2" s="1"/>
  <c r="D15" i="2"/>
  <c r="N15" i="2" s="1"/>
  <c r="D16" i="2"/>
  <c r="N16" i="2" s="1"/>
  <c r="D17" i="2"/>
  <c r="L17" i="2" s="1"/>
  <c r="D18" i="2"/>
  <c r="L18" i="2" s="1"/>
  <c r="D19" i="2"/>
  <c r="L19" i="2" s="1"/>
  <c r="D20" i="2"/>
  <c r="J20" i="2" s="1"/>
  <c r="D21" i="2"/>
  <c r="J21" i="2" s="1"/>
  <c r="D23" i="2"/>
  <c r="N23" i="2" s="1"/>
  <c r="D24" i="2"/>
  <c r="N24" i="2" s="1"/>
  <c r="D29" i="2"/>
  <c r="H29" i="2" s="1"/>
  <c r="D31" i="2"/>
  <c r="N31" i="2" s="1"/>
  <c r="D32" i="2"/>
  <c r="L32" i="2" s="1"/>
  <c r="D34" i="2"/>
  <c r="H34" i="2" s="1"/>
  <c r="D37" i="2"/>
  <c r="N37" i="2" s="1"/>
  <c r="D38" i="2"/>
  <c r="L38" i="2" s="1"/>
  <c r="D39" i="2"/>
  <c r="N39" i="2" s="1"/>
  <c r="D3" i="2"/>
  <c r="L3" i="2" s="1"/>
  <c r="D39" i="3"/>
  <c r="N39" i="3" s="1"/>
  <c r="D38" i="3"/>
  <c r="N38" i="3" s="1"/>
  <c r="D37" i="3"/>
  <c r="N37" i="3" s="1"/>
  <c r="D34" i="3"/>
  <c r="L34" i="3" s="1"/>
  <c r="D32" i="3"/>
  <c r="J32" i="3" s="1"/>
  <c r="D31" i="3"/>
  <c r="N31" i="3" s="1"/>
  <c r="D29" i="3"/>
  <c r="N29" i="3" s="1"/>
  <c r="D24" i="3"/>
  <c r="J24" i="3" s="1"/>
  <c r="D23" i="3"/>
  <c r="N23" i="3" s="1"/>
  <c r="D21" i="3"/>
  <c r="N21" i="3" s="1"/>
  <c r="D20" i="3"/>
  <c r="J20" i="3" s="1"/>
  <c r="D19" i="3"/>
  <c r="N19" i="3" s="1"/>
  <c r="D18" i="3"/>
  <c r="L18" i="3" s="1"/>
  <c r="D17" i="3"/>
  <c r="J17" i="3" s="1"/>
  <c r="D16" i="3"/>
  <c r="J16" i="3" s="1"/>
  <c r="D15" i="3"/>
  <c r="J15" i="3" s="1"/>
  <c r="D13" i="3"/>
  <c r="N13" i="3" s="1"/>
  <c r="D10" i="3"/>
  <c r="L10" i="3" s="1"/>
  <c r="D8" i="3"/>
  <c r="J8" i="3" s="1"/>
  <c r="D7" i="3"/>
  <c r="J7" i="3" s="1"/>
  <c r="D3" i="3"/>
  <c r="N3" i="3" s="1"/>
  <c r="G6" i="4"/>
  <c r="K6" i="4" s="1"/>
  <c r="G7" i="4"/>
  <c r="K7" i="4" s="1"/>
  <c r="G9" i="4"/>
  <c r="K9" i="4" s="1"/>
  <c r="G12" i="4"/>
  <c r="K12" i="4" s="1"/>
  <c r="G14" i="4"/>
  <c r="K14" i="4" s="1"/>
  <c r="G15" i="4"/>
  <c r="K15" i="4" s="1"/>
  <c r="G16" i="4"/>
  <c r="K16" i="4" s="1"/>
  <c r="G17" i="4"/>
  <c r="K17" i="4" s="1"/>
  <c r="G18" i="4"/>
  <c r="K18" i="4" s="1"/>
  <c r="G19" i="4"/>
  <c r="K19" i="4" s="1"/>
  <c r="G20" i="4"/>
  <c r="K20" i="4" s="1"/>
  <c r="G22" i="4"/>
  <c r="K22" i="4" s="1"/>
  <c r="G23" i="4"/>
  <c r="K23" i="4" s="1"/>
  <c r="G28" i="4"/>
  <c r="K28" i="4" s="1"/>
  <c r="G30" i="4"/>
  <c r="K30" i="4" s="1"/>
  <c r="G31" i="4"/>
  <c r="K31" i="4" s="1"/>
  <c r="G33" i="4"/>
  <c r="K33" i="4" s="1"/>
  <c r="G36" i="4"/>
  <c r="K36" i="4" s="1"/>
  <c r="G37" i="4"/>
  <c r="K37" i="4" s="1"/>
  <c r="G38" i="4"/>
  <c r="K38" i="4" s="1"/>
  <c r="G2" i="4"/>
  <c r="K2" i="4" s="1"/>
  <c r="D6" i="7"/>
  <c r="F6" i="7" s="1"/>
  <c r="D7" i="7"/>
  <c r="F7" i="7" s="1"/>
  <c r="D9" i="7"/>
  <c r="F9" i="7" s="1"/>
  <c r="D12" i="7"/>
  <c r="F12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2" i="7"/>
  <c r="F22" i="7" s="1"/>
  <c r="D23" i="7"/>
  <c r="F23" i="7" s="1"/>
  <c r="D28" i="7"/>
  <c r="F28" i="7" s="1"/>
  <c r="D30" i="7"/>
  <c r="F30" i="7" s="1"/>
  <c r="D31" i="7"/>
  <c r="F31" i="7" s="1"/>
  <c r="D33" i="7"/>
  <c r="F33" i="7" s="1"/>
  <c r="D36" i="7"/>
  <c r="F36" i="7" s="1"/>
  <c r="D37" i="7"/>
  <c r="F37" i="7" s="1"/>
  <c r="D38" i="7"/>
  <c r="F38" i="7" s="1"/>
  <c r="D2" i="7"/>
  <c r="F2" i="7" s="1"/>
  <c r="H17" i="2" l="1"/>
  <c r="L113" i="4"/>
  <c r="N8" i="2"/>
  <c r="J119" i="2"/>
  <c r="H119" i="2"/>
  <c r="F119" i="2"/>
  <c r="L119" i="2"/>
  <c r="J127" i="2"/>
  <c r="H127" i="2"/>
  <c r="F127" i="2"/>
  <c r="L127" i="2"/>
  <c r="F118" i="2"/>
  <c r="L118" i="2"/>
  <c r="J118" i="2"/>
  <c r="H118" i="2"/>
  <c r="F150" i="2"/>
  <c r="H150" i="2"/>
  <c r="L150" i="2"/>
  <c r="J150" i="2"/>
  <c r="N150" i="2"/>
  <c r="H143" i="2"/>
  <c r="F143" i="2"/>
  <c r="L143" i="2"/>
  <c r="J143" i="2"/>
  <c r="F140" i="2"/>
  <c r="L140" i="2"/>
  <c r="J140" i="2"/>
  <c r="H140" i="2"/>
  <c r="H135" i="2"/>
  <c r="F135" i="2"/>
  <c r="N135" i="2"/>
  <c r="L135" i="2"/>
  <c r="J135" i="2"/>
  <c r="J129" i="2"/>
  <c r="L129" i="2"/>
  <c r="H129" i="2"/>
  <c r="F129" i="2"/>
  <c r="J114" i="2"/>
  <c r="F114" i="2"/>
  <c r="L114" i="2"/>
  <c r="N114" i="2"/>
  <c r="H114" i="2"/>
  <c r="J145" i="2"/>
  <c r="F145" i="2"/>
  <c r="H145" i="2"/>
  <c r="L145" i="2"/>
  <c r="L131" i="2"/>
  <c r="J131" i="2"/>
  <c r="H131" i="2"/>
  <c r="N131" i="2"/>
  <c r="F131" i="2"/>
  <c r="F134" i="2"/>
  <c r="J134" i="2"/>
  <c r="L134" i="2"/>
  <c r="H134" i="2"/>
  <c r="F148" i="2"/>
  <c r="H148" i="2"/>
  <c r="J148" i="2"/>
  <c r="L148" i="2"/>
  <c r="F149" i="2"/>
  <c r="L149" i="2"/>
  <c r="H149" i="2"/>
  <c r="J149" i="2"/>
  <c r="J121" i="2"/>
  <c r="L121" i="2"/>
  <c r="F121" i="2"/>
  <c r="H121" i="2"/>
  <c r="F124" i="2"/>
  <c r="H124" i="2"/>
  <c r="L124" i="2"/>
  <c r="J124" i="2"/>
  <c r="F132" i="2"/>
  <c r="L132" i="2"/>
  <c r="H132" i="2"/>
  <c r="N132" i="2"/>
  <c r="J132" i="2"/>
  <c r="L128" i="2"/>
  <c r="H128" i="2"/>
  <c r="F128" i="2"/>
  <c r="J128" i="2"/>
  <c r="F142" i="2"/>
  <c r="L142" i="2"/>
  <c r="J142" i="2"/>
  <c r="F130" i="2"/>
  <c r="L130" i="2"/>
  <c r="J130" i="2"/>
  <c r="H130" i="2"/>
  <c r="F126" i="2"/>
  <c r="H126" i="2"/>
  <c r="L126" i="2"/>
  <c r="J126" i="2"/>
  <c r="G2" i="7"/>
  <c r="J113" i="2"/>
  <c r="H113" i="2"/>
  <c r="N113" i="2"/>
  <c r="F113" i="2"/>
  <c r="L113" i="2"/>
  <c r="N112" i="2"/>
  <c r="L112" i="2"/>
  <c r="H112" i="2"/>
  <c r="F112" i="2"/>
  <c r="J112" i="2"/>
  <c r="H111" i="2"/>
  <c r="F111" i="2"/>
  <c r="L111" i="2"/>
  <c r="J111" i="2"/>
  <c r="N111" i="2"/>
  <c r="F101" i="2"/>
  <c r="H101" i="2"/>
  <c r="J101" i="2"/>
  <c r="L101" i="2"/>
  <c r="N101" i="2"/>
  <c r="J88" i="2"/>
  <c r="L88" i="2"/>
  <c r="H88" i="2"/>
  <c r="F88" i="2"/>
  <c r="J82" i="2"/>
  <c r="L82" i="2"/>
  <c r="N82" i="2"/>
  <c r="H82" i="2"/>
  <c r="F82" i="2"/>
  <c r="F93" i="2"/>
  <c r="N93" i="2"/>
  <c r="H93" i="2"/>
  <c r="J93" i="2"/>
  <c r="L93" i="2"/>
  <c r="J81" i="2"/>
  <c r="H81" i="2"/>
  <c r="F81" i="2"/>
  <c r="L81" i="2"/>
  <c r="N81" i="2"/>
  <c r="F110" i="2"/>
  <c r="N110" i="2"/>
  <c r="H110" i="2"/>
  <c r="J110" i="2"/>
  <c r="L110" i="2"/>
  <c r="F92" i="2"/>
  <c r="J92" i="2"/>
  <c r="H92" i="2"/>
  <c r="L92" i="2"/>
  <c r="N92" i="2"/>
  <c r="J98" i="2"/>
  <c r="H98" i="2"/>
  <c r="L98" i="2"/>
  <c r="F98" i="2"/>
  <c r="N98" i="2"/>
  <c r="J97" i="2"/>
  <c r="F97" i="2"/>
  <c r="L97" i="2"/>
  <c r="H97" i="2"/>
  <c r="N97" i="2"/>
  <c r="N80" i="2"/>
  <c r="L80" i="2"/>
  <c r="J80" i="2"/>
  <c r="H80" i="2"/>
  <c r="F80" i="2"/>
  <c r="F102" i="2"/>
  <c r="N102" i="2"/>
  <c r="H102" i="2"/>
  <c r="J102" i="2"/>
  <c r="L102" i="2"/>
  <c r="J106" i="2"/>
  <c r="F106" i="2"/>
  <c r="H106" i="2"/>
  <c r="L106" i="2"/>
  <c r="N106" i="2"/>
  <c r="H79" i="2"/>
  <c r="N79" i="2"/>
  <c r="L79" i="2"/>
  <c r="J79" i="2"/>
  <c r="F79" i="2"/>
  <c r="H99" i="2"/>
  <c r="N99" i="2"/>
  <c r="L99" i="2"/>
  <c r="J99" i="2"/>
  <c r="F99" i="2"/>
  <c r="F94" i="2"/>
  <c r="H94" i="2"/>
  <c r="J94" i="2"/>
  <c r="N94" i="2"/>
  <c r="L94" i="2"/>
  <c r="F77" i="2"/>
  <c r="L77" i="2"/>
  <c r="N77" i="2"/>
  <c r="H77" i="2"/>
  <c r="J77" i="2"/>
  <c r="F108" i="2"/>
  <c r="J108" i="2"/>
  <c r="H108" i="2"/>
  <c r="L108" i="2"/>
  <c r="N108" i="2"/>
  <c r="J104" i="2"/>
  <c r="L104" i="2"/>
  <c r="H104" i="2"/>
  <c r="F104" i="2"/>
  <c r="F78" i="2"/>
  <c r="N78" i="2"/>
  <c r="L78" i="2"/>
  <c r="H78" i="2"/>
  <c r="J78" i="2"/>
  <c r="F86" i="2"/>
  <c r="L86" i="2"/>
  <c r="J86" i="2"/>
  <c r="N86" i="2"/>
  <c r="H86" i="2"/>
  <c r="J105" i="2"/>
  <c r="F105" i="2"/>
  <c r="H105" i="2"/>
  <c r="N105" i="2"/>
  <c r="L105" i="2"/>
  <c r="F109" i="2"/>
  <c r="J109" i="2"/>
  <c r="L109" i="2"/>
  <c r="N109" i="2"/>
  <c r="H109" i="2"/>
  <c r="H96" i="2"/>
  <c r="F96" i="2"/>
  <c r="J96" i="2"/>
  <c r="H95" i="2"/>
  <c r="N95" i="2"/>
  <c r="L95" i="2"/>
  <c r="J95" i="2"/>
  <c r="F95" i="2"/>
  <c r="F85" i="2"/>
  <c r="L85" i="2"/>
  <c r="N85" i="2"/>
  <c r="H85" i="2"/>
  <c r="J85" i="2"/>
  <c r="H107" i="2"/>
  <c r="N107" i="2"/>
  <c r="F107" i="2"/>
  <c r="L107" i="2"/>
  <c r="J107" i="2"/>
  <c r="H87" i="2"/>
  <c r="N87" i="2"/>
  <c r="F87" i="2"/>
  <c r="L87" i="2"/>
  <c r="J87" i="2"/>
  <c r="H83" i="2"/>
  <c r="F83" i="2"/>
  <c r="L83" i="2"/>
  <c r="J83" i="2"/>
  <c r="N83" i="2"/>
  <c r="H103" i="2"/>
  <c r="J103" i="2"/>
  <c r="F103" i="2"/>
  <c r="N103" i="2"/>
  <c r="L103" i="2"/>
  <c r="F84" i="2"/>
  <c r="N84" i="2"/>
  <c r="J84" i="2"/>
  <c r="H84" i="2"/>
  <c r="L84" i="2"/>
  <c r="H91" i="2"/>
  <c r="L91" i="2"/>
  <c r="J91" i="2"/>
  <c r="N91" i="2"/>
  <c r="F91" i="2"/>
  <c r="F100" i="2"/>
  <c r="L100" i="2"/>
  <c r="J100" i="2"/>
  <c r="H100" i="2"/>
  <c r="N100" i="2"/>
  <c r="J89" i="2"/>
  <c r="H89" i="2"/>
  <c r="F89" i="2"/>
  <c r="L89" i="2"/>
  <c r="N89" i="2"/>
  <c r="J90" i="2"/>
  <c r="F90" i="2"/>
  <c r="N90" i="2"/>
  <c r="H90" i="2"/>
  <c r="L90" i="2"/>
  <c r="L31" i="2"/>
  <c r="H21" i="3"/>
  <c r="J23" i="3"/>
  <c r="N8" i="3"/>
  <c r="N20" i="2"/>
  <c r="H31" i="2"/>
  <c r="N17" i="2"/>
  <c r="J31" i="2"/>
  <c r="J17" i="2"/>
  <c r="J21" i="3"/>
  <c r="H8" i="2"/>
  <c r="N32" i="3"/>
  <c r="L37" i="2"/>
  <c r="H20" i="2"/>
  <c r="J13" i="3"/>
  <c r="N29" i="2"/>
  <c r="H31" i="3"/>
  <c r="L32" i="3"/>
  <c r="J37" i="2"/>
  <c r="L20" i="2"/>
  <c r="L8" i="2"/>
  <c r="J29" i="2"/>
  <c r="L16" i="2"/>
  <c r="H37" i="2"/>
  <c r="J39" i="3"/>
  <c r="H23" i="3"/>
  <c r="J16" i="2"/>
  <c r="N7" i="2"/>
  <c r="H16" i="2"/>
  <c r="H13" i="3"/>
  <c r="N16" i="3"/>
  <c r="J37" i="3"/>
  <c r="L29" i="2"/>
  <c r="H39" i="3"/>
  <c r="L3" i="3"/>
  <c r="J31" i="3"/>
  <c r="H7" i="2"/>
  <c r="J19" i="2"/>
  <c r="L34" i="2"/>
  <c r="L10" i="2"/>
  <c r="N21" i="2"/>
  <c r="N7" i="3"/>
  <c r="H19" i="3"/>
  <c r="L7" i="2"/>
  <c r="N19" i="2"/>
  <c r="N17" i="3"/>
  <c r="H21" i="2"/>
  <c r="H17" i="3"/>
  <c r="H19" i="2"/>
  <c r="J34" i="2"/>
  <c r="J10" i="2"/>
  <c r="L21" i="2"/>
  <c r="N38" i="2"/>
  <c r="H38" i="2"/>
  <c r="J38" i="2"/>
  <c r="J19" i="3"/>
  <c r="H7" i="3"/>
  <c r="N34" i="2"/>
  <c r="N10" i="2"/>
  <c r="H37" i="3"/>
  <c r="L20" i="3"/>
  <c r="H39" i="2"/>
  <c r="H23" i="2"/>
  <c r="H13" i="2"/>
  <c r="J32" i="2"/>
  <c r="J18" i="2"/>
  <c r="L39" i="2"/>
  <c r="L23" i="2"/>
  <c r="L13" i="2"/>
  <c r="N32" i="2"/>
  <c r="N18" i="2"/>
  <c r="N15" i="3"/>
  <c r="H15" i="3"/>
  <c r="L15" i="2"/>
  <c r="L16" i="3"/>
  <c r="H15" i="2"/>
  <c r="H29" i="3"/>
  <c r="L8" i="3"/>
  <c r="L24" i="2"/>
  <c r="J24" i="2"/>
  <c r="L24" i="3"/>
  <c r="J15" i="2"/>
  <c r="N24" i="3"/>
  <c r="H32" i="2"/>
  <c r="H18" i="2"/>
  <c r="J39" i="2"/>
  <c r="J23" i="2"/>
  <c r="J13" i="2"/>
  <c r="H24" i="2"/>
  <c r="J29" i="3"/>
  <c r="N20" i="3"/>
  <c r="G31" i="7"/>
  <c r="G17" i="7"/>
  <c r="G16" i="7"/>
  <c r="G38" i="7"/>
  <c r="G23" i="7"/>
  <c r="G15" i="7"/>
  <c r="G9" i="7"/>
  <c r="G19" i="7"/>
  <c r="G7" i="7"/>
  <c r="G37" i="7"/>
  <c r="G33" i="7"/>
  <c r="G6" i="7"/>
  <c r="G36" i="7"/>
  <c r="G18" i="7"/>
  <c r="G12" i="7"/>
  <c r="G20" i="7"/>
  <c r="G28" i="7"/>
  <c r="H3" i="2"/>
  <c r="N3" i="2"/>
  <c r="J3" i="2"/>
  <c r="H38" i="3"/>
  <c r="H34" i="3"/>
  <c r="H18" i="3"/>
  <c r="H10" i="3"/>
  <c r="J38" i="3"/>
  <c r="J34" i="3"/>
  <c r="J18" i="3"/>
  <c r="J10" i="3"/>
  <c r="L38" i="3"/>
  <c r="N34" i="3"/>
  <c r="N18" i="3"/>
  <c r="N10" i="3"/>
  <c r="H32" i="3"/>
  <c r="H24" i="3"/>
  <c r="H20" i="3"/>
  <c r="H16" i="3"/>
  <c r="H8" i="3"/>
  <c r="L37" i="3"/>
  <c r="L29" i="3"/>
  <c r="L21" i="3"/>
  <c r="L17" i="3"/>
  <c r="L13" i="3"/>
  <c r="L39" i="3"/>
  <c r="L31" i="3"/>
  <c r="L23" i="3"/>
  <c r="L19" i="3"/>
  <c r="L15" i="3"/>
  <c r="L7" i="3"/>
  <c r="J3" i="3"/>
  <c r="H3" i="3"/>
  <c r="G30" i="7"/>
  <c r="G14" i="7"/>
  <c r="G22" i="7"/>
  <c r="J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5" i="4"/>
  <c r="J36" i="4"/>
  <c r="J37" i="4"/>
  <c r="J38" i="4"/>
  <c r="F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8" i="4"/>
  <c r="F34" i="4"/>
  <c r="J4" i="4"/>
  <c r="F39" i="3"/>
  <c r="F38" i="3"/>
  <c r="F37" i="3"/>
  <c r="F34" i="3"/>
  <c r="F32" i="3"/>
  <c r="F31" i="3"/>
  <c r="F29" i="3"/>
  <c r="F24" i="3"/>
  <c r="F23" i="3"/>
  <c r="F21" i="3"/>
  <c r="F20" i="3"/>
  <c r="F19" i="3"/>
  <c r="F18" i="3"/>
  <c r="F17" i="3"/>
  <c r="F16" i="3"/>
  <c r="F15" i="3"/>
  <c r="F13" i="3"/>
  <c r="F10" i="3"/>
  <c r="F8" i="3"/>
  <c r="F7" i="3"/>
  <c r="F3" i="3"/>
  <c r="F39" i="2"/>
  <c r="F38" i="2"/>
  <c r="F37" i="2"/>
  <c r="F34" i="2"/>
  <c r="F32" i="2"/>
  <c r="F31" i="2"/>
  <c r="F29" i="2"/>
  <c r="F24" i="2"/>
  <c r="F23" i="2"/>
  <c r="F21" i="2"/>
  <c r="F20" i="2"/>
  <c r="F19" i="2"/>
  <c r="F18" i="2"/>
  <c r="F17" i="2"/>
  <c r="F16" i="2"/>
  <c r="F15" i="2"/>
  <c r="F13" i="2"/>
  <c r="F10" i="2"/>
  <c r="F8" i="2"/>
  <c r="F7" i="2"/>
  <c r="F3" i="2"/>
  <c r="H23" i="4" l="1"/>
  <c r="H7" i="4"/>
  <c r="H22" i="4"/>
  <c r="H14" i="4"/>
  <c r="H6" i="4"/>
  <c r="L16" i="4"/>
  <c r="H16" i="4"/>
  <c r="L18" i="4"/>
  <c r="H15" i="4"/>
  <c r="L17" i="4"/>
  <c r="H30" i="4"/>
  <c r="H38" i="4"/>
  <c r="L31" i="4"/>
  <c r="L23" i="4"/>
  <c r="L15" i="4"/>
  <c r="L7" i="4"/>
  <c r="H37" i="4"/>
  <c r="H28" i="4"/>
  <c r="H20" i="4"/>
  <c r="H12" i="4"/>
  <c r="L30" i="4"/>
  <c r="L22" i="4"/>
  <c r="L14" i="4"/>
  <c r="L6" i="4"/>
  <c r="L9" i="4"/>
  <c r="H19" i="4"/>
  <c r="L38" i="4"/>
  <c r="H31" i="4"/>
  <c r="L33" i="4"/>
  <c r="L28" i="4"/>
  <c r="L20" i="4"/>
  <c r="L12" i="4"/>
  <c r="H36" i="4"/>
  <c r="H18" i="4"/>
  <c r="L37" i="4"/>
  <c r="H33" i="4"/>
  <c r="H17" i="4"/>
  <c r="H9" i="4"/>
  <c r="L36" i="4"/>
  <c r="L19" i="4"/>
  <c r="J34" i="4"/>
  <c r="F4" i="4"/>
  <c r="I2" i="4" l="1"/>
  <c r="J2" i="4" s="1"/>
  <c r="D35" i="7"/>
  <c r="G35" i="4"/>
  <c r="D36" i="2"/>
  <c r="D36" i="3"/>
  <c r="E2" i="4"/>
  <c r="F2" i="4" s="1"/>
  <c r="H2" i="4" l="1"/>
  <c r="L2" i="4"/>
  <c r="G46" i="8"/>
  <c r="G45" i="4"/>
  <c r="D46" i="3"/>
  <c r="D45" i="7"/>
  <c r="G67" i="8"/>
  <c r="G66" i="4"/>
  <c r="D67" i="3"/>
  <c r="D66" i="7"/>
  <c r="G63" i="8"/>
  <c r="G62" i="4"/>
  <c r="D63" i="3"/>
  <c r="D62" i="7"/>
  <c r="G72" i="8"/>
  <c r="D72" i="3"/>
  <c r="G71" i="4"/>
  <c r="D71" i="7"/>
  <c r="G62" i="8"/>
  <c r="G61" i="4"/>
  <c r="D62" i="3"/>
  <c r="D61" i="7"/>
  <c r="G64" i="8"/>
  <c r="D64" i="3"/>
  <c r="G63" i="4"/>
  <c r="D63" i="7"/>
  <c r="G59" i="8"/>
  <c r="G58" i="4"/>
  <c r="D59" i="3"/>
  <c r="D58" i="7"/>
  <c r="G49" i="8"/>
  <c r="D49" i="3"/>
  <c r="G48" i="4"/>
  <c r="D48" i="7"/>
  <c r="G73" i="8"/>
  <c r="D73" i="3"/>
  <c r="G72" i="4"/>
  <c r="D72" i="7"/>
  <c r="G42" i="8"/>
  <c r="G41" i="4"/>
  <c r="D42" i="3"/>
  <c r="D41" i="7"/>
  <c r="G43" i="8"/>
  <c r="G42" i="4"/>
  <c r="D43" i="3"/>
  <c r="D42" i="7"/>
  <c r="G41" i="8"/>
  <c r="D41" i="3"/>
  <c r="G40" i="4"/>
  <c r="D40" i="7"/>
  <c r="G70" i="8"/>
  <c r="G69" i="4"/>
  <c r="D70" i="3"/>
  <c r="D69" i="7"/>
  <c r="G48" i="8"/>
  <c r="D48" i="3"/>
  <c r="G47" i="4"/>
  <c r="D47" i="7"/>
  <c r="G51" i="8"/>
  <c r="G50" i="4"/>
  <c r="D51" i="3"/>
  <c r="D50" i="7"/>
  <c r="G65" i="8"/>
  <c r="D65" i="3"/>
  <c r="G64" i="4"/>
  <c r="D64" i="7"/>
  <c r="D33" i="2"/>
  <c r="G32" i="4"/>
  <c r="D33" i="3"/>
  <c r="D32" i="7"/>
  <c r="D27" i="7"/>
  <c r="G27" i="4"/>
  <c r="D28" i="3"/>
  <c r="D28" i="2"/>
  <c r="D14" i="3"/>
  <c r="D14" i="2"/>
  <c r="G13" i="4"/>
  <c r="D13" i="7"/>
  <c r="D3" i="7"/>
  <c r="G3" i="4"/>
  <c r="D4" i="3"/>
  <c r="D4" i="2"/>
  <c r="D26" i="2"/>
  <c r="D26" i="3"/>
  <c r="D25" i="7"/>
  <c r="G25" i="4"/>
  <c r="D22" i="3"/>
  <c r="D22" i="2"/>
  <c r="G21" i="4"/>
  <c r="D21" i="7"/>
  <c r="D30" i="3"/>
  <c r="D30" i="2"/>
  <c r="G29" i="4"/>
  <c r="D29" i="7"/>
  <c r="D11" i="7"/>
  <c r="G11" i="4"/>
  <c r="D12" i="2"/>
  <c r="D12" i="3"/>
  <c r="D9" i="2"/>
  <c r="G8" i="4"/>
  <c r="D9" i="3"/>
  <c r="D8" i="7"/>
  <c r="D34" i="7"/>
  <c r="D35" i="2"/>
  <c r="D35" i="3"/>
  <c r="G34" i="4"/>
  <c r="D10" i="7"/>
  <c r="D11" i="2"/>
  <c r="D11" i="3"/>
  <c r="G10" i="4"/>
  <c r="D6" i="3"/>
  <c r="D6" i="2"/>
  <c r="G5" i="4"/>
  <c r="D5" i="7"/>
  <c r="D5" i="2"/>
  <c r="G4" i="4"/>
  <c r="D5" i="3"/>
  <c r="D4" i="7"/>
  <c r="J36" i="3"/>
  <c r="N36" i="3"/>
  <c r="L36" i="3"/>
  <c r="H36" i="3"/>
  <c r="F36" i="3"/>
  <c r="D25" i="2"/>
  <c r="G24" i="4"/>
  <c r="D25" i="3"/>
  <c r="D24" i="7"/>
  <c r="J36" i="2"/>
  <c r="N36" i="2"/>
  <c r="L36" i="2"/>
  <c r="H36" i="2"/>
  <c r="F36" i="2"/>
  <c r="D26" i="7"/>
  <c r="D27" i="2"/>
  <c r="D27" i="3"/>
  <c r="G26" i="4"/>
  <c r="K35" i="4"/>
  <c r="L35" i="4" s="1"/>
  <c r="H35" i="4"/>
  <c r="F42" i="3" l="1"/>
  <c r="D42" i="2"/>
  <c r="H42" i="3"/>
  <c r="L42" i="3"/>
  <c r="J42" i="3"/>
  <c r="N42" i="3"/>
  <c r="K41" i="4"/>
  <c r="L41" i="4" s="1"/>
  <c r="H41" i="4"/>
  <c r="H51" i="3"/>
  <c r="L51" i="3"/>
  <c r="D51" i="2"/>
  <c r="F51" i="3"/>
  <c r="N51" i="3"/>
  <c r="J51" i="3"/>
  <c r="J48" i="3"/>
  <c r="F48" i="3"/>
  <c r="N48" i="3"/>
  <c r="L48" i="3"/>
  <c r="D48" i="2"/>
  <c r="H48" i="3"/>
  <c r="K69" i="4"/>
  <c r="L69" i="4" s="1"/>
  <c r="H69" i="4"/>
  <c r="N72" i="3"/>
  <c r="D72" i="2"/>
  <c r="J72" i="3"/>
  <c r="H72" i="3"/>
  <c r="L72" i="3"/>
  <c r="F72" i="3"/>
  <c r="H63" i="3"/>
  <c r="F63" i="3"/>
  <c r="L63" i="3"/>
  <c r="D63" i="2"/>
  <c r="N63" i="3"/>
  <c r="J63" i="3"/>
  <c r="D70" i="2"/>
  <c r="N70" i="3"/>
  <c r="F70" i="3"/>
  <c r="J70" i="3"/>
  <c r="L70" i="3"/>
  <c r="H70" i="3"/>
  <c r="K42" i="4"/>
  <c r="L42" i="4" s="1"/>
  <c r="H42" i="4"/>
  <c r="F73" i="3"/>
  <c r="N73" i="3"/>
  <c r="L73" i="3"/>
  <c r="D73" i="2"/>
  <c r="J73" i="3"/>
  <c r="H73" i="3"/>
  <c r="K58" i="4"/>
  <c r="L58" i="4" s="1"/>
  <c r="H58" i="4"/>
  <c r="K47" i="4"/>
  <c r="L47" i="4" s="1"/>
  <c r="H47" i="4"/>
  <c r="K40" i="4"/>
  <c r="L40" i="4" s="1"/>
  <c r="H40" i="4"/>
  <c r="F64" i="3"/>
  <c r="H64" i="3"/>
  <c r="N64" i="3"/>
  <c r="L64" i="3"/>
  <c r="D64" i="2"/>
  <c r="J64" i="3"/>
  <c r="K71" i="4"/>
  <c r="L71" i="4" s="1"/>
  <c r="H71" i="4"/>
  <c r="K66" i="4"/>
  <c r="L66" i="4" s="1"/>
  <c r="H66" i="4"/>
  <c r="K50" i="4"/>
  <c r="L50" i="4" s="1"/>
  <c r="H50" i="4"/>
  <c r="J41" i="3"/>
  <c r="F41" i="3"/>
  <c r="D41" i="2"/>
  <c r="H41" i="3"/>
  <c r="N41" i="3"/>
  <c r="L41" i="3"/>
  <c r="K48" i="4"/>
  <c r="L48" i="4" s="1"/>
  <c r="H48" i="4"/>
  <c r="K62" i="4"/>
  <c r="L62" i="4" s="1"/>
  <c r="H62" i="4"/>
  <c r="K64" i="4"/>
  <c r="L64" i="4" s="1"/>
  <c r="H64" i="4"/>
  <c r="L43" i="3"/>
  <c r="H43" i="3"/>
  <c r="N43" i="3"/>
  <c r="J43" i="3"/>
  <c r="F43" i="3"/>
  <c r="D43" i="2"/>
  <c r="F41" i="7"/>
  <c r="K72" i="4"/>
  <c r="L72" i="4" s="1"/>
  <c r="H72" i="4"/>
  <c r="K61" i="4"/>
  <c r="L61" i="4" s="1"/>
  <c r="H61" i="4"/>
  <c r="K45" i="4"/>
  <c r="L45" i="4" s="1"/>
  <c r="H45" i="4"/>
  <c r="F46" i="3"/>
  <c r="L46" i="3"/>
  <c r="N46" i="3"/>
  <c r="D46" i="2"/>
  <c r="H46" i="3"/>
  <c r="J46" i="3"/>
  <c r="N49" i="3"/>
  <c r="D49" i="2"/>
  <c r="J49" i="3"/>
  <c r="H49" i="3"/>
  <c r="L49" i="3"/>
  <c r="F49" i="3"/>
  <c r="J62" i="3"/>
  <c r="H62" i="3"/>
  <c r="L62" i="3"/>
  <c r="D62" i="2"/>
  <c r="F62" i="3"/>
  <c r="N62" i="3"/>
  <c r="J65" i="3"/>
  <c r="F65" i="3"/>
  <c r="N65" i="3"/>
  <c r="D65" i="2"/>
  <c r="L65" i="3"/>
  <c r="H65" i="3"/>
  <c r="L59" i="3"/>
  <c r="H59" i="3"/>
  <c r="D59" i="2"/>
  <c r="F59" i="3"/>
  <c r="N59" i="3"/>
  <c r="J59" i="3"/>
  <c r="K63" i="4"/>
  <c r="L63" i="4" s="1"/>
  <c r="H63" i="4"/>
  <c r="L67" i="3"/>
  <c r="D67" i="2"/>
  <c r="H67" i="3"/>
  <c r="N67" i="3"/>
  <c r="J67" i="3"/>
  <c r="F67" i="3"/>
  <c r="J12" i="3"/>
  <c r="N12" i="3"/>
  <c r="L12" i="3"/>
  <c r="H12" i="3"/>
  <c r="F12" i="3"/>
  <c r="N25" i="2"/>
  <c r="J25" i="2"/>
  <c r="L25" i="2"/>
  <c r="H25" i="2"/>
  <c r="F25" i="2"/>
  <c r="K10" i="4"/>
  <c r="L10" i="4" s="1"/>
  <c r="H10" i="4"/>
  <c r="N35" i="2"/>
  <c r="L35" i="2"/>
  <c r="H35" i="2"/>
  <c r="J35" i="2"/>
  <c r="F35" i="2"/>
  <c r="L12" i="2"/>
  <c r="H12" i="2"/>
  <c r="J12" i="2"/>
  <c r="N12" i="2"/>
  <c r="F12" i="2"/>
  <c r="L26" i="3"/>
  <c r="N26" i="3"/>
  <c r="F26" i="3"/>
  <c r="H26" i="3"/>
  <c r="J26" i="3"/>
  <c r="K27" i="4"/>
  <c r="L27" i="4" s="1"/>
  <c r="H27" i="4"/>
  <c r="K4" i="4"/>
  <c r="L4" i="4" s="1"/>
  <c r="H4" i="4"/>
  <c r="F34" i="7"/>
  <c r="K13" i="4"/>
  <c r="L13" i="4" s="1"/>
  <c r="H13" i="4"/>
  <c r="N5" i="3"/>
  <c r="J5" i="3"/>
  <c r="H5" i="3"/>
  <c r="L5" i="3"/>
  <c r="F5" i="3"/>
  <c r="K26" i="4"/>
  <c r="L26" i="4" s="1"/>
  <c r="H26" i="4"/>
  <c r="L5" i="2"/>
  <c r="N5" i="2"/>
  <c r="J5" i="2"/>
  <c r="H5" i="2"/>
  <c r="F5" i="2"/>
  <c r="N11" i="3"/>
  <c r="H11" i="3"/>
  <c r="J11" i="3"/>
  <c r="F11" i="3"/>
  <c r="L11" i="3"/>
  <c r="K11" i="4"/>
  <c r="L11" i="4" s="1"/>
  <c r="H11" i="4"/>
  <c r="K21" i="4"/>
  <c r="L21" i="4" s="1"/>
  <c r="H21" i="4"/>
  <c r="N26" i="2"/>
  <c r="L26" i="2"/>
  <c r="J26" i="2"/>
  <c r="H26" i="2"/>
  <c r="F26" i="2"/>
  <c r="L14" i="2"/>
  <c r="J14" i="2"/>
  <c r="H14" i="2"/>
  <c r="F14" i="2"/>
  <c r="K24" i="4"/>
  <c r="L24" i="4" s="1"/>
  <c r="H24" i="4"/>
  <c r="L11" i="2"/>
  <c r="H11" i="2"/>
  <c r="J11" i="2"/>
  <c r="N11" i="2"/>
  <c r="F11" i="2"/>
  <c r="J22" i="2"/>
  <c r="H22" i="2"/>
  <c r="F22" i="2"/>
  <c r="J4" i="2"/>
  <c r="N4" i="2"/>
  <c r="L4" i="2"/>
  <c r="H4" i="2"/>
  <c r="F4" i="2"/>
  <c r="N14" i="3"/>
  <c r="J14" i="3"/>
  <c r="F14" i="3"/>
  <c r="L14" i="3"/>
  <c r="H14" i="3"/>
  <c r="N30" i="3"/>
  <c r="F30" i="3"/>
  <c r="H30" i="3"/>
  <c r="J30" i="3"/>
  <c r="L30" i="3"/>
  <c r="N27" i="3"/>
  <c r="H27" i="3"/>
  <c r="J27" i="3"/>
  <c r="F27" i="3"/>
  <c r="L27" i="3"/>
  <c r="K5" i="4"/>
  <c r="L5" i="4" s="1"/>
  <c r="H5" i="4"/>
  <c r="N9" i="3"/>
  <c r="J9" i="3"/>
  <c r="H9" i="3"/>
  <c r="F9" i="3"/>
  <c r="L9" i="3"/>
  <c r="N22" i="3"/>
  <c r="F22" i="3"/>
  <c r="H22" i="3"/>
  <c r="L22" i="3"/>
  <c r="J22" i="3"/>
  <c r="J4" i="3"/>
  <c r="N4" i="3"/>
  <c r="L4" i="3"/>
  <c r="H4" i="3"/>
  <c r="F4" i="3"/>
  <c r="J33" i="3"/>
  <c r="H33" i="3"/>
  <c r="N33" i="3"/>
  <c r="F33" i="3"/>
  <c r="L33" i="3"/>
  <c r="K29" i="4"/>
  <c r="L29" i="4" s="1"/>
  <c r="H29" i="4"/>
  <c r="J28" i="2"/>
  <c r="N28" i="2"/>
  <c r="H28" i="2"/>
  <c r="L28" i="2"/>
  <c r="F28" i="2"/>
  <c r="K32" i="4"/>
  <c r="L32" i="4" s="1"/>
  <c r="H32" i="4"/>
  <c r="N35" i="3"/>
  <c r="J35" i="3"/>
  <c r="H35" i="3"/>
  <c r="F35" i="3"/>
  <c r="L35" i="3"/>
  <c r="J27" i="2"/>
  <c r="N27" i="2"/>
  <c r="H27" i="2"/>
  <c r="L27" i="2"/>
  <c r="F27" i="2"/>
  <c r="L6" i="2"/>
  <c r="N6" i="2"/>
  <c r="J6" i="2"/>
  <c r="H6" i="2"/>
  <c r="F6" i="2"/>
  <c r="K34" i="4"/>
  <c r="L34" i="4" s="1"/>
  <c r="H34" i="4"/>
  <c r="K8" i="4"/>
  <c r="L8" i="4" s="1"/>
  <c r="H8" i="4"/>
  <c r="N25" i="3"/>
  <c r="J25" i="3"/>
  <c r="H25" i="3"/>
  <c r="L25" i="3"/>
  <c r="F25" i="3"/>
  <c r="F4" i="7"/>
  <c r="N6" i="3"/>
  <c r="H6" i="3"/>
  <c r="J6" i="3"/>
  <c r="F6" i="3"/>
  <c r="L6" i="3"/>
  <c r="J9" i="2"/>
  <c r="L9" i="2"/>
  <c r="H9" i="2"/>
  <c r="F9" i="2"/>
  <c r="L30" i="2"/>
  <c r="N30" i="2"/>
  <c r="J30" i="2"/>
  <c r="H30" i="2"/>
  <c r="F30" i="2"/>
  <c r="K25" i="4"/>
  <c r="L25" i="4" s="1"/>
  <c r="H25" i="4"/>
  <c r="K3" i="4"/>
  <c r="L3" i="4" s="1"/>
  <c r="H3" i="4"/>
  <c r="J28" i="3"/>
  <c r="N28" i="3"/>
  <c r="L28" i="3"/>
  <c r="F28" i="3"/>
  <c r="H28" i="3"/>
  <c r="N33" i="2"/>
  <c r="J33" i="2"/>
  <c r="L33" i="2"/>
  <c r="H33" i="2"/>
  <c r="F33" i="2"/>
  <c r="F46" i="2" l="1"/>
  <c r="H46" i="2"/>
  <c r="L46" i="2"/>
  <c r="J46" i="2"/>
  <c r="N63" i="2"/>
  <c r="J63" i="2"/>
  <c r="L63" i="2"/>
  <c r="F63" i="2"/>
  <c r="H63" i="2"/>
  <c r="N72" i="2"/>
  <c r="L72" i="2"/>
  <c r="H72" i="2"/>
  <c r="F72" i="2"/>
  <c r="J72" i="2"/>
  <c r="H59" i="2"/>
  <c r="F59" i="2"/>
  <c r="J59" i="2"/>
  <c r="F67" i="2"/>
  <c r="J67" i="2"/>
  <c r="H67" i="2"/>
  <c r="L67" i="2"/>
  <c r="G41" i="7"/>
  <c r="F73" i="2"/>
  <c r="L73" i="2"/>
  <c r="N73" i="2"/>
  <c r="H73" i="2"/>
  <c r="J73" i="2"/>
  <c r="F62" i="2"/>
  <c r="N62" i="2"/>
  <c r="J62" i="2"/>
  <c r="H62" i="2"/>
  <c r="L62" i="2"/>
  <c r="J49" i="2"/>
  <c r="H49" i="2"/>
  <c r="N49" i="2"/>
  <c r="F49" i="2"/>
  <c r="L49" i="2"/>
  <c r="H43" i="2"/>
  <c r="N43" i="2"/>
  <c r="L43" i="2"/>
  <c r="F43" i="2"/>
  <c r="J43" i="2"/>
  <c r="J41" i="2"/>
  <c r="F41" i="2"/>
  <c r="N41" i="2"/>
  <c r="L41" i="2"/>
  <c r="H41" i="2"/>
  <c r="N64" i="2"/>
  <c r="H64" i="2"/>
  <c r="J64" i="2"/>
  <c r="L64" i="2"/>
  <c r="F64" i="2"/>
  <c r="L70" i="2"/>
  <c r="J70" i="2"/>
  <c r="F70" i="2"/>
  <c r="N70" i="2"/>
  <c r="H70" i="2"/>
  <c r="N48" i="2"/>
  <c r="H48" i="2"/>
  <c r="J48" i="2"/>
  <c r="F48" i="2"/>
  <c r="L48" i="2"/>
  <c r="H51" i="2"/>
  <c r="L51" i="2"/>
  <c r="F51" i="2"/>
  <c r="J51" i="2"/>
  <c r="J65" i="2"/>
  <c r="H65" i="2"/>
  <c r="F65" i="2"/>
  <c r="L65" i="2"/>
  <c r="N65" i="2"/>
  <c r="J42" i="2"/>
  <c r="F42" i="2"/>
  <c r="H42" i="2"/>
  <c r="L42" i="2"/>
  <c r="N42" i="2"/>
  <c r="G4" i="7"/>
  <c r="G34" i="7"/>
  <c r="J117" i="8"/>
  <c r="F146" i="8" s="1"/>
  <c r="G145" i="4" l="1"/>
  <c r="D146" i="3"/>
  <c r="D145" i="7"/>
  <c r="F123" i="8"/>
  <c r="F116" i="8"/>
  <c r="F141" i="8"/>
  <c r="F137" i="8"/>
  <c r="F115" i="8"/>
  <c r="F133" i="8"/>
  <c r="F122" i="8"/>
  <c r="F117" i="8"/>
  <c r="F138" i="8"/>
  <c r="F144" i="8"/>
  <c r="F139" i="8"/>
  <c r="F147" i="8"/>
  <c r="F125" i="8"/>
  <c r="F136" i="8"/>
  <c r="F120" i="8"/>
  <c r="G135" i="4" l="1"/>
  <c r="D136" i="3"/>
  <c r="D135" i="7"/>
  <c r="L146" i="3"/>
  <c r="F146" i="3"/>
  <c r="J146" i="3"/>
  <c r="D146" i="2"/>
  <c r="N146" i="3"/>
  <c r="H146" i="3"/>
  <c r="K145" i="4"/>
  <c r="L145" i="4" s="1"/>
  <c r="H145" i="4"/>
  <c r="G138" i="4"/>
  <c r="D139" i="3"/>
  <c r="D138" i="7"/>
  <c r="D141" i="3"/>
  <c r="D141" i="2" s="1"/>
  <c r="G140" i="4"/>
  <c r="D140" i="7"/>
  <c r="G115" i="4"/>
  <c r="D116" i="3"/>
  <c r="D115" i="7"/>
  <c r="G137" i="4"/>
  <c r="D138" i="3"/>
  <c r="D137" i="7"/>
  <c r="G122" i="4"/>
  <c r="D123" i="3"/>
  <c r="D123" i="2" s="1"/>
  <c r="D122" i="7"/>
  <c r="D133" i="3"/>
  <c r="D133" i="2" s="1"/>
  <c r="G132" i="4"/>
  <c r="D132" i="7"/>
  <c r="D125" i="3"/>
  <c r="G124" i="4"/>
  <c r="D124" i="7"/>
  <c r="G114" i="4"/>
  <c r="D115" i="3"/>
  <c r="D115" i="2" s="1"/>
  <c r="D114" i="7"/>
  <c r="G146" i="4"/>
  <c r="D147" i="3"/>
  <c r="D146" i="7"/>
  <c r="G136" i="4"/>
  <c r="D137" i="3"/>
  <c r="D136" i="7"/>
  <c r="G143" i="4"/>
  <c r="D144" i="3"/>
  <c r="D143" i="7"/>
  <c r="D117" i="3"/>
  <c r="G116" i="4"/>
  <c r="D116" i="7"/>
  <c r="G119" i="4"/>
  <c r="D120" i="3"/>
  <c r="D120" i="2" s="1"/>
  <c r="D119" i="7"/>
  <c r="G121" i="4"/>
  <c r="D122" i="3"/>
  <c r="D122" i="2" s="1"/>
  <c r="D121" i="7"/>
  <c r="L144" i="3" l="1"/>
  <c r="F144" i="3"/>
  <c r="D144" i="2"/>
  <c r="J144" i="3"/>
  <c r="H144" i="3"/>
  <c r="N144" i="3"/>
  <c r="K146" i="4"/>
  <c r="L146" i="4" s="1"/>
  <c r="H146" i="4"/>
  <c r="H125" i="3"/>
  <c r="L125" i="3"/>
  <c r="N125" i="3"/>
  <c r="D125" i="2"/>
  <c r="F125" i="3"/>
  <c r="J125" i="3"/>
  <c r="K115" i="4"/>
  <c r="L115" i="4" s="1"/>
  <c r="H115" i="4"/>
  <c r="K119" i="4"/>
  <c r="L119" i="4" s="1"/>
  <c r="H119" i="4"/>
  <c r="K143" i="4"/>
  <c r="L143" i="4" s="1"/>
  <c r="H143" i="4"/>
  <c r="K122" i="4"/>
  <c r="L122" i="4" s="1"/>
  <c r="H122" i="4"/>
  <c r="K138" i="4"/>
  <c r="L138" i="4" s="1"/>
  <c r="H138" i="4"/>
  <c r="J146" i="2"/>
  <c r="F146" i="2"/>
  <c r="H146" i="2"/>
  <c r="L146" i="2"/>
  <c r="J116" i="3"/>
  <c r="N116" i="3"/>
  <c r="H116" i="3"/>
  <c r="D116" i="2"/>
  <c r="F116" i="3"/>
  <c r="L116" i="3"/>
  <c r="K132" i="4"/>
  <c r="L132" i="4" s="1"/>
  <c r="H132" i="4"/>
  <c r="J138" i="3"/>
  <c r="D138" i="2"/>
  <c r="N138" i="3"/>
  <c r="F138" i="3"/>
  <c r="H138" i="3"/>
  <c r="L138" i="3"/>
  <c r="J136" i="3"/>
  <c r="N136" i="3"/>
  <c r="F136" i="3"/>
  <c r="L136" i="3"/>
  <c r="D136" i="2"/>
  <c r="H136" i="3"/>
  <c r="F119" i="7"/>
  <c r="K114" i="4"/>
  <c r="L114" i="4" s="1"/>
  <c r="H114" i="4"/>
  <c r="K137" i="4"/>
  <c r="L137" i="4" s="1"/>
  <c r="H137" i="4"/>
  <c r="K140" i="4"/>
  <c r="L140" i="4" s="1"/>
  <c r="H140" i="4"/>
  <c r="K135" i="4"/>
  <c r="L135" i="4" s="1"/>
  <c r="H135" i="4"/>
  <c r="F115" i="7"/>
  <c r="N147" i="3"/>
  <c r="L147" i="3"/>
  <c r="F147" i="3"/>
  <c r="J147" i="3"/>
  <c r="H147" i="3"/>
  <c r="D147" i="2"/>
  <c r="K124" i="4"/>
  <c r="L124" i="4" s="1"/>
  <c r="H124" i="4"/>
  <c r="N139" i="3"/>
  <c r="J139" i="3"/>
  <c r="D139" i="2"/>
  <c r="L139" i="3"/>
  <c r="F139" i="3"/>
  <c r="H139" i="3"/>
  <c r="K116" i="4"/>
  <c r="L116" i="4" s="1"/>
  <c r="H116" i="4"/>
  <c r="H137" i="3"/>
  <c r="N137" i="3"/>
  <c r="L137" i="3"/>
  <c r="D137" i="2"/>
  <c r="F137" i="3"/>
  <c r="J137" i="3"/>
  <c r="K121" i="4"/>
  <c r="L121" i="4" s="1"/>
  <c r="H121" i="4"/>
  <c r="H117" i="3"/>
  <c r="F117" i="3"/>
  <c r="L117" i="3"/>
  <c r="N117" i="3"/>
  <c r="J117" i="3"/>
  <c r="D117" i="2"/>
  <c r="K136" i="4"/>
  <c r="L136" i="4" s="1"/>
  <c r="H136" i="4"/>
  <c r="F137" i="2" l="1"/>
  <c r="L137" i="2"/>
  <c r="J137" i="2"/>
  <c r="H137" i="2"/>
  <c r="F116" i="2"/>
  <c r="L116" i="2"/>
  <c r="H116" i="2"/>
  <c r="J116" i="2"/>
  <c r="F139" i="2"/>
  <c r="L139" i="2"/>
  <c r="H139" i="2"/>
  <c r="J139" i="2"/>
  <c r="J138" i="2"/>
  <c r="F138" i="2"/>
  <c r="H138" i="2"/>
  <c r="L138" i="2"/>
  <c r="L136" i="2"/>
  <c r="J136" i="2"/>
  <c r="H136" i="2"/>
  <c r="F136" i="2"/>
  <c r="G115" i="7"/>
  <c r="F125" i="2"/>
  <c r="L125" i="2"/>
  <c r="J125" i="2"/>
  <c r="N125" i="2"/>
  <c r="H125" i="2"/>
  <c r="H144" i="2"/>
  <c r="F144" i="2"/>
  <c r="J144" i="2"/>
  <c r="L144" i="2"/>
  <c r="F117" i="2"/>
  <c r="L117" i="2"/>
  <c r="J117" i="2"/>
  <c r="H117" i="2"/>
  <c r="L147" i="2"/>
  <c r="F147" i="2"/>
  <c r="J147" i="2"/>
  <c r="H147" i="2"/>
  <c r="G119" i="7"/>
</calcChain>
</file>

<file path=xl/sharedStrings.xml><?xml version="1.0" encoding="utf-8"?>
<sst xmlns="http://schemas.openxmlformats.org/spreadsheetml/2006/main" count="1161" uniqueCount="95">
  <si>
    <t>State</t>
  </si>
  <si>
    <t>Total Population</t>
  </si>
  <si>
    <t>Group share</t>
  </si>
  <si>
    <t>Group Population</t>
  </si>
  <si>
    <t>India</t>
  </si>
  <si>
    <t>SC</t>
  </si>
  <si>
    <t>Andaman and Nicobar  Island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</si>
  <si>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</si>
  <si>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</si>
  <si>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</si>
  <si>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</si>
  <si>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</si>
  <si>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</si>
  <si>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</si>
  <si>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</si>
  <si>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</si>
  <si>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</si>
  <si>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</si>
  <si>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</si>
  <si>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</si>
  <si>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</si>
  <si>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</si>
  <si>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</si>
  <si>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</si>
  <si>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</si>
  <si>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</si>
  <si>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</si>
  <si>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</si>
  <si>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</si>
  <si>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</si>
  <si>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</si>
  <si>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</si>
  <si>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</si>
  <si>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</si>
  <si>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</si>
  <si>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</si>
  <si>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</si>
  <si>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</si>
  <si>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</si>
  <si>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</si>
  <si>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</si>
  <si>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</si>
  <si>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</t>
  </si>
  <si>
    <t>OBC</t>
  </si>
  <si>
    <t>Quintile share</t>
  </si>
  <si>
    <t>Quintile Population</t>
  </si>
  <si>
    <t>Lowest</t>
  </si>
  <si>
    <t>Second</t>
  </si>
  <si>
    <t>Middle</t>
  </si>
  <si>
    <t>Fourth</t>
  </si>
  <si>
    <t>Highest</t>
  </si>
  <si>
    <t>0-4</t>
  </si>
  <si>
    <t>Total</t>
  </si>
  <si>
    <t>Region</t>
  </si>
  <si>
    <t>female</t>
  </si>
  <si>
    <t>male</t>
  </si>
  <si>
    <t>0-4 population</t>
  </si>
  <si>
    <t>Source RGI report 2006</t>
  </si>
  <si>
    <t>population for 0-4 not available in rgi report</t>
  </si>
  <si>
    <t>% share</t>
  </si>
  <si>
    <t>Sex ratio</t>
  </si>
  <si>
    <t>Urban Population</t>
  </si>
  <si>
    <t>Urban share in total pop</t>
  </si>
  <si>
    <t>0-4 total population</t>
  </si>
  <si>
    <t>0-4 urban population</t>
  </si>
  <si>
    <t>rural Population</t>
  </si>
  <si>
    <t>rural share in total pop</t>
  </si>
  <si>
    <t>0-4 rural population</t>
  </si>
  <si>
    <t>None of above</t>
  </si>
  <si>
    <t>Do not know</t>
  </si>
  <si>
    <t>below 5 years population</t>
  </si>
  <si>
    <t>sum of population below 5 years for known States and Uts</t>
  </si>
  <si>
    <t>sum of population missing for below 5 years for States and Uts</t>
  </si>
  <si>
    <t>Year</t>
  </si>
  <si>
    <t>na</t>
  </si>
  <si>
    <t xml:space="preserve">Overall population projection </t>
  </si>
  <si>
    <t>Note: Figures were interpolated for 2017 to 2020</t>
  </si>
  <si>
    <t>Note: percentage distribution for 2014, 2016 and 2018 assumed to be same as in NFHS-4</t>
  </si>
  <si>
    <t>For 2006, percentage distribution taken from NFHS-3</t>
  </si>
  <si>
    <t>Note: Urban and total population projections taken from RGI report 2006</t>
  </si>
  <si>
    <t>share for 2016 and 2021 taken from RGI report 2006</t>
  </si>
  <si>
    <t>Note: Sex ratio at birth taken from SRS 2006, 2014, 2016</t>
  </si>
  <si>
    <t>Sex ratio for 2018 assumed to be same as for 2016</t>
  </si>
  <si>
    <t>Month</t>
  </si>
  <si>
    <t>Predicted</t>
  </si>
  <si>
    <t>LL</t>
  </si>
  <si>
    <t>UL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</si>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</sst>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0" applyNumberFormat="1"/>
    <xf numFmtId="165" fontId="0" fillId="2" borderId="0" xfId="0" applyNumberFormat="1" applyFill="1"/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48"/>
  <sheetViews>
    <sheetView tabSelected="1" workbookViewId="0">
      <selection sqref="A1:D13"/>
    </sheetView>
  </sheetViews>
  <sheetFormatPr defaultRowHeight="15" x14ac:dyDescent="0.25"/>
  <cols>
    <col min="1" max="1" width="16.140625" bestFit="1" customWidth="1"/>
    <col min="2" max="2" width="27.140625" bestFit="1" customWidth="1"/>
    <col min="3" max="3" width="22.140625" customWidth="1"/>
    <col min="87" max="87" width="11.7109375" customWidth="1"/>
    <col min="88" max="88" width="34" style="21" customWidth="1"/>
    <col min="90" max="90" width="10" bestFit="1" customWidth="1"/>
  </cols>
  <sheetData>
    <row r="1" spans="1:96" x14ac:dyDescent="0.25">
      <c r="A1" t="s">
        <v>83</v>
      </c>
      <c r="B1" t="s">
        <v>84</v>
      </c>
      <c r="C1" t="s">
        <v>85</v>
      </c>
      <c r="D1" t="s">
        <v>86</v>
      </c>
      <c r="CJ1" s="4"/>
      <c r="CL1" s="28"/>
      <c r="CM1" s="28"/>
      <c r="CN1" s="5"/>
      <c r="CO1" s="5"/>
      <c r="CP1" s="5"/>
      <c r="CQ1" s="5"/>
      <c r="CR1" s="5"/>
    </row>
    <row r="2" spans="1:96" x14ac:dyDescent="0.25">
      <c r="A2" t="s">
        <v>87</v>
      </c>
      <c r="B2">
        <v>-0.73808620000000003</v>
      </c>
      <c r="C2">
        <v>-0.84789680000000001</v>
      </c>
      <c r="D2">
        <v>-0.62827560000000005</v>
      </c>
      <c r="CJ2" s="4"/>
      <c r="CL2" s="28"/>
      <c r="CM2" s="28"/>
      <c r="CN2" s="5"/>
      <c r="CO2" s="5"/>
      <c r="CP2" s="5"/>
      <c r="CQ2" s="5"/>
      <c r="CR2" s="5"/>
    </row>
    <row r="3" spans="1:96" x14ac:dyDescent="0.25">
      <c r="A3" t="s">
        <v>88</v>
      </c>
      <c r="B3">
        <v>-0.90823310000000002</v>
      </c>
      <c r="C3">
        <v>-1.0394129999999999</v>
      </c>
      <c r="D3">
        <v>-0.77705369999999996</v>
      </c>
      <c r="CJ3" s="4"/>
      <c r="CL3" s="28"/>
      <c r="CM3" s="28"/>
      <c r="CN3" s="5"/>
      <c r="CO3" s="5"/>
      <c r="CP3" s="5"/>
      <c r="CQ3" s="5"/>
      <c r="CR3" s="5"/>
    </row>
    <row r="4" spans="1:96" x14ac:dyDescent="0.25">
      <c r="A4" t="s">
        <v>89</v>
      </c>
      <c r="B4">
        <v>-0.83016129999999999</v>
      </c>
      <c r="C4">
        <v>-0.93420110000000001</v>
      </c>
      <c r="D4">
        <v>-0.72612149999999998</v>
      </c>
      <c r="CJ4" s="4"/>
      <c r="CL4" s="28"/>
      <c r="CM4" s="28"/>
      <c r="CN4" s="5"/>
      <c r="CO4" s="5"/>
      <c r="CP4" s="5"/>
      <c r="CQ4" s="5"/>
      <c r="CR4" s="5"/>
    </row>
    <row r="5" spans="1:96" x14ac:dyDescent="0.25">
      <c r="A5" t="s">
        <v>90</v>
      </c>
      <c r="B5">
        <v>-0.95668149999999996</v>
      </c>
      <c r="C5">
        <v>-1.0639400000000001</v>
      </c>
      <c r="D5">
        <v>-0.84942340000000005</v>
      </c>
      <c r="CJ5" s="4"/>
      <c r="CL5" s="28"/>
      <c r="CM5" s="28"/>
      <c r="CN5" s="5"/>
      <c r="CO5" s="5"/>
      <c r="CP5" s="5"/>
      <c r="CQ5" s="5"/>
      <c r="CR5" s="5"/>
    </row>
    <row r="6" spans="1:96" x14ac:dyDescent="0.25">
      <c r="A6" t="s">
        <v>89</v>
      </c>
      <c r="B6">
        <v>-0.99159529999999996</v>
      </c>
      <c r="C6">
        <v>-1.1171679999999999</v>
      </c>
      <c r="D6">
        <v>-0.86602310000000005</v>
      </c>
      <c r="CJ6" s="4"/>
      <c r="CL6" s="28"/>
      <c r="CM6" s="28"/>
      <c r="CN6" s="5"/>
      <c r="CO6" s="5"/>
      <c r="CP6" s="5"/>
      <c r="CQ6" s="5"/>
      <c r="CR6" s="5"/>
    </row>
    <row r="7" spans="1:96" x14ac:dyDescent="0.25">
      <c r="A7" t="s">
        <v>87</v>
      </c>
      <c r="B7">
        <v>-1.0789150000000001</v>
      </c>
      <c r="C7">
        <v>-1.183146</v>
      </c>
      <c r="D7">
        <v>-0.97468480000000002</v>
      </c>
      <c r="CJ7" s="4"/>
      <c r="CL7" s="28"/>
      <c r="CM7" s="28"/>
      <c r="CN7" s="5"/>
      <c r="CO7" s="5"/>
      <c r="CP7" s="5"/>
      <c r="CQ7" s="5"/>
      <c r="CR7" s="5"/>
    </row>
    <row r="8" spans="1:96" x14ac:dyDescent="0.25">
      <c r="A8" t="s">
        <v>87</v>
      </c>
      <c r="B8">
        <v>-1.062076</v>
      </c>
      <c r="C8">
        <v>-1.1570199999999999</v>
      </c>
      <c r="D8">
        <v>-0.96713119999999997</v>
      </c>
      <c r="CJ8" s="4"/>
      <c r="CL8" s="28"/>
      <c r="CM8" s="28"/>
      <c r="CN8" s="5"/>
      <c r="CO8" s="5"/>
      <c r="CP8" s="5"/>
      <c r="CQ8" s="5"/>
      <c r="CR8" s="5"/>
    </row>
    <row r="9" spans="1:96" x14ac:dyDescent="0.25">
      <c r="A9" t="s">
        <v>90</v>
      </c>
      <c r="B9">
        <v>-1.073096</v>
      </c>
      <c r="C9">
        <v>-1.1668179999999999</v>
      </c>
      <c r="D9">
        <v>-0.9793733</v>
      </c>
      <c r="CJ9" s="4"/>
      <c r="CL9" s="28"/>
      <c r="CM9" s="28"/>
      <c r="CN9" s="5"/>
      <c r="CO9" s="5"/>
      <c r="CP9" s="5"/>
      <c r="CQ9" s="5"/>
      <c r="CR9" s="5"/>
    </row>
    <row r="10" spans="1:96" x14ac:dyDescent="0.25">
      <c r="A10" t="s">
        <v>91</v>
      </c>
      <c r="B10">
        <v>-1.1359680000000001</v>
      </c>
      <c r="C10">
        <v>-1.211667</v>
      </c>
      <c r="D10">
        <v>-1.0602689999999999</v>
      </c>
      <c r="CJ10" s="4"/>
      <c r="CL10" s="28"/>
      <c r="CM10" s="28"/>
      <c r="CN10" s="5"/>
      <c r="CO10" s="5"/>
      <c r="CP10" s="5"/>
      <c r="CQ10" s="5"/>
      <c r="CR10" s="5"/>
    </row>
    <row r="11" spans="1:96" x14ac:dyDescent="0.25">
      <c r="A11" t="s">
        <v>92</v>
      </c>
      <c r="B11">
        <v>-1.0822480000000001</v>
      </c>
      <c r="C11">
        <v>-1.1896370000000001</v>
      </c>
      <c r="D11">
        <v>-0.97485759999999999</v>
      </c>
      <c r="CJ11" s="4"/>
      <c r="CL11" s="28"/>
      <c r="CM11" s="28"/>
      <c r="CN11" s="5"/>
      <c r="CO11" s="5"/>
      <c r="CP11" s="5"/>
      <c r="CQ11" s="5"/>
      <c r="CR11" s="5"/>
    </row>
    <row r="12" spans="1:96" x14ac:dyDescent="0.25">
      <c r="A12" t="s">
        <v>93</v>
      </c>
      <c r="B12">
        <v>-0.86032430000000004</v>
      </c>
      <c r="C12">
        <v>-0.94703110000000001</v>
      </c>
      <c r="D12">
        <v>-0.77361749999999996</v>
      </c>
      <c r="CJ12" s="4"/>
      <c r="CL12" s="28"/>
      <c r="CM12" s="28"/>
      <c r="CN12" s="5"/>
      <c r="CO12" s="5"/>
      <c r="CP12" s="5"/>
      <c r="CQ12" s="5"/>
      <c r="CR12" s="5"/>
    </row>
    <row r="13" spans="1:96" x14ac:dyDescent="0.25">
      <c r="A13" t="s">
        <v>94</v>
      </c>
      <c r="B13">
        <v>-0.81278090000000003</v>
      </c>
      <c r="C13">
        <v>-0.90600979999999998</v>
      </c>
      <c r="D13">
        <v>-0.71955199999999997</v>
      </c>
      <c r="CJ13" s="4"/>
      <c r="CL13" s="28"/>
      <c r="CM13" s="28"/>
      <c r="CN13" s="5"/>
      <c r="CO13" s="5"/>
      <c r="CP13" s="5"/>
      <c r="CQ13" s="5"/>
      <c r="CR13" s="5"/>
    </row>
    <row r="14" spans="1:96" x14ac:dyDescent="0.25">
      <c r="CJ14" s="4"/>
      <c r="CL14" s="28"/>
      <c r="CM14" s="28"/>
      <c r="CN14" s="5"/>
      <c r="CO14" s="5"/>
      <c r="CP14" s="5"/>
      <c r="CQ14" s="5"/>
      <c r="CR14" s="5"/>
    </row>
    <row r="15" spans="1:96" x14ac:dyDescent="0.25">
      <c r="CJ15" s="4"/>
      <c r="CL15" s="28"/>
      <c r="CM15" s="28"/>
      <c r="CN15" s="5"/>
      <c r="CO15" s="5"/>
      <c r="CP15" s="5"/>
      <c r="CQ15" s="5"/>
      <c r="CR15" s="5"/>
    </row>
    <row r="16" spans="1:96" x14ac:dyDescent="0.25">
      <c r="CJ16" s="4"/>
      <c r="CL16" s="28"/>
      <c r="CM16" s="28"/>
      <c r="CN16" s="5"/>
      <c r="CO16" s="5"/>
      <c r="CP16" s="5"/>
      <c r="CQ16" s="5"/>
      <c r="CR16" s="5"/>
    </row>
    <row r="17" spans="88:96" x14ac:dyDescent="0.25">
      <c r="CJ17" s="4"/>
      <c r="CL17" s="28"/>
      <c r="CM17" s="28"/>
      <c r="CN17" s="5"/>
      <c r="CO17" s="5"/>
      <c r="CP17" s="5"/>
      <c r="CQ17" s="5"/>
      <c r="CR17" s="5"/>
    </row>
    <row r="18" spans="88:96" x14ac:dyDescent="0.25">
      <c r="CJ18" s="4"/>
      <c r="CL18" s="28"/>
      <c r="CM18" s="28"/>
      <c r="CN18" s="5"/>
      <c r="CO18" s="5"/>
      <c r="CP18" s="5"/>
      <c r="CQ18" s="5"/>
      <c r="CR18" s="5"/>
    </row>
    <row r="19" spans="88:96" x14ac:dyDescent="0.25">
      <c r="CJ19" s="4"/>
      <c r="CL19" s="28"/>
      <c r="CM19" s="28"/>
      <c r="CN19" s="5"/>
      <c r="CO19" s="5"/>
      <c r="CP19" s="5"/>
      <c r="CQ19" s="5"/>
      <c r="CR19" s="5"/>
    </row>
    <row r="20" spans="88:96" x14ac:dyDescent="0.25">
      <c r="CJ20" s="4"/>
      <c r="CL20" s="28"/>
      <c r="CM20" s="28"/>
      <c r="CN20" s="5"/>
      <c r="CO20" s="5"/>
      <c r="CP20" s="5"/>
      <c r="CQ20" s="5"/>
      <c r="CR20" s="5"/>
    </row>
    <row r="21" spans="88:96" x14ac:dyDescent="0.25">
      <c r="CJ21" s="4"/>
      <c r="CL21" s="28"/>
      <c r="CM21" s="28"/>
      <c r="CN21" s="5"/>
      <c r="CO21" s="5"/>
      <c r="CP21" s="5"/>
      <c r="CQ21" s="5"/>
      <c r="CR21" s="5"/>
    </row>
    <row r="22" spans="88:96" x14ac:dyDescent="0.25">
      <c r="CJ22" s="4"/>
      <c r="CL22" s="28"/>
      <c r="CM22" s="28"/>
      <c r="CN22" s="5"/>
      <c r="CO22" s="5"/>
      <c r="CP22" s="5"/>
      <c r="CQ22" s="5"/>
      <c r="CR22" s="5"/>
    </row>
    <row r="23" spans="88:96" x14ac:dyDescent="0.25">
      <c r="CJ23" s="4"/>
      <c r="CL23" s="28"/>
      <c r="CM23" s="28"/>
      <c r="CN23" s="5"/>
      <c r="CO23" s="5"/>
      <c r="CP23" s="5"/>
      <c r="CQ23" s="5"/>
      <c r="CR23" s="5"/>
    </row>
    <row r="24" spans="88:96" x14ac:dyDescent="0.25">
      <c r="CJ24" s="4"/>
      <c r="CL24" s="28"/>
      <c r="CM24" s="28"/>
      <c r="CN24" s="5"/>
      <c r="CO24" s="5"/>
      <c r="CP24" s="5"/>
      <c r="CQ24" s="5"/>
      <c r="CR24" s="5"/>
    </row>
    <row r="25" spans="88:96" x14ac:dyDescent="0.25">
      <c r="CJ25" s="4"/>
      <c r="CL25" s="28"/>
      <c r="CM25" s="28"/>
      <c r="CN25" s="5"/>
      <c r="CO25" s="5"/>
      <c r="CP25" s="5"/>
      <c r="CQ25" s="5"/>
      <c r="CR25" s="5"/>
    </row>
    <row r="26" spans="88:96" x14ac:dyDescent="0.25">
      <c r="CJ26" s="4"/>
      <c r="CL26" s="28"/>
      <c r="CM26" s="28"/>
      <c r="CN26" s="5"/>
      <c r="CO26" s="5"/>
      <c r="CP26" s="5"/>
      <c r="CQ26" s="5"/>
      <c r="CR26" s="5"/>
    </row>
    <row r="27" spans="88:96" x14ac:dyDescent="0.25">
      <c r="CJ27" s="4"/>
      <c r="CL27" s="28"/>
      <c r="CM27" s="28"/>
      <c r="CN27" s="5"/>
      <c r="CO27" s="5"/>
      <c r="CP27" s="5"/>
      <c r="CQ27" s="5"/>
      <c r="CR27" s="5"/>
    </row>
    <row r="28" spans="88:96" x14ac:dyDescent="0.25">
      <c r="CJ28" s="4"/>
      <c r="CL28" s="28"/>
      <c r="CM28" s="28"/>
      <c r="CN28" s="5"/>
      <c r="CO28" s="5"/>
      <c r="CP28" s="5"/>
      <c r="CQ28" s="5"/>
      <c r="CR28" s="5"/>
    </row>
    <row r="29" spans="88:96" x14ac:dyDescent="0.25">
      <c r="CJ29" s="4"/>
      <c r="CL29" s="28"/>
      <c r="CM29" s="28"/>
      <c r="CN29" s="5"/>
      <c r="CO29" s="5"/>
      <c r="CP29" s="5"/>
      <c r="CQ29" s="5"/>
      <c r="CR29" s="5"/>
    </row>
    <row r="30" spans="88:96" x14ac:dyDescent="0.25">
      <c r="CJ30" s="4"/>
      <c r="CL30" s="28"/>
      <c r="CM30" s="28"/>
      <c r="CN30" s="5"/>
      <c r="CO30" s="5"/>
      <c r="CP30" s="5"/>
      <c r="CQ30" s="5"/>
      <c r="CR30" s="5"/>
    </row>
    <row r="31" spans="88:96" x14ac:dyDescent="0.25">
      <c r="CJ31" s="4"/>
      <c r="CL31" s="28"/>
      <c r="CM31" s="28"/>
      <c r="CN31" s="5"/>
      <c r="CO31" s="5"/>
      <c r="CP31" s="5"/>
      <c r="CQ31" s="5"/>
      <c r="CR31" s="5"/>
    </row>
    <row r="32" spans="88:96" x14ac:dyDescent="0.25">
      <c r="CJ32" s="4"/>
      <c r="CL32" s="28"/>
      <c r="CM32" s="28"/>
      <c r="CN32" s="5"/>
      <c r="CO32" s="5"/>
      <c r="CP32" s="5"/>
      <c r="CQ32" s="5"/>
      <c r="CR32" s="5"/>
    </row>
    <row r="33" spans="88:96" x14ac:dyDescent="0.25">
      <c r="CJ33" s="4"/>
      <c r="CL33" s="28"/>
      <c r="CM33" s="28"/>
      <c r="CN33" s="5"/>
      <c r="CO33" s="5"/>
      <c r="CP33" s="5"/>
      <c r="CQ33" s="5"/>
      <c r="CR33" s="5"/>
    </row>
    <row r="34" spans="88:96" x14ac:dyDescent="0.25">
      <c r="CJ34" s="4"/>
      <c r="CL34" s="28"/>
      <c r="CM34" s="28"/>
      <c r="CN34" s="5"/>
      <c r="CO34" s="5"/>
      <c r="CP34" s="5"/>
      <c r="CQ34" s="5"/>
      <c r="CR34" s="5"/>
    </row>
    <row r="35" spans="88:96" x14ac:dyDescent="0.25">
      <c r="CJ35" s="4"/>
      <c r="CL35" s="28"/>
      <c r="CM35" s="28"/>
      <c r="CN35" s="5"/>
      <c r="CO35" s="5"/>
      <c r="CP35" s="5"/>
      <c r="CQ35" s="5"/>
      <c r="CR35" s="5"/>
    </row>
    <row r="36" spans="88:96" x14ac:dyDescent="0.25">
      <c r="CJ36" s="4"/>
      <c r="CL36" s="28"/>
      <c r="CM36" s="28"/>
      <c r="CN36" s="5"/>
      <c r="CO36" s="5"/>
      <c r="CP36" s="5"/>
      <c r="CQ36" s="5"/>
      <c r="CR36" s="5"/>
    </row>
    <row r="37" spans="88:96" x14ac:dyDescent="0.25">
      <c r="CJ37" s="4"/>
      <c r="CL37" s="28"/>
      <c r="CM37" s="28"/>
      <c r="CN37" s="5"/>
      <c r="CO37" s="5"/>
      <c r="CP37" s="5"/>
      <c r="CQ37" s="5"/>
      <c r="CR37" s="5"/>
    </row>
    <row r="38" spans="88:96" x14ac:dyDescent="0.25">
      <c r="CJ38" s="4"/>
      <c r="CL38" s="28"/>
      <c r="CM38" s="28"/>
      <c r="CN38" s="5"/>
      <c r="CO38" s="5"/>
      <c r="CP38" s="5"/>
      <c r="CQ38" s="5"/>
      <c r="CR38" s="5"/>
    </row>
    <row r="39" spans="88:96" x14ac:dyDescent="0.25">
      <c r="CJ39" s="4"/>
      <c r="CL39" s="28"/>
      <c r="CM39" s="28"/>
      <c r="CN39" s="5"/>
      <c r="CO39" s="5"/>
      <c r="CP39" s="5"/>
      <c r="CQ39" s="5"/>
      <c r="CR39" s="5"/>
    </row>
    <row r="40" spans="88:96" x14ac:dyDescent="0.25">
      <c r="CJ40" s="4"/>
      <c r="CL40" s="28"/>
      <c r="CM40" s="28"/>
      <c r="CN40" s="5"/>
      <c r="CO40" s="5"/>
      <c r="CP40" s="5"/>
      <c r="CQ40" s="5"/>
      <c r="CR40" s="5"/>
    </row>
    <row r="41" spans="88:96" x14ac:dyDescent="0.25">
      <c r="CJ41" s="4"/>
      <c r="CL41" s="28"/>
      <c r="CM41" s="28"/>
      <c r="CN41" s="5"/>
      <c r="CO41" s="5"/>
      <c r="CP41" s="5"/>
      <c r="CQ41" s="5"/>
      <c r="CR41" s="5"/>
    </row>
    <row r="42" spans="88:96" x14ac:dyDescent="0.25">
      <c r="CJ42" s="4"/>
      <c r="CL42" s="28"/>
      <c r="CM42" s="28"/>
      <c r="CN42" s="5"/>
      <c r="CO42" s="5"/>
      <c r="CP42" s="5"/>
      <c r="CQ42" s="5"/>
      <c r="CR42" s="5"/>
    </row>
    <row r="43" spans="88:96" x14ac:dyDescent="0.25">
      <c r="CJ43" s="4"/>
      <c r="CL43" s="28"/>
      <c r="CM43" s="28"/>
      <c r="CN43" s="5"/>
      <c r="CO43" s="5"/>
      <c r="CP43" s="5"/>
      <c r="CQ43" s="5"/>
      <c r="CR43" s="5"/>
    </row>
    <row r="44" spans="88:96" x14ac:dyDescent="0.25">
      <c r="CJ44" s="4"/>
      <c r="CL44" s="28"/>
      <c r="CM44" s="28"/>
      <c r="CN44" s="5"/>
      <c r="CO44" s="5"/>
      <c r="CP44" s="5"/>
      <c r="CQ44" s="5"/>
      <c r="CR44" s="5"/>
    </row>
    <row r="45" spans="88:96" x14ac:dyDescent="0.25">
      <c r="CJ45" s="4"/>
      <c r="CL45" s="28"/>
      <c r="CM45" s="28"/>
      <c r="CN45" s="5"/>
      <c r="CO45" s="5"/>
      <c r="CP45" s="5"/>
      <c r="CQ45" s="5"/>
      <c r="CR45" s="5"/>
    </row>
    <row r="46" spans="88:96" x14ac:dyDescent="0.25">
      <c r="CJ46" s="4"/>
      <c r="CL46" s="28"/>
      <c r="CM46" s="28"/>
      <c r="CN46" s="5"/>
      <c r="CO46" s="5"/>
      <c r="CP46" s="5"/>
      <c r="CQ46" s="5"/>
      <c r="CR46" s="5"/>
    </row>
    <row r="47" spans="88:96" x14ac:dyDescent="0.25">
      <c r="CJ47" s="4"/>
      <c r="CL47" s="28"/>
      <c r="CM47" s="28"/>
      <c r="CN47" s="5"/>
      <c r="CO47" s="5"/>
      <c r="CP47" s="5"/>
      <c r="CQ47" s="5"/>
      <c r="CR47" s="5"/>
    </row>
    <row r="48" spans="88:96" x14ac:dyDescent="0.25">
      <c r="CJ48" s="4"/>
      <c r="CL48" s="28"/>
      <c r="CM48" s="28"/>
      <c r="CN48" s="5"/>
      <c r="CO48" s="5"/>
      <c r="CP48" s="5"/>
      <c r="CQ48" s="5"/>
      <c r="CR48" s="5"/>
    </row>
    <row r="49" spans="88:96" x14ac:dyDescent="0.25">
      <c r="CJ49" s="4"/>
      <c r="CL49" s="28"/>
      <c r="CM49" s="28"/>
      <c r="CN49" s="5"/>
      <c r="CO49" s="5"/>
      <c r="CP49" s="5"/>
      <c r="CQ49" s="5"/>
      <c r="CR49" s="5"/>
    </row>
    <row r="50" spans="88:96" x14ac:dyDescent="0.25">
      <c r="CJ50" s="4"/>
      <c r="CL50" s="28"/>
      <c r="CM50" s="28"/>
      <c r="CN50" s="5"/>
      <c r="CO50" s="5"/>
      <c r="CP50" s="5"/>
      <c r="CQ50" s="5"/>
      <c r="CR50" s="5"/>
    </row>
    <row r="51" spans="88:96" x14ac:dyDescent="0.25">
      <c r="CJ51" s="4"/>
      <c r="CL51" s="28"/>
      <c r="CM51" s="28"/>
      <c r="CN51" s="5"/>
      <c r="CO51" s="5"/>
      <c r="CP51" s="5"/>
      <c r="CQ51" s="5"/>
      <c r="CR51" s="5"/>
    </row>
    <row r="52" spans="88:96" x14ac:dyDescent="0.25">
      <c r="CJ52" s="4"/>
      <c r="CL52" s="28"/>
      <c r="CM52" s="28"/>
      <c r="CN52" s="5"/>
      <c r="CO52" s="5"/>
      <c r="CP52" s="5"/>
      <c r="CQ52" s="5"/>
      <c r="CR52" s="5"/>
    </row>
    <row r="53" spans="88:96" x14ac:dyDescent="0.25">
      <c r="CJ53" s="4"/>
      <c r="CL53" s="28"/>
      <c r="CM53" s="28"/>
      <c r="CN53" s="5"/>
      <c r="CO53" s="5"/>
      <c r="CP53" s="5"/>
      <c r="CQ53" s="5"/>
      <c r="CR53" s="5"/>
    </row>
    <row r="54" spans="88:96" x14ac:dyDescent="0.25">
      <c r="CJ54" s="4"/>
      <c r="CL54" s="28"/>
      <c r="CM54" s="28"/>
      <c r="CN54" s="5"/>
      <c r="CO54" s="5"/>
      <c r="CP54" s="5"/>
      <c r="CQ54" s="5"/>
      <c r="CR54" s="5"/>
    </row>
    <row r="55" spans="88:96" x14ac:dyDescent="0.25">
      <c r="CJ55" s="4"/>
      <c r="CL55" s="28"/>
      <c r="CM55" s="28"/>
      <c r="CN55" s="5"/>
      <c r="CO55" s="5"/>
      <c r="CP55" s="5"/>
      <c r="CQ55" s="5"/>
      <c r="CR55" s="5"/>
    </row>
    <row r="56" spans="88:96" x14ac:dyDescent="0.25">
      <c r="CJ56" s="4"/>
      <c r="CL56" s="28"/>
      <c r="CM56" s="28"/>
      <c r="CN56" s="5"/>
      <c r="CO56" s="5"/>
      <c r="CP56" s="5"/>
      <c r="CQ56" s="5"/>
      <c r="CR56" s="5"/>
    </row>
    <row r="57" spans="88:96" x14ac:dyDescent="0.25">
      <c r="CJ57" s="4"/>
      <c r="CL57" s="28"/>
      <c r="CM57" s="28"/>
      <c r="CN57" s="5"/>
      <c r="CO57" s="5"/>
      <c r="CP57" s="5"/>
      <c r="CQ57" s="5"/>
      <c r="CR57" s="5"/>
    </row>
    <row r="58" spans="88:96" x14ac:dyDescent="0.25">
      <c r="CJ58" s="4"/>
      <c r="CL58" s="28"/>
      <c r="CM58" s="28"/>
      <c r="CN58" s="5"/>
      <c r="CO58" s="5"/>
      <c r="CP58" s="5"/>
      <c r="CQ58" s="5"/>
      <c r="CR58" s="5"/>
    </row>
    <row r="59" spans="88:96" x14ac:dyDescent="0.25">
      <c r="CJ59" s="4"/>
      <c r="CL59" s="28"/>
      <c r="CM59" s="28"/>
      <c r="CN59" s="5"/>
      <c r="CO59" s="5"/>
      <c r="CP59" s="5"/>
      <c r="CQ59" s="5"/>
      <c r="CR59" s="5"/>
    </row>
    <row r="60" spans="88:96" x14ac:dyDescent="0.25">
      <c r="CJ60" s="4"/>
      <c r="CL60" s="28"/>
      <c r="CM60" s="28"/>
      <c r="CN60" s="5"/>
      <c r="CO60" s="5"/>
      <c r="CP60" s="5"/>
      <c r="CQ60" s="5"/>
      <c r="CR60" s="5"/>
    </row>
    <row r="61" spans="88:96" x14ac:dyDescent="0.25">
      <c r="CJ61" s="4"/>
      <c r="CL61" s="28"/>
      <c r="CM61" s="28"/>
      <c r="CN61" s="5"/>
      <c r="CO61" s="5"/>
      <c r="CP61" s="5"/>
      <c r="CQ61" s="5"/>
      <c r="CR61" s="5"/>
    </row>
    <row r="62" spans="88:96" x14ac:dyDescent="0.25">
      <c r="CJ62" s="4"/>
      <c r="CL62" s="28"/>
      <c r="CM62" s="28"/>
      <c r="CN62" s="5"/>
      <c r="CO62" s="5"/>
      <c r="CP62" s="5"/>
      <c r="CQ62" s="5"/>
      <c r="CR62" s="5"/>
    </row>
    <row r="63" spans="88:96" x14ac:dyDescent="0.25">
      <c r="CJ63" s="4"/>
      <c r="CL63" s="28"/>
      <c r="CM63" s="28"/>
      <c r="CN63" s="5"/>
      <c r="CO63" s="5"/>
      <c r="CP63" s="5"/>
      <c r="CQ63" s="5"/>
      <c r="CR63" s="5"/>
    </row>
    <row r="64" spans="88:96" x14ac:dyDescent="0.25">
      <c r="CJ64" s="4"/>
      <c r="CL64" s="28"/>
      <c r="CM64" s="28"/>
      <c r="CN64" s="5"/>
      <c r="CO64" s="5"/>
      <c r="CP64" s="5"/>
      <c r="CQ64" s="5"/>
      <c r="CR64" s="5"/>
    </row>
    <row r="65" spans="88:96" x14ac:dyDescent="0.25">
      <c r="CJ65" s="4"/>
      <c r="CL65" s="28"/>
      <c r="CM65" s="28"/>
      <c r="CN65" s="5"/>
      <c r="CO65" s="5"/>
      <c r="CP65" s="5"/>
      <c r="CQ65" s="5"/>
      <c r="CR65" s="5"/>
    </row>
    <row r="66" spans="88:96" x14ac:dyDescent="0.25">
      <c r="CJ66" s="4"/>
      <c r="CL66" s="28"/>
      <c r="CM66" s="28"/>
      <c r="CN66" s="5"/>
      <c r="CO66" s="5"/>
      <c r="CP66" s="5"/>
      <c r="CQ66" s="5"/>
      <c r="CR66" s="5"/>
    </row>
    <row r="67" spans="88:96" x14ac:dyDescent="0.25">
      <c r="CJ67" s="4"/>
      <c r="CL67" s="28"/>
      <c r="CM67" s="28"/>
      <c r="CN67" s="5"/>
      <c r="CO67" s="5"/>
      <c r="CP67" s="5"/>
      <c r="CQ67" s="5"/>
      <c r="CR67" s="5"/>
    </row>
    <row r="68" spans="88:96" x14ac:dyDescent="0.25">
      <c r="CJ68" s="4"/>
      <c r="CL68" s="28"/>
      <c r="CM68" s="28"/>
      <c r="CN68" s="5"/>
      <c r="CO68" s="5"/>
      <c r="CP68" s="5"/>
      <c r="CQ68" s="5"/>
      <c r="CR68" s="5"/>
    </row>
    <row r="69" spans="88:96" x14ac:dyDescent="0.25">
      <c r="CJ69" s="4"/>
      <c r="CL69" s="28"/>
      <c r="CM69" s="28"/>
      <c r="CN69" s="5"/>
      <c r="CO69" s="5"/>
      <c r="CP69" s="5"/>
      <c r="CQ69" s="5"/>
      <c r="CR69" s="5"/>
    </row>
    <row r="70" spans="88:96" x14ac:dyDescent="0.25">
      <c r="CJ70" s="4"/>
      <c r="CL70" s="28"/>
      <c r="CM70" s="28"/>
      <c r="CN70" s="5"/>
      <c r="CO70" s="5"/>
      <c r="CP70" s="5"/>
      <c r="CQ70" s="5"/>
      <c r="CR70" s="5"/>
    </row>
    <row r="71" spans="88:96" x14ac:dyDescent="0.25">
      <c r="CJ71" s="4"/>
      <c r="CL71" s="28"/>
      <c r="CM71" s="28"/>
      <c r="CN71" s="5"/>
      <c r="CO71" s="5"/>
      <c r="CP71" s="5"/>
      <c r="CQ71" s="5"/>
      <c r="CR71" s="5"/>
    </row>
    <row r="72" spans="88:96" x14ac:dyDescent="0.25">
      <c r="CJ72" s="4"/>
      <c r="CL72" s="28"/>
      <c r="CM72" s="28"/>
      <c r="CN72" s="5"/>
      <c r="CO72" s="5"/>
      <c r="CP72" s="5"/>
      <c r="CQ72" s="5"/>
      <c r="CR72" s="5"/>
    </row>
    <row r="73" spans="88:96" x14ac:dyDescent="0.25">
      <c r="CJ73" s="4"/>
      <c r="CL73" s="28"/>
      <c r="CM73" s="28"/>
      <c r="CN73" s="5"/>
      <c r="CO73" s="5"/>
      <c r="CP73" s="5"/>
      <c r="CQ73" s="5"/>
      <c r="CR73" s="5"/>
    </row>
    <row r="74" spans="88:96" x14ac:dyDescent="0.25">
      <c r="CJ74" s="4"/>
      <c r="CL74" s="28"/>
      <c r="CM74" s="28"/>
      <c r="CN74" s="5"/>
      <c r="CO74" s="5"/>
      <c r="CP74" s="5"/>
      <c r="CQ74" s="5"/>
      <c r="CR74" s="5"/>
    </row>
    <row r="75" spans="88:96" x14ac:dyDescent="0.25">
      <c r="CJ75" s="4"/>
      <c r="CL75" s="28"/>
      <c r="CM75" s="28"/>
      <c r="CN75" s="5"/>
      <c r="CO75" s="5"/>
      <c r="CP75" s="5"/>
      <c r="CQ75" s="5"/>
      <c r="CR75" s="5"/>
    </row>
    <row r="76" spans="88:96" x14ac:dyDescent="0.25">
      <c r="CJ76" s="4"/>
      <c r="CL76" s="28"/>
      <c r="CM76" s="28"/>
      <c r="CN76" s="5"/>
      <c r="CO76" s="5"/>
      <c r="CP76" s="5"/>
      <c r="CQ76" s="5"/>
      <c r="CR76" s="5"/>
    </row>
    <row r="77" spans="88:96" x14ac:dyDescent="0.25">
      <c r="CJ77" s="4"/>
      <c r="CL77" s="28"/>
      <c r="CM77" s="28"/>
      <c r="CN77" s="5"/>
      <c r="CO77" s="5"/>
      <c r="CP77" s="5"/>
      <c r="CQ77" s="5"/>
      <c r="CR77" s="5"/>
    </row>
    <row r="78" spans="88:96" x14ac:dyDescent="0.25">
      <c r="CJ78" s="4"/>
      <c r="CL78" s="28"/>
      <c r="CM78" s="28"/>
      <c r="CN78" s="5"/>
      <c r="CO78" s="5"/>
      <c r="CP78" s="5"/>
      <c r="CQ78" s="5"/>
      <c r="CR78" s="5"/>
    </row>
    <row r="79" spans="88:96" x14ac:dyDescent="0.25">
      <c r="CJ79" s="4"/>
      <c r="CL79" s="28"/>
      <c r="CM79" s="28"/>
      <c r="CN79" s="5"/>
      <c r="CO79" s="5"/>
      <c r="CP79" s="5"/>
      <c r="CQ79" s="5"/>
      <c r="CR79" s="5"/>
    </row>
    <row r="80" spans="88:96" x14ac:dyDescent="0.25">
      <c r="CJ80" s="4"/>
      <c r="CL80" s="28"/>
      <c r="CM80" s="28"/>
      <c r="CN80" s="5"/>
      <c r="CO80" s="5"/>
      <c r="CP80" s="5"/>
      <c r="CQ80" s="5"/>
      <c r="CR80" s="5"/>
    </row>
    <row r="81" spans="88:96" x14ac:dyDescent="0.25">
      <c r="CJ81" s="4"/>
      <c r="CL81" s="28"/>
      <c r="CM81" s="28"/>
      <c r="CN81" s="5"/>
      <c r="CO81" s="5"/>
      <c r="CP81" s="5"/>
      <c r="CQ81" s="5"/>
      <c r="CR81" s="5"/>
    </row>
    <row r="82" spans="88:96" x14ac:dyDescent="0.25">
      <c r="CJ82" s="4"/>
      <c r="CL82" s="28"/>
      <c r="CM82" s="28"/>
      <c r="CN82" s="5"/>
      <c r="CO82" s="5"/>
      <c r="CP82" s="5"/>
      <c r="CQ82" s="5"/>
      <c r="CR82" s="5"/>
    </row>
    <row r="83" spans="88:96" x14ac:dyDescent="0.25">
      <c r="CJ83" s="4"/>
      <c r="CL83" s="28"/>
      <c r="CM83" s="28"/>
      <c r="CN83" s="5"/>
      <c r="CO83" s="5"/>
      <c r="CP83" s="5"/>
      <c r="CQ83" s="5"/>
      <c r="CR83" s="5"/>
    </row>
    <row r="84" spans="88:96" x14ac:dyDescent="0.25">
      <c r="CJ84" s="4"/>
      <c r="CL84" s="28"/>
      <c r="CM84" s="28"/>
      <c r="CN84" s="5"/>
      <c r="CO84" s="5"/>
      <c r="CP84" s="5"/>
      <c r="CQ84" s="5"/>
      <c r="CR84" s="5"/>
    </row>
    <row r="85" spans="88:96" x14ac:dyDescent="0.25">
      <c r="CJ85" s="4"/>
      <c r="CL85" s="28"/>
      <c r="CM85" s="28"/>
      <c r="CN85" s="5"/>
      <c r="CO85" s="5"/>
      <c r="CP85" s="5"/>
      <c r="CQ85" s="5"/>
      <c r="CR85" s="5"/>
    </row>
    <row r="86" spans="88:96" x14ac:dyDescent="0.25">
      <c r="CJ86" s="4"/>
      <c r="CL86" s="28"/>
      <c r="CM86" s="28"/>
      <c r="CN86" s="5"/>
      <c r="CO86" s="5"/>
      <c r="CP86" s="5"/>
      <c r="CQ86" s="5"/>
      <c r="CR86" s="5"/>
    </row>
    <row r="87" spans="88:96" x14ac:dyDescent="0.25">
      <c r="CJ87" s="4"/>
      <c r="CL87" s="28"/>
      <c r="CM87" s="28"/>
      <c r="CN87" s="5"/>
      <c r="CO87" s="5"/>
      <c r="CP87" s="5"/>
      <c r="CQ87" s="5"/>
      <c r="CR87" s="5"/>
    </row>
    <row r="88" spans="88:96" x14ac:dyDescent="0.25">
      <c r="CJ88" s="4"/>
      <c r="CL88" s="28"/>
      <c r="CM88" s="28"/>
      <c r="CN88" s="5"/>
      <c r="CO88" s="5"/>
      <c r="CP88" s="5"/>
      <c r="CQ88" s="5"/>
      <c r="CR88" s="5"/>
    </row>
    <row r="89" spans="88:96" x14ac:dyDescent="0.25">
      <c r="CJ89" s="4"/>
      <c r="CL89" s="28"/>
      <c r="CM89" s="28"/>
      <c r="CN89" s="5"/>
      <c r="CO89" s="5"/>
      <c r="CP89" s="5"/>
      <c r="CQ89" s="5"/>
      <c r="CR89" s="5"/>
    </row>
    <row r="90" spans="88:96" x14ac:dyDescent="0.25">
      <c r="CJ90" s="4"/>
      <c r="CL90" s="28"/>
      <c r="CM90" s="28"/>
      <c r="CN90" s="5"/>
      <c r="CO90" s="5"/>
      <c r="CP90" s="5"/>
      <c r="CQ90" s="5"/>
      <c r="CR90" s="5"/>
    </row>
    <row r="91" spans="88:96" x14ac:dyDescent="0.25">
      <c r="CJ91" s="4"/>
      <c r="CL91" s="28"/>
      <c r="CM91" s="28"/>
      <c r="CN91" s="5"/>
      <c r="CO91" s="5"/>
      <c r="CP91" s="5"/>
      <c r="CQ91" s="5"/>
      <c r="CR91" s="5"/>
    </row>
    <row r="92" spans="88:96" x14ac:dyDescent="0.25">
      <c r="CJ92" s="4"/>
      <c r="CL92" s="28"/>
      <c r="CM92" s="28"/>
      <c r="CN92" s="5"/>
      <c r="CO92" s="5"/>
      <c r="CP92" s="5"/>
      <c r="CQ92" s="5"/>
      <c r="CR92" s="5"/>
    </row>
    <row r="93" spans="88:96" x14ac:dyDescent="0.25">
      <c r="CJ93" s="4"/>
      <c r="CL93" s="28"/>
      <c r="CM93" s="28"/>
      <c r="CN93" s="5"/>
      <c r="CO93" s="5"/>
      <c r="CP93" s="5"/>
      <c r="CQ93" s="5"/>
      <c r="CR93" s="5"/>
    </row>
    <row r="94" spans="88:96" x14ac:dyDescent="0.25">
      <c r="CJ94" s="4"/>
      <c r="CL94" s="28"/>
      <c r="CM94" s="28"/>
      <c r="CN94" s="5"/>
      <c r="CO94" s="5"/>
      <c r="CP94" s="5"/>
      <c r="CQ94" s="5"/>
      <c r="CR94" s="5"/>
    </row>
    <row r="95" spans="88:96" x14ac:dyDescent="0.25">
      <c r="CJ95" s="4"/>
      <c r="CL95" s="28"/>
      <c r="CM95" s="28"/>
      <c r="CN95" s="5"/>
      <c r="CO95" s="5"/>
      <c r="CP95" s="5"/>
      <c r="CQ95" s="5"/>
      <c r="CR95" s="5"/>
    </row>
    <row r="96" spans="88:96" x14ac:dyDescent="0.25">
      <c r="CJ96" s="4"/>
      <c r="CL96" s="28"/>
      <c r="CM96" s="28"/>
      <c r="CN96" s="5"/>
      <c r="CO96" s="5"/>
      <c r="CP96" s="5"/>
      <c r="CQ96" s="5"/>
      <c r="CR96" s="5"/>
    </row>
    <row r="97" spans="88:96" x14ac:dyDescent="0.25">
      <c r="CJ97" s="4"/>
      <c r="CL97" s="28"/>
      <c r="CM97" s="28"/>
      <c r="CN97" s="5"/>
      <c r="CO97" s="5"/>
      <c r="CP97" s="5"/>
      <c r="CQ97" s="5"/>
      <c r="CR97" s="5"/>
    </row>
    <row r="98" spans="88:96" x14ac:dyDescent="0.25">
      <c r="CJ98" s="4"/>
      <c r="CL98" s="28"/>
      <c r="CM98" s="28"/>
      <c r="CN98" s="5"/>
      <c r="CO98" s="5"/>
      <c r="CP98" s="5"/>
      <c r="CQ98" s="5"/>
      <c r="CR98" s="5"/>
    </row>
    <row r="99" spans="88:96" x14ac:dyDescent="0.25">
      <c r="CJ99" s="4"/>
      <c r="CL99" s="28"/>
      <c r="CM99" s="28"/>
      <c r="CN99" s="5"/>
      <c r="CO99" s="5"/>
      <c r="CP99" s="5"/>
      <c r="CQ99" s="5"/>
      <c r="CR99" s="5"/>
    </row>
    <row r="100" spans="88:96" x14ac:dyDescent="0.25">
      <c r="CJ100" s="4"/>
      <c r="CL100" s="28"/>
      <c r="CM100" s="28"/>
      <c r="CN100" s="5"/>
      <c r="CO100" s="5"/>
      <c r="CP100" s="5"/>
      <c r="CQ100" s="5"/>
      <c r="CR100" s="5"/>
    </row>
    <row r="101" spans="88:96" x14ac:dyDescent="0.25">
      <c r="CJ101" s="4"/>
      <c r="CL101" s="28"/>
      <c r="CM101" s="28"/>
      <c r="CN101" s="5"/>
      <c r="CO101" s="5"/>
      <c r="CP101" s="5"/>
      <c r="CQ101" s="5"/>
      <c r="CR101" s="5"/>
    </row>
    <row r="102" spans="88:96" x14ac:dyDescent="0.25">
      <c r="CJ102" s="4"/>
      <c r="CL102" s="28"/>
      <c r="CM102" s="28"/>
      <c r="CN102" s="5"/>
      <c r="CO102" s="5"/>
      <c r="CP102" s="5"/>
      <c r="CQ102" s="5"/>
      <c r="CR102" s="5"/>
    </row>
    <row r="103" spans="88:96" x14ac:dyDescent="0.25">
      <c r="CJ103" s="4"/>
      <c r="CL103" s="28"/>
      <c r="CM103" s="28"/>
      <c r="CN103" s="5"/>
      <c r="CO103" s="5"/>
      <c r="CP103" s="5"/>
      <c r="CQ103" s="5"/>
      <c r="CR103" s="5"/>
    </row>
    <row r="104" spans="88:96" x14ac:dyDescent="0.25">
      <c r="CJ104" s="4"/>
      <c r="CL104" s="28"/>
      <c r="CM104" s="28"/>
      <c r="CN104" s="5"/>
      <c r="CO104" s="5"/>
      <c r="CP104" s="5"/>
      <c r="CQ104" s="5"/>
      <c r="CR104" s="5"/>
    </row>
    <row r="105" spans="88:96" x14ac:dyDescent="0.25">
      <c r="CJ105" s="4"/>
      <c r="CL105" s="28"/>
      <c r="CM105" s="28"/>
      <c r="CN105" s="5"/>
      <c r="CO105" s="5"/>
      <c r="CP105" s="5"/>
      <c r="CQ105" s="5"/>
      <c r="CR105" s="5"/>
    </row>
    <row r="106" spans="88:96" x14ac:dyDescent="0.25">
      <c r="CJ106" s="4"/>
      <c r="CL106" s="28"/>
      <c r="CM106" s="28"/>
      <c r="CN106" s="5"/>
      <c r="CO106" s="5"/>
      <c r="CP106" s="5"/>
      <c r="CQ106" s="5"/>
      <c r="CR106" s="5"/>
    </row>
    <row r="107" spans="88:96" x14ac:dyDescent="0.25">
      <c r="CJ107" s="4"/>
      <c r="CL107" s="28"/>
      <c r="CM107" s="28"/>
      <c r="CN107" s="5"/>
      <c r="CO107" s="5"/>
      <c r="CP107" s="5"/>
      <c r="CQ107" s="5"/>
      <c r="CR107" s="5"/>
    </row>
    <row r="108" spans="88:96" x14ac:dyDescent="0.25">
      <c r="CJ108" s="4"/>
      <c r="CL108" s="28"/>
      <c r="CM108" s="28"/>
      <c r="CN108" s="5"/>
      <c r="CO108" s="5"/>
      <c r="CP108" s="5"/>
      <c r="CQ108" s="5"/>
      <c r="CR108" s="5"/>
    </row>
    <row r="109" spans="88:96" x14ac:dyDescent="0.25">
      <c r="CJ109" s="4"/>
      <c r="CL109" s="28"/>
      <c r="CM109" s="28"/>
      <c r="CN109" s="5"/>
      <c r="CO109" s="5"/>
      <c r="CP109" s="5"/>
      <c r="CQ109" s="5"/>
      <c r="CR109" s="5"/>
    </row>
    <row r="110" spans="88:96" x14ac:dyDescent="0.25">
      <c r="CJ110" s="4"/>
      <c r="CL110" s="28"/>
      <c r="CM110" s="28"/>
      <c r="CN110" s="5"/>
      <c r="CO110" s="5"/>
      <c r="CP110" s="5"/>
      <c r="CQ110" s="5"/>
      <c r="CR110" s="5"/>
    </row>
    <row r="111" spans="88:96" x14ac:dyDescent="0.25">
      <c r="CJ111" s="4"/>
      <c r="CL111" s="28"/>
      <c r="CM111" s="28"/>
      <c r="CN111" s="5"/>
      <c r="CO111" s="5"/>
      <c r="CP111" s="5"/>
      <c r="CQ111" s="5"/>
      <c r="CR111" s="5"/>
    </row>
    <row r="112" spans="88:96" x14ac:dyDescent="0.25">
      <c r="CJ112" s="4"/>
      <c r="CL112" s="28"/>
      <c r="CM112" s="28"/>
      <c r="CN112" s="5"/>
      <c r="CO112" s="5"/>
      <c r="CP112" s="5"/>
      <c r="CQ112" s="5"/>
      <c r="CR112" s="5"/>
    </row>
    <row r="113" spans="88:96" x14ac:dyDescent="0.25">
      <c r="CJ113" s="4"/>
      <c r="CL113" s="28"/>
      <c r="CM113" s="28"/>
      <c r="CN113" s="5"/>
      <c r="CO113" s="5"/>
      <c r="CP113" s="5"/>
      <c r="CQ113" s="5"/>
      <c r="CR113" s="5"/>
    </row>
    <row r="114" spans="88:96" x14ac:dyDescent="0.25">
      <c r="CJ114" s="4"/>
      <c r="CL114" s="28"/>
      <c r="CM114" s="28"/>
      <c r="CN114" s="5"/>
      <c r="CO114" s="5"/>
      <c r="CP114" s="5"/>
      <c r="CQ114" s="5"/>
      <c r="CR114" s="5"/>
    </row>
    <row r="115" spans="88:96" x14ac:dyDescent="0.25">
      <c r="CJ115" s="4"/>
      <c r="CL115" s="28"/>
      <c r="CM115" s="28"/>
      <c r="CN115" s="5"/>
      <c r="CO115" s="5"/>
      <c r="CP115" s="5"/>
      <c r="CQ115" s="5"/>
      <c r="CR115" s="5"/>
    </row>
    <row r="116" spans="88:96" x14ac:dyDescent="0.25">
      <c r="CJ116" s="4"/>
      <c r="CL116" s="28"/>
      <c r="CM116" s="28"/>
      <c r="CN116" s="5"/>
      <c r="CO116" s="5"/>
      <c r="CP116" s="5"/>
      <c r="CQ116" s="5"/>
      <c r="CR116" s="5"/>
    </row>
    <row r="117" spans="88:96" x14ac:dyDescent="0.25">
      <c r="CJ117" s="4"/>
      <c r="CL117" s="28"/>
      <c r="CM117" s="28"/>
      <c r="CN117" s="5"/>
      <c r="CO117" s="5"/>
      <c r="CP117" s="5"/>
      <c r="CQ117" s="5"/>
      <c r="CR117" s="5"/>
    </row>
    <row r="118" spans="88:96" x14ac:dyDescent="0.25">
      <c r="CJ118" s="4"/>
      <c r="CL118" s="28"/>
      <c r="CM118" s="28"/>
      <c r="CN118" s="5"/>
      <c r="CO118" s="5"/>
      <c r="CP118" s="5"/>
      <c r="CQ118" s="5"/>
      <c r="CR118" s="5"/>
    </row>
    <row r="119" spans="88:96" x14ac:dyDescent="0.25">
      <c r="CJ119" s="4"/>
      <c r="CL119" s="28"/>
      <c r="CM119" s="28"/>
      <c r="CN119" s="5"/>
      <c r="CO119" s="5"/>
      <c r="CP119" s="5"/>
      <c r="CQ119" s="5"/>
      <c r="CR119" s="5"/>
    </row>
    <row r="120" spans="88:96" x14ac:dyDescent="0.25">
      <c r="CJ120" s="4"/>
      <c r="CL120" s="28"/>
      <c r="CM120" s="28"/>
      <c r="CN120" s="5"/>
      <c r="CO120" s="5"/>
      <c r="CP120" s="5"/>
      <c r="CQ120" s="5"/>
      <c r="CR120" s="5"/>
    </row>
    <row r="121" spans="88:96" x14ac:dyDescent="0.25">
      <c r="CJ121" s="4"/>
      <c r="CL121" s="28"/>
      <c r="CM121" s="28"/>
      <c r="CN121" s="5"/>
      <c r="CO121" s="5"/>
      <c r="CP121" s="5"/>
      <c r="CQ121" s="5"/>
      <c r="CR121" s="5"/>
    </row>
    <row r="122" spans="88:96" x14ac:dyDescent="0.25">
      <c r="CJ122" s="4"/>
      <c r="CL122" s="28"/>
      <c r="CM122" s="28"/>
      <c r="CN122" s="5"/>
      <c r="CO122" s="5"/>
      <c r="CP122" s="5"/>
      <c r="CQ122" s="5"/>
      <c r="CR122" s="5"/>
    </row>
    <row r="123" spans="88:96" x14ac:dyDescent="0.25">
      <c r="CJ123" s="4"/>
      <c r="CL123" s="28"/>
      <c r="CM123" s="28"/>
      <c r="CN123" s="5"/>
      <c r="CO123" s="5"/>
      <c r="CP123" s="5"/>
      <c r="CQ123" s="5"/>
      <c r="CR123" s="5"/>
    </row>
    <row r="124" spans="88:96" x14ac:dyDescent="0.25">
      <c r="CJ124" s="4"/>
      <c r="CL124" s="28"/>
      <c r="CM124" s="28"/>
      <c r="CN124" s="5"/>
      <c r="CO124" s="5"/>
      <c r="CP124" s="5"/>
      <c r="CQ124" s="5"/>
      <c r="CR124" s="5"/>
    </row>
    <row r="125" spans="88:96" x14ac:dyDescent="0.25">
      <c r="CJ125" s="4"/>
      <c r="CL125" s="28"/>
      <c r="CM125" s="28"/>
      <c r="CN125" s="5"/>
      <c r="CO125" s="5"/>
      <c r="CP125" s="5"/>
      <c r="CQ125" s="5"/>
      <c r="CR125" s="5"/>
    </row>
    <row r="126" spans="88:96" x14ac:dyDescent="0.25">
      <c r="CJ126" s="4"/>
      <c r="CL126" s="28"/>
      <c r="CM126" s="28"/>
      <c r="CN126" s="5"/>
      <c r="CO126" s="5"/>
      <c r="CP126" s="5"/>
      <c r="CQ126" s="5"/>
      <c r="CR126" s="5"/>
    </row>
    <row r="127" spans="88:96" x14ac:dyDescent="0.25">
      <c r="CJ127" s="4"/>
      <c r="CL127" s="28"/>
      <c r="CM127" s="28"/>
      <c r="CN127" s="5"/>
      <c r="CO127" s="5"/>
      <c r="CP127" s="5"/>
      <c r="CQ127" s="5"/>
      <c r="CR127" s="5"/>
    </row>
    <row r="128" spans="88:96" x14ac:dyDescent="0.25">
      <c r="CJ128" s="4"/>
      <c r="CL128" s="28"/>
      <c r="CM128" s="28"/>
      <c r="CN128" s="5"/>
      <c r="CO128" s="5"/>
      <c r="CP128" s="5"/>
      <c r="CQ128" s="5"/>
      <c r="CR128" s="5"/>
    </row>
    <row r="129" spans="88:96" x14ac:dyDescent="0.25">
      <c r="CJ129" s="4"/>
      <c r="CL129" s="28"/>
      <c r="CM129" s="28"/>
      <c r="CN129" s="5"/>
      <c r="CO129" s="5"/>
      <c r="CP129" s="5"/>
      <c r="CQ129" s="5"/>
      <c r="CR129" s="5"/>
    </row>
    <row r="130" spans="88:96" x14ac:dyDescent="0.25">
      <c r="CJ130" s="4"/>
      <c r="CL130" s="28"/>
      <c r="CM130" s="28"/>
      <c r="CN130" s="5"/>
      <c r="CO130" s="5"/>
      <c r="CP130" s="5"/>
      <c r="CQ130" s="5"/>
      <c r="CR130" s="5"/>
    </row>
    <row r="131" spans="88:96" x14ac:dyDescent="0.25">
      <c r="CJ131" s="4"/>
      <c r="CL131" s="28"/>
      <c r="CM131" s="28"/>
      <c r="CN131" s="5"/>
      <c r="CO131" s="5"/>
      <c r="CP131" s="5"/>
      <c r="CQ131" s="5"/>
      <c r="CR131" s="5"/>
    </row>
    <row r="132" spans="88:96" x14ac:dyDescent="0.25">
      <c r="CJ132" s="4"/>
      <c r="CL132" s="28"/>
      <c r="CM132" s="28"/>
      <c r="CN132" s="5"/>
      <c r="CO132" s="5"/>
      <c r="CP132" s="5"/>
      <c r="CQ132" s="5"/>
      <c r="CR132" s="5"/>
    </row>
    <row r="133" spans="88:96" x14ac:dyDescent="0.25">
      <c r="CJ133" s="4"/>
      <c r="CL133" s="28"/>
      <c r="CM133" s="28"/>
      <c r="CN133" s="5"/>
      <c r="CO133" s="5"/>
      <c r="CP133" s="5"/>
      <c r="CQ133" s="5"/>
      <c r="CR133" s="5"/>
    </row>
    <row r="134" spans="88:96" x14ac:dyDescent="0.25">
      <c r="CJ134" s="4"/>
      <c r="CL134" s="28"/>
      <c r="CM134" s="28"/>
      <c r="CN134" s="5"/>
      <c r="CO134" s="5"/>
      <c r="CP134" s="5"/>
      <c r="CQ134" s="5"/>
      <c r="CR134" s="5"/>
    </row>
    <row r="135" spans="88:96" x14ac:dyDescent="0.25">
      <c r="CJ135" s="4"/>
      <c r="CL135" s="28"/>
      <c r="CM135" s="28"/>
      <c r="CN135" s="5"/>
      <c r="CO135" s="5"/>
      <c r="CP135" s="5"/>
      <c r="CQ135" s="5"/>
      <c r="CR135" s="5"/>
    </row>
    <row r="136" spans="88:96" x14ac:dyDescent="0.25">
      <c r="CJ136" s="4"/>
      <c r="CL136" s="28"/>
      <c r="CM136" s="28"/>
      <c r="CN136" s="5"/>
      <c r="CO136" s="5"/>
      <c r="CP136" s="5"/>
      <c r="CQ136" s="5"/>
      <c r="CR136" s="5"/>
    </row>
    <row r="137" spans="88:96" x14ac:dyDescent="0.25">
      <c r="CJ137" s="4"/>
      <c r="CL137" s="28"/>
      <c r="CM137" s="28"/>
      <c r="CN137" s="5"/>
      <c r="CO137" s="5"/>
      <c r="CP137" s="5"/>
      <c r="CQ137" s="5"/>
      <c r="CR137" s="5"/>
    </row>
    <row r="138" spans="88:96" x14ac:dyDescent="0.25">
      <c r="CJ138" s="4"/>
      <c r="CL138" s="28"/>
      <c r="CM138" s="28"/>
      <c r="CN138" s="5"/>
      <c r="CO138" s="5"/>
      <c r="CP138" s="5"/>
      <c r="CQ138" s="5"/>
      <c r="CR138" s="5"/>
    </row>
    <row r="139" spans="88:96" x14ac:dyDescent="0.25">
      <c r="CJ139" s="4"/>
      <c r="CL139" s="28"/>
      <c r="CM139" s="28"/>
      <c r="CN139" s="5"/>
      <c r="CO139" s="5"/>
      <c r="CP139" s="5"/>
      <c r="CQ139" s="5"/>
      <c r="CR139" s="5"/>
    </row>
    <row r="140" spans="88:96" x14ac:dyDescent="0.25">
      <c r="CJ140" s="4"/>
      <c r="CL140" s="28"/>
      <c r="CM140" s="28"/>
      <c r="CN140" s="5"/>
      <c r="CO140" s="5"/>
      <c r="CP140" s="5"/>
      <c r="CQ140" s="5"/>
      <c r="CR140" s="5"/>
    </row>
    <row r="141" spans="88:96" x14ac:dyDescent="0.25">
      <c r="CJ141" s="4"/>
      <c r="CL141" s="28"/>
      <c r="CM141" s="28"/>
      <c r="CN141" s="5"/>
      <c r="CO141" s="5"/>
      <c r="CP141" s="5"/>
      <c r="CQ141" s="5"/>
      <c r="CR141" s="5"/>
    </row>
    <row r="142" spans="88:96" x14ac:dyDescent="0.25">
      <c r="CJ142" s="4"/>
      <c r="CL142" s="28"/>
      <c r="CM142" s="28"/>
      <c r="CN142" s="5"/>
      <c r="CO142" s="5"/>
      <c r="CP142" s="5"/>
      <c r="CQ142" s="5"/>
      <c r="CR142" s="5"/>
    </row>
    <row r="143" spans="88:96" x14ac:dyDescent="0.25">
      <c r="CJ143" s="4"/>
      <c r="CL143" s="28"/>
      <c r="CM143" s="28"/>
      <c r="CN143" s="5"/>
      <c r="CO143" s="5"/>
      <c r="CP143" s="5"/>
      <c r="CQ143" s="5"/>
      <c r="CR143" s="5"/>
    </row>
    <row r="144" spans="88:96" x14ac:dyDescent="0.25">
      <c r="CJ144" s="4"/>
      <c r="CL144" s="28"/>
      <c r="CM144" s="28"/>
      <c r="CN144" s="5"/>
      <c r="CO144" s="5"/>
      <c r="CP144" s="5"/>
      <c r="CQ144" s="5"/>
      <c r="CR144" s="5"/>
    </row>
    <row r="145" spans="88:96" x14ac:dyDescent="0.25">
      <c r="CJ145" s="4"/>
      <c r="CL145" s="28"/>
      <c r="CM145" s="28"/>
      <c r="CN145" s="5"/>
      <c r="CO145" s="5"/>
      <c r="CP145" s="5"/>
      <c r="CQ145" s="5"/>
      <c r="CR145" s="5"/>
    </row>
    <row r="146" spans="88:96" x14ac:dyDescent="0.25">
      <c r="CJ146" s="4"/>
      <c r="CL146" s="28"/>
      <c r="CM146" s="28"/>
      <c r="CN146" s="5"/>
      <c r="CO146" s="5"/>
      <c r="CP146" s="5"/>
      <c r="CQ146" s="5"/>
      <c r="CR146" s="5"/>
    </row>
    <row r="147" spans="88:96" x14ac:dyDescent="0.25">
      <c r="CJ147" s="4"/>
      <c r="CL147" s="28"/>
      <c r="CM147" s="28"/>
      <c r="CN147" s="5"/>
      <c r="CO147" s="5"/>
      <c r="CP147" s="5"/>
      <c r="CQ147" s="5"/>
      <c r="CR147" s="5"/>
    </row>
    <row r="148" spans="88:96" x14ac:dyDescent="0.25">
      <c r="CJ148" s="4"/>
      <c r="CL148" s="28"/>
      <c r="CM148" s="28"/>
      <c r="CN148" s="5"/>
      <c r="CO148" s="5"/>
      <c r="CP148" s="5"/>
      <c r="CQ148" s="5"/>
      <c r="CR14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1"/>
  <sheetViews>
    <sheetView topLeftCell="A126" workbookViewId="0">
      <selection activeCell="A3" sqref="A3"/>
    </sheetView>
  </sheetViews>
  <sheetFormatPr defaultRowHeight="15" x14ac:dyDescent="0.25"/>
  <cols>
    <col min="2" max="2" width="27.140625" bestFit="1" customWidth="1"/>
    <col min="3" max="3" width="32.28515625" style="3" bestFit="1" customWidth="1"/>
    <col min="4" max="4" width="17.85546875" style="3" customWidth="1"/>
    <col min="5" max="5" width="27.140625" style="3" bestFit="1" customWidth="1"/>
    <col min="6" max="6" width="21.140625" style="3" bestFit="1" customWidth="1"/>
    <col min="8" max="8" width="40.42578125" bestFit="1" customWidth="1"/>
    <col min="9" max="9" width="11.85546875" customWidth="1"/>
    <col min="10" max="10" width="10" bestFit="1" customWidth="1"/>
  </cols>
  <sheetData>
    <row r="1" spans="1:10" x14ac:dyDescent="0.25">
      <c r="C1" s="3" t="s">
        <v>57</v>
      </c>
      <c r="F1" s="3" t="s">
        <v>57</v>
      </c>
    </row>
    <row r="2" spans="1:10" x14ac:dyDescent="0.25">
      <c r="A2" t="s">
        <v>73</v>
      </c>
      <c r="B2" t="s">
        <v>53</v>
      </c>
      <c r="C2" s="3" t="s">
        <v>75</v>
      </c>
      <c r="D2" s="3" t="s">
        <v>59</v>
      </c>
      <c r="F2" s="15" t="s">
        <v>70</v>
      </c>
      <c r="H2" s="14"/>
      <c r="I2" s="14"/>
      <c r="J2" t="s">
        <v>58</v>
      </c>
    </row>
    <row r="3" spans="1:10" x14ac:dyDescent="0.25">
      <c r="A3">
        <v>2018</v>
      </c>
      <c r="B3" t="s">
        <v>4</v>
      </c>
      <c r="C3" s="17">
        <v>1298041000</v>
      </c>
      <c r="D3" s="17"/>
      <c r="E3" s="17" t="s">
        <v>4</v>
      </c>
      <c r="F3" s="4">
        <f>C3*G3</f>
        <v>111631525.99999999</v>
      </c>
      <c r="G3">
        <f>VLOOKUP('pop projections'!E3,'0-4 share'!$F$2:$I$24,4,FALSE)</f>
        <v>8.5999999999999993E-2</v>
      </c>
    </row>
    <row r="4" spans="1:10" x14ac:dyDescent="0.25">
      <c r="A4">
        <v>2018</v>
      </c>
      <c r="B4" t="s">
        <v>6</v>
      </c>
      <c r="C4" s="17">
        <v>575000</v>
      </c>
      <c r="D4" s="12">
        <f>C4/$I$6</f>
        <v>5.1401242569168197E-3</v>
      </c>
      <c r="E4" s="3" t="s">
        <v>6</v>
      </c>
      <c r="F4" s="5">
        <f>D4*$J$6</f>
        <v>88065.369177068671</v>
      </c>
      <c r="I4" t="s">
        <v>52</v>
      </c>
      <c r="J4" t="s">
        <v>51</v>
      </c>
    </row>
    <row r="5" spans="1:10" x14ac:dyDescent="0.25">
      <c r="A5">
        <v>2018</v>
      </c>
      <c r="B5" t="s">
        <v>7</v>
      </c>
      <c r="C5" s="17">
        <v>52020780</v>
      </c>
      <c r="D5" s="12">
        <f>C5/$I$6</f>
        <v>0.46503177937692752</v>
      </c>
      <c r="E5" s="3" t="s">
        <v>7</v>
      </c>
      <c r="F5" s="5">
        <f t="shared" ref="F5:F6" si="0">D5*$J$6</f>
        <v>7967355.1227462087</v>
      </c>
      <c r="H5" t="s">
        <v>71</v>
      </c>
      <c r="I5">
        <f>SUM(C7,C8,C10,C13,C15:C21,C23:C24,C29,C31:C32,C34,C37:C39)</f>
        <v>1186176000</v>
      </c>
      <c r="J5">
        <f>SUM(F7,F8,F10,F13,F15:F21,F23:F24,F29,F31:F32,F34,F37:F39)</f>
        <v>94498599.873056009</v>
      </c>
    </row>
    <row r="6" spans="1:10" x14ac:dyDescent="0.25">
      <c r="A6">
        <v>2018</v>
      </c>
      <c r="B6" t="s">
        <v>8</v>
      </c>
      <c r="C6" s="17">
        <v>1341000</v>
      </c>
      <c r="D6" s="12">
        <f>C6/$I$6</f>
        <v>1.19876637017834E-2</v>
      </c>
      <c r="E6" s="3" t="s">
        <v>8</v>
      </c>
      <c r="F6" s="5">
        <f t="shared" si="0"/>
        <v>205383.75663730275</v>
      </c>
      <c r="H6" t="s">
        <v>72</v>
      </c>
      <c r="I6">
        <f>C3-I5</f>
        <v>111865000</v>
      </c>
      <c r="J6">
        <f>F3-J5</f>
        <v>17132926.126943976</v>
      </c>
    </row>
    <row r="7" spans="1:10" x14ac:dyDescent="0.25">
      <c r="A7">
        <v>2018</v>
      </c>
      <c r="B7" t="s">
        <v>9</v>
      </c>
      <c r="C7" s="17">
        <v>33166000</v>
      </c>
      <c r="D7" s="17"/>
      <c r="E7" s="3" t="s">
        <v>9</v>
      </c>
      <c r="F7" s="5">
        <f>C7*G7</f>
        <v>2387952.0331659997</v>
      </c>
      <c r="G7">
        <f>VLOOKUP('pop projections'!E7,'0-4 share'!$F$2:$I$24,4,FALSE)</f>
        <v>7.2000000999999994E-2</v>
      </c>
    </row>
    <row r="8" spans="1:10" x14ac:dyDescent="0.25">
      <c r="A8">
        <v>2018</v>
      </c>
      <c r="B8" t="s">
        <v>10</v>
      </c>
      <c r="C8" s="17">
        <v>106192000</v>
      </c>
      <c r="D8" s="17"/>
      <c r="E8" s="3" t="s">
        <v>10</v>
      </c>
      <c r="F8" s="5">
        <f>C8*G8</f>
        <v>7624585.4938080003</v>
      </c>
      <c r="G8">
        <f>VLOOKUP('pop projections'!E8,'0-4 share'!$F$2:$I$24,4,FALSE)</f>
        <v>7.1799999000000003E-2</v>
      </c>
    </row>
    <row r="9" spans="1:10" x14ac:dyDescent="0.25">
      <c r="A9">
        <v>2018</v>
      </c>
      <c r="B9" t="s">
        <v>11</v>
      </c>
      <c r="C9" s="17">
        <v>1941000</v>
      </c>
      <c r="D9" s="12">
        <f>C9/$I$6</f>
        <v>1.7351271622044428E-2</v>
      </c>
      <c r="E9" s="3" t="s">
        <v>11</v>
      </c>
      <c r="F9" s="5">
        <f>D9*$J$6</f>
        <v>297278.05490902654</v>
      </c>
    </row>
    <row r="10" spans="1:10" x14ac:dyDescent="0.25">
      <c r="A10">
        <v>2018</v>
      </c>
      <c r="B10" t="s">
        <v>12</v>
      </c>
      <c r="C10" s="17">
        <v>26488000</v>
      </c>
      <c r="D10" s="17"/>
      <c r="E10" s="3" t="s">
        <v>12</v>
      </c>
      <c r="F10" s="5">
        <f>C10*G10</f>
        <v>2452788.7999999998</v>
      </c>
      <c r="G10">
        <f>VLOOKUP('pop projections'!E10,'0-4 share'!$F$2:$I$24,4,FALSE)</f>
        <v>9.2600000000000002E-2</v>
      </c>
    </row>
    <row r="11" spans="1:10" x14ac:dyDescent="0.25">
      <c r="A11">
        <v>2018</v>
      </c>
      <c r="B11" t="s">
        <v>13</v>
      </c>
      <c r="C11" s="17">
        <v>452000</v>
      </c>
      <c r="D11" s="12">
        <f>C11/$I$6</f>
        <v>4.0405846332633088E-3</v>
      </c>
      <c r="E11" s="3" t="s">
        <v>13</v>
      </c>
      <c r="F11" s="5">
        <f>D11*$J$6</f>
        <v>69227.038031365286</v>
      </c>
    </row>
    <row r="12" spans="1:10" x14ac:dyDescent="0.25">
      <c r="A12">
        <v>2018</v>
      </c>
      <c r="B12" t="s">
        <v>14</v>
      </c>
      <c r="C12" s="17">
        <v>359000</v>
      </c>
      <c r="D12" s="12">
        <f>C12/$I$6</f>
        <v>3.2092254056228491E-3</v>
      </c>
      <c r="E12" s="3" t="s">
        <v>14</v>
      </c>
      <c r="F12" s="5">
        <f>D12*$J$6</f>
        <v>54983.421799248092</v>
      </c>
    </row>
    <row r="13" spans="1:10" x14ac:dyDescent="0.25">
      <c r="A13">
        <v>2018</v>
      </c>
      <c r="B13" t="s">
        <v>15</v>
      </c>
      <c r="C13" s="17">
        <v>22523000</v>
      </c>
      <c r="D13" s="17"/>
      <c r="E13" s="3" t="s">
        <v>15</v>
      </c>
      <c r="F13" s="5">
        <f>C13*G13</f>
        <v>1824363</v>
      </c>
      <c r="G13">
        <f>VLOOKUP('pop projections'!E13,'0-4 share'!$F$2:$I$24,4,FALSE)</f>
        <v>8.1000000000000003E-2</v>
      </c>
    </row>
    <row r="14" spans="1:10" x14ac:dyDescent="0.25">
      <c r="A14">
        <v>2018</v>
      </c>
      <c r="B14" t="s">
        <v>16</v>
      </c>
      <c r="C14" s="17">
        <v>2068000</v>
      </c>
      <c r="D14" s="12">
        <f>C14/$I$6</f>
        <v>1.8486568631833011E-2</v>
      </c>
      <c r="E14" s="3" t="s">
        <v>16</v>
      </c>
      <c r="F14" s="5">
        <f>D14*$J$6</f>
        <v>316729.01470987475</v>
      </c>
    </row>
    <row r="15" spans="1:10" x14ac:dyDescent="0.25">
      <c r="A15">
        <v>2018</v>
      </c>
      <c r="B15" t="s">
        <v>17</v>
      </c>
      <c r="C15" s="17">
        <v>64222000</v>
      </c>
      <c r="D15" s="17"/>
      <c r="E15" s="3" t="s">
        <v>17</v>
      </c>
      <c r="F15" s="5">
        <f t="shared" ref="F15:F21" si="1">C15*G15</f>
        <v>5214826.3357779998</v>
      </c>
      <c r="G15">
        <f>VLOOKUP('pop projections'!E15,'0-4 share'!$F$2:$I$24,4,FALSE)</f>
        <v>8.1199998999999995E-2</v>
      </c>
    </row>
    <row r="16" spans="1:10" x14ac:dyDescent="0.25">
      <c r="A16">
        <v>2018</v>
      </c>
      <c r="B16" t="s">
        <v>18</v>
      </c>
      <c r="C16" s="17">
        <v>28253000</v>
      </c>
      <c r="D16" s="17"/>
      <c r="E16" s="3" t="s">
        <v>18</v>
      </c>
      <c r="F16" s="5">
        <f t="shared" si="1"/>
        <v>2650131.3152410001</v>
      </c>
      <c r="G16">
        <f>VLOOKUP('pop projections'!E16,'0-4 share'!$F$2:$I$24,4,FALSE)</f>
        <v>9.379999700000001E-2</v>
      </c>
    </row>
    <row r="17" spans="1:7" x14ac:dyDescent="0.25">
      <c r="A17">
        <v>2018</v>
      </c>
      <c r="B17" t="s">
        <v>19</v>
      </c>
      <c r="C17" s="17">
        <v>7206000</v>
      </c>
      <c r="D17" s="17"/>
      <c r="E17" s="3" t="s">
        <v>19</v>
      </c>
      <c r="F17" s="5">
        <f t="shared" si="1"/>
        <v>802748.4</v>
      </c>
      <c r="G17">
        <f>VLOOKUP('pop projections'!E17,'0-4 share'!$F$2:$I$24,4,FALSE)</f>
        <v>0.1114</v>
      </c>
    </row>
    <row r="18" spans="1:7" x14ac:dyDescent="0.25">
      <c r="A18">
        <v>2018</v>
      </c>
      <c r="B18" t="s">
        <v>20</v>
      </c>
      <c r="C18" s="17">
        <v>12665000</v>
      </c>
      <c r="D18" s="17"/>
      <c r="E18" s="3" t="s">
        <v>20</v>
      </c>
      <c r="F18" s="5">
        <f t="shared" si="1"/>
        <v>1193042.9873350002</v>
      </c>
      <c r="G18">
        <f>VLOOKUP('pop projections'!E18,'0-4 share'!$F$2:$I$24,4,FALSE)</f>
        <v>9.4199999000000006E-2</v>
      </c>
    </row>
    <row r="19" spans="1:7" x14ac:dyDescent="0.25">
      <c r="A19">
        <v>2018</v>
      </c>
      <c r="B19" t="s">
        <v>21</v>
      </c>
      <c r="C19" s="17">
        <v>34483000</v>
      </c>
      <c r="D19" s="17"/>
      <c r="E19" s="3" t="s">
        <v>21</v>
      </c>
      <c r="F19" s="5">
        <f t="shared" si="1"/>
        <v>3131056.3655170002</v>
      </c>
      <c r="G19">
        <f>VLOOKUP('pop projections'!E19,'0-4 share'!$F$2:$I$24,4,FALSE)</f>
        <v>9.0799999000000006E-2</v>
      </c>
    </row>
    <row r="20" spans="1:7" x14ac:dyDescent="0.25">
      <c r="A20">
        <v>2018</v>
      </c>
      <c r="B20" t="s">
        <v>22</v>
      </c>
      <c r="C20" s="17">
        <v>63435000</v>
      </c>
      <c r="D20" s="17"/>
      <c r="E20" s="3" t="s">
        <v>22</v>
      </c>
      <c r="F20" s="5">
        <f t="shared" si="1"/>
        <v>4643442</v>
      </c>
      <c r="G20">
        <f>VLOOKUP('pop projections'!E20,'0-4 share'!$F$2:$I$24,4,FALSE)</f>
        <v>7.3200000000000001E-2</v>
      </c>
    </row>
    <row r="21" spans="1:7" x14ac:dyDescent="0.25">
      <c r="A21">
        <v>2018</v>
      </c>
      <c r="B21" t="s">
        <v>23</v>
      </c>
      <c r="C21" s="17">
        <v>36062000</v>
      </c>
      <c r="D21" s="17"/>
      <c r="E21" s="3" t="s">
        <v>23</v>
      </c>
      <c r="F21" s="5">
        <f t="shared" si="1"/>
        <v>3324916.4360620002</v>
      </c>
      <c r="G21">
        <f>VLOOKUP('pop projections'!E21,'0-4 share'!$F$2:$I$24,4,FALSE)</f>
        <v>9.2200001000000004E-2</v>
      </c>
    </row>
    <row r="22" spans="1:7" x14ac:dyDescent="0.25">
      <c r="A22">
        <v>2018</v>
      </c>
      <c r="B22" t="s">
        <v>24</v>
      </c>
      <c r="C22" s="17">
        <v>83000</v>
      </c>
      <c r="D22" s="12">
        <f>C22/$I$6</f>
        <v>7.4196576230277562E-4</v>
      </c>
      <c r="E22" s="3" t="s">
        <v>24</v>
      </c>
      <c r="F22" s="5">
        <f>D22*$J$6</f>
        <v>12712.044594255129</v>
      </c>
    </row>
    <row r="23" spans="1:7" x14ac:dyDescent="0.25">
      <c r="A23">
        <v>2018</v>
      </c>
      <c r="B23" t="s">
        <v>25</v>
      </c>
      <c r="C23" s="17">
        <v>80042000</v>
      </c>
      <c r="D23" s="17"/>
      <c r="E23" s="3" t="s">
        <v>25</v>
      </c>
      <c r="F23" s="5">
        <f>C23*G23</f>
        <v>6163234.0800419999</v>
      </c>
      <c r="G23">
        <f>VLOOKUP('pop projections'!E23,'0-4 share'!$F$2:$I$24,4,FALSE)</f>
        <v>7.7000000999999998E-2</v>
      </c>
    </row>
    <row r="24" spans="1:7" x14ac:dyDescent="0.25">
      <c r="A24">
        <v>2018</v>
      </c>
      <c r="B24" t="s">
        <v>26</v>
      </c>
      <c r="C24" s="17">
        <v>122926000</v>
      </c>
      <c r="D24" s="17"/>
      <c r="E24" s="3" t="s">
        <v>26</v>
      </c>
      <c r="F24" s="5">
        <f>C24*G24</f>
        <v>11604214.4</v>
      </c>
      <c r="G24">
        <f>VLOOKUP('pop projections'!E24,'0-4 share'!$F$2:$I$24,4,FALSE)</f>
        <v>9.4399999999999998E-2</v>
      </c>
    </row>
    <row r="25" spans="1:7" x14ac:dyDescent="0.25">
      <c r="A25">
        <v>2018</v>
      </c>
      <c r="B25" t="s">
        <v>27</v>
      </c>
      <c r="C25" s="17">
        <v>2646000</v>
      </c>
      <c r="D25" s="12">
        <f>C25/$I$6</f>
        <v>2.3653510928351138E-2</v>
      </c>
      <c r="E25" s="3" t="s">
        <v>27</v>
      </c>
      <c r="F25" s="5">
        <f>D25*$J$6</f>
        <v>405253.85537830205</v>
      </c>
    </row>
    <row r="26" spans="1:7" x14ac:dyDescent="0.25">
      <c r="A26">
        <v>2018</v>
      </c>
      <c r="B26" t="s">
        <v>28</v>
      </c>
      <c r="C26" s="17">
        <v>2832000</v>
      </c>
      <c r="D26" s="12">
        <f>C26/$I$6</f>
        <v>2.5316229383632056E-2</v>
      </c>
      <c r="E26" s="3" t="s">
        <v>28</v>
      </c>
      <c r="F26" s="5">
        <f>D26*$J$6</f>
        <v>433741.08784253645</v>
      </c>
    </row>
    <row r="27" spans="1:7" x14ac:dyDescent="0.25">
      <c r="A27">
        <v>2018</v>
      </c>
      <c r="B27" t="s">
        <v>29</v>
      </c>
      <c r="C27" s="17">
        <v>1085000</v>
      </c>
      <c r="D27" s="12">
        <f>C27/$I$6</f>
        <v>9.6991909891386945E-3</v>
      </c>
      <c r="E27" s="3" t="s">
        <v>29</v>
      </c>
      <c r="F27" s="5">
        <f>D27*$J$6</f>
        <v>166175.52270803391</v>
      </c>
    </row>
    <row r="28" spans="1:7" x14ac:dyDescent="0.25">
      <c r="A28">
        <v>2018</v>
      </c>
      <c r="B28" t="s">
        <v>30</v>
      </c>
      <c r="C28" s="17">
        <v>2430000</v>
      </c>
      <c r="D28" s="12">
        <f>C28/$I$6</f>
        <v>2.1722612077057168E-2</v>
      </c>
      <c r="E28" s="3" t="s">
        <v>30</v>
      </c>
      <c r="F28" s="5">
        <f>D28*$J$6</f>
        <v>372171.90800048149</v>
      </c>
    </row>
    <row r="29" spans="1:7" x14ac:dyDescent="0.25">
      <c r="A29">
        <v>2018</v>
      </c>
      <c r="B29" t="s">
        <v>31</v>
      </c>
      <c r="C29" s="17">
        <v>43132000</v>
      </c>
      <c r="D29" s="22"/>
      <c r="E29" s="3" t="s">
        <v>31</v>
      </c>
      <c r="F29" s="5">
        <f>C29*G29</f>
        <v>4270068.0862639993</v>
      </c>
      <c r="G29">
        <f>VLOOKUP('pop projections'!E29,'0-4 share'!$F$2:$I$24,4,FALSE)</f>
        <v>9.900000199999999E-2</v>
      </c>
    </row>
    <row r="30" spans="1:7" x14ac:dyDescent="0.25">
      <c r="A30">
        <v>2018</v>
      </c>
      <c r="B30" t="s">
        <v>32</v>
      </c>
      <c r="C30" s="17">
        <v>1798000</v>
      </c>
      <c r="D30" s="12">
        <f>C30/$I$6</f>
        <v>1.607294506771555E-2</v>
      </c>
      <c r="E30" s="3" t="s">
        <v>32</v>
      </c>
      <c r="F30" s="5">
        <f>D30*$J$6</f>
        <v>275376.58048759907</v>
      </c>
    </row>
    <row r="31" spans="1:7" x14ac:dyDescent="0.25">
      <c r="A31">
        <v>2018</v>
      </c>
      <c r="B31" t="s">
        <v>33</v>
      </c>
      <c r="C31" s="17">
        <v>29625000</v>
      </c>
      <c r="D31" s="17"/>
      <c r="E31" s="3" t="s">
        <v>33</v>
      </c>
      <c r="F31" s="5">
        <f>C31*G31</f>
        <v>2292975.0592499999</v>
      </c>
      <c r="G31">
        <f>VLOOKUP('pop projections'!E31,'0-4 share'!$F$2:$I$24,4,FALSE)</f>
        <v>7.7400001999999996E-2</v>
      </c>
    </row>
    <row r="32" spans="1:7" x14ac:dyDescent="0.25">
      <c r="A32">
        <v>2018</v>
      </c>
      <c r="B32" t="s">
        <v>34</v>
      </c>
      <c r="C32" s="17">
        <v>74884000</v>
      </c>
      <c r="D32" s="17"/>
      <c r="E32" s="3" t="s">
        <v>34</v>
      </c>
      <c r="F32" s="5">
        <f>C32*G32</f>
        <v>5885882.5497679999</v>
      </c>
      <c r="G32">
        <f>VLOOKUP('pop projections'!E32,'0-4 share'!$F$2:$I$24,4,FALSE)</f>
        <v>7.8600002000000002E-2</v>
      </c>
    </row>
    <row r="33" spans="1:10" x14ac:dyDescent="0.25">
      <c r="A33">
        <v>2018</v>
      </c>
      <c r="B33" t="s">
        <v>35</v>
      </c>
      <c r="C33" s="17">
        <v>660000</v>
      </c>
      <c r="D33" s="12">
        <f>C33/$I$6</f>
        <v>5.8999687122871314E-3</v>
      </c>
      <c r="E33" s="3" t="s">
        <v>35</v>
      </c>
      <c r="F33" s="5">
        <f>D33*$J$6</f>
        <v>101083.7280988962</v>
      </c>
    </row>
    <row r="34" spans="1:10" x14ac:dyDescent="0.25">
      <c r="A34">
        <v>2018</v>
      </c>
      <c r="B34" t="s">
        <v>36</v>
      </c>
      <c r="C34" s="17">
        <v>70047000</v>
      </c>
      <c r="D34" s="17"/>
      <c r="E34" s="3" t="s">
        <v>36</v>
      </c>
      <c r="F34" s="5">
        <f>C34*G34</f>
        <v>5113431</v>
      </c>
      <c r="G34">
        <f>VLOOKUP('pop projections'!E34,'0-4 share'!$F$2:$I$24,4,FALSE)</f>
        <v>7.2999999999999995E-2</v>
      </c>
    </row>
    <row r="35" spans="1:10" x14ac:dyDescent="0.25">
      <c r="A35">
        <v>2018</v>
      </c>
      <c r="B35" t="s">
        <v>37</v>
      </c>
      <c r="C35" s="17">
        <v>37670220</v>
      </c>
      <c r="D35" s="12">
        <f>C35/$I$6</f>
        <v>0.33674715058329235</v>
      </c>
      <c r="E35" s="3" t="s">
        <v>37</v>
      </c>
      <c r="F35" s="5">
        <f>D35*$J$6</f>
        <v>5769464.0544024268</v>
      </c>
    </row>
    <row r="36" spans="1:10" x14ac:dyDescent="0.25">
      <c r="A36">
        <v>2018</v>
      </c>
      <c r="B36" t="s">
        <v>38</v>
      </c>
      <c r="C36" s="17">
        <v>3906000</v>
      </c>
      <c r="D36" s="12">
        <f>C36/$I$6</f>
        <v>3.4917087560899299E-2</v>
      </c>
      <c r="E36" s="3" t="s">
        <v>38</v>
      </c>
      <c r="F36" s="5">
        <f>D36*$J$6</f>
        <v>598231.88174892205</v>
      </c>
    </row>
    <row r="37" spans="1:10" x14ac:dyDescent="0.25">
      <c r="A37">
        <v>2018</v>
      </c>
      <c r="B37" t="s">
        <v>39</v>
      </c>
      <c r="C37" s="17">
        <v>224829000</v>
      </c>
      <c r="D37" s="17"/>
      <c r="E37" s="3" t="s">
        <v>39</v>
      </c>
      <c r="F37" s="5">
        <f>C37*G37</f>
        <v>16817209.424829002</v>
      </c>
      <c r="G37">
        <f>VLOOKUP('pop projections'!E37,'0-4 share'!$F$2:$I$24,4,FALSE)</f>
        <v>7.4800001000000005E-2</v>
      </c>
    </row>
    <row r="38" spans="1:10" x14ac:dyDescent="0.25">
      <c r="A38">
        <v>2018</v>
      </c>
      <c r="B38" t="s">
        <v>40</v>
      </c>
      <c r="C38" s="17">
        <v>10887000</v>
      </c>
      <c r="D38" s="17"/>
      <c r="E38" s="3" t="s">
        <v>40</v>
      </c>
      <c r="F38" s="5">
        <f>C38*G38</f>
        <v>729429.01088699989</v>
      </c>
      <c r="G38">
        <f>VLOOKUP('pop projections'!E38,'0-4 share'!$F$2:$I$24,4,FALSE)</f>
        <v>6.700000099999999E-2</v>
      </c>
    </row>
    <row r="39" spans="1:10" x14ac:dyDescent="0.25">
      <c r="A39">
        <v>2018</v>
      </c>
      <c r="B39" t="s">
        <v>41</v>
      </c>
      <c r="C39" s="17">
        <v>95109000</v>
      </c>
      <c r="D39" s="17"/>
      <c r="E39" s="3" t="s">
        <v>41</v>
      </c>
      <c r="F39" s="5">
        <f>C39*G39</f>
        <v>6372303.0951089989</v>
      </c>
      <c r="G39">
        <f>VLOOKUP('pop projections'!E39,'0-4 share'!$F$2:$I$24,4,FALSE)</f>
        <v>6.700000099999999E-2</v>
      </c>
    </row>
    <row r="40" spans="1:10" x14ac:dyDescent="0.25">
      <c r="A40">
        <v>2016</v>
      </c>
      <c r="B40" t="s">
        <v>4</v>
      </c>
      <c r="C40" s="17">
        <v>1268961000</v>
      </c>
      <c r="D40" s="17"/>
      <c r="E40" s="17" t="s">
        <v>4</v>
      </c>
      <c r="F40" s="17">
        <v>114102000</v>
      </c>
      <c r="G40">
        <f>F40/C40</f>
        <v>8.9917657043833504E-2</v>
      </c>
    </row>
    <row r="41" spans="1:10" x14ac:dyDescent="0.25">
      <c r="A41">
        <v>2016</v>
      </c>
      <c r="B41" t="s">
        <v>6</v>
      </c>
      <c r="C41" s="17">
        <v>551000</v>
      </c>
      <c r="D41" s="12">
        <f>C41/$I$43</f>
        <v>5.0198150594451783E-3</v>
      </c>
      <c r="E41" s="17" t="s">
        <v>6</v>
      </c>
      <c r="F41" s="13">
        <f>D41*$J$43</f>
        <v>44575.957727873181</v>
      </c>
      <c r="G41">
        <f t="shared" ref="G41:G76" si="2">F41/C41</f>
        <v>8.0900104769279821E-2</v>
      </c>
      <c r="I41" t="s">
        <v>52</v>
      </c>
      <c r="J41" t="s">
        <v>51</v>
      </c>
    </row>
    <row r="42" spans="1:10" x14ac:dyDescent="0.25">
      <c r="A42">
        <v>2016</v>
      </c>
      <c r="B42" t="s">
        <v>7</v>
      </c>
      <c r="C42" s="4">
        <v>51249380</v>
      </c>
      <c r="D42" s="12">
        <f t="shared" ref="D42:D43" si="3">C42/$I$43</f>
        <v>0.46690092470277411</v>
      </c>
      <c r="E42" s="17" t="s">
        <v>7</v>
      </c>
      <c r="F42" s="13">
        <f>D42*$J$43</f>
        <v>4146080.2113606343</v>
      </c>
      <c r="G42">
        <f t="shared" si="2"/>
        <v>8.0900104769279835E-2</v>
      </c>
      <c r="H42" t="s">
        <v>71</v>
      </c>
      <c r="I42">
        <f>SUM(C44,C45,C47,C50,C52:C58,C60:C61,C66,C68:C69,C71,C74:C76)</f>
        <v>1159196000</v>
      </c>
      <c r="J42">
        <f>SUM(F44,F45,F47,F50,F52:F58,F60:F61,F66,F68:F69,F71,F74:F76)</f>
        <v>105222000</v>
      </c>
    </row>
    <row r="43" spans="1:10" x14ac:dyDescent="0.25">
      <c r="A43">
        <v>2016</v>
      </c>
      <c r="B43" t="s">
        <v>8</v>
      </c>
      <c r="C43" s="17">
        <v>1313000</v>
      </c>
      <c r="D43" s="12">
        <f t="shared" si="3"/>
        <v>1.1961918644376623E-2</v>
      </c>
      <c r="E43" s="17" t="s">
        <v>8</v>
      </c>
      <c r="F43" s="13">
        <f>D43*$J$43</f>
        <v>106221.83756206442</v>
      </c>
      <c r="G43">
        <f t="shared" si="2"/>
        <v>8.0900104769279835E-2</v>
      </c>
      <c r="H43" t="s">
        <v>72</v>
      </c>
      <c r="I43">
        <f>C40-I42</f>
        <v>109765000</v>
      </c>
      <c r="J43">
        <f>F40-J42</f>
        <v>8880000</v>
      </c>
    </row>
    <row r="44" spans="1:10" x14ac:dyDescent="0.25">
      <c r="A44">
        <v>2016</v>
      </c>
      <c r="B44" t="s">
        <v>9</v>
      </c>
      <c r="C44" s="17">
        <v>32449000</v>
      </c>
      <c r="D44" s="17"/>
      <c r="E44" s="17" t="s">
        <v>9</v>
      </c>
      <c r="F44" s="17">
        <v>3036000</v>
      </c>
      <c r="G44">
        <f t="shared" si="2"/>
        <v>9.3562205306789117E-2</v>
      </c>
    </row>
    <row r="45" spans="1:10" x14ac:dyDescent="0.25">
      <c r="A45">
        <v>2016</v>
      </c>
      <c r="B45" t="s">
        <v>10</v>
      </c>
      <c r="C45" s="17">
        <v>103908000</v>
      </c>
      <c r="D45" s="17"/>
      <c r="E45" s="17" t="s">
        <v>10</v>
      </c>
      <c r="F45" s="17">
        <v>10120000</v>
      </c>
      <c r="G45">
        <f t="shared" si="2"/>
        <v>9.7393848404357705E-2</v>
      </c>
    </row>
    <row r="46" spans="1:10" x14ac:dyDescent="0.25">
      <c r="A46">
        <v>2016</v>
      </c>
      <c r="B46" t="s">
        <v>11</v>
      </c>
      <c r="C46" s="17">
        <v>1780000</v>
      </c>
      <c r="D46" s="12">
        <f t="shared" ref="D46" si="4">C46/$I$43</f>
        <v>1.6216462442490774E-2</v>
      </c>
      <c r="E46" s="17" t="s">
        <v>11</v>
      </c>
      <c r="F46" s="13">
        <f>D46*$J$43</f>
        <v>144002.18648931806</v>
      </c>
      <c r="G46">
        <f t="shared" si="2"/>
        <v>8.0900104769279807E-2</v>
      </c>
    </row>
    <row r="47" spans="1:10" x14ac:dyDescent="0.25">
      <c r="A47">
        <v>2016</v>
      </c>
      <c r="B47" t="s">
        <v>12</v>
      </c>
      <c r="C47" s="17">
        <v>25879000</v>
      </c>
      <c r="D47" s="17"/>
      <c r="E47" s="17" t="s">
        <v>12</v>
      </c>
      <c r="F47" s="17">
        <v>2537000</v>
      </c>
      <c r="G47">
        <f t="shared" si="2"/>
        <v>9.8033154294988212E-2</v>
      </c>
    </row>
    <row r="48" spans="1:10" x14ac:dyDescent="0.25">
      <c r="A48">
        <v>2016</v>
      </c>
      <c r="B48" t="s">
        <v>13</v>
      </c>
      <c r="C48" s="17">
        <v>422000</v>
      </c>
      <c r="D48" s="12">
        <f t="shared" ref="D48:D49" si="5">C48/$I$43</f>
        <v>3.8445770509725322E-3</v>
      </c>
      <c r="E48" s="17" t="s">
        <v>13</v>
      </c>
      <c r="F48" s="13">
        <f>D48*$J$43</f>
        <v>34139.84421263609</v>
      </c>
      <c r="G48">
        <f t="shared" si="2"/>
        <v>8.0900104769279835E-2</v>
      </c>
    </row>
    <row r="49" spans="1:7" x14ac:dyDescent="0.25">
      <c r="A49">
        <v>2016</v>
      </c>
      <c r="B49" t="s">
        <v>14</v>
      </c>
      <c r="C49" s="17">
        <v>330000</v>
      </c>
      <c r="D49" s="12">
        <f t="shared" si="5"/>
        <v>3.0064228123718854E-3</v>
      </c>
      <c r="E49" s="17" t="s">
        <v>14</v>
      </c>
      <c r="F49" s="13">
        <f>D49*$J$43</f>
        <v>26697.034573862344</v>
      </c>
      <c r="G49">
        <f t="shared" si="2"/>
        <v>8.0900104769279835E-2</v>
      </c>
    </row>
    <row r="50" spans="1:7" x14ac:dyDescent="0.25">
      <c r="A50">
        <v>2016</v>
      </c>
      <c r="B50" t="s">
        <v>15</v>
      </c>
      <c r="C50" s="17">
        <v>21285000</v>
      </c>
      <c r="D50" s="17"/>
      <c r="E50" s="17" t="s">
        <v>15</v>
      </c>
      <c r="F50" s="17">
        <v>1743000</v>
      </c>
      <c r="G50">
        <f t="shared" si="2"/>
        <v>8.1888653981677231E-2</v>
      </c>
    </row>
    <row r="51" spans="1:7" x14ac:dyDescent="0.25">
      <c r="A51">
        <v>2016</v>
      </c>
      <c r="B51" t="s">
        <v>16</v>
      </c>
      <c r="C51" s="17">
        <v>1977000</v>
      </c>
      <c r="D51" s="12">
        <f t="shared" ref="D51" si="6">C51/$I$43</f>
        <v>1.8011205757755205E-2</v>
      </c>
      <c r="E51" s="17" t="s">
        <v>16</v>
      </c>
      <c r="F51" s="13">
        <f>D51*$J$43</f>
        <v>159939.50712886621</v>
      </c>
      <c r="G51">
        <f t="shared" si="2"/>
        <v>8.0900104769279821E-2</v>
      </c>
    </row>
    <row r="52" spans="1:7" x14ac:dyDescent="0.25">
      <c r="A52">
        <v>2016</v>
      </c>
      <c r="B52" t="s">
        <v>17</v>
      </c>
      <c r="C52" s="17">
        <v>62825000</v>
      </c>
      <c r="D52" s="17"/>
      <c r="E52" s="17" t="s">
        <v>17</v>
      </c>
      <c r="F52" s="17">
        <v>5067000</v>
      </c>
      <c r="G52">
        <f t="shared" si="2"/>
        <v>8.0652606446478314E-2</v>
      </c>
    </row>
    <row r="53" spans="1:7" x14ac:dyDescent="0.25">
      <c r="A53">
        <v>2016</v>
      </c>
      <c r="B53" t="s">
        <v>18</v>
      </c>
      <c r="C53" s="17">
        <v>27477000</v>
      </c>
      <c r="D53" s="17"/>
      <c r="E53" s="17" t="s">
        <v>18</v>
      </c>
      <c r="F53" s="17">
        <v>2335000</v>
      </c>
      <c r="G53">
        <f t="shared" si="2"/>
        <v>8.4980165229100707E-2</v>
      </c>
    </row>
    <row r="54" spans="1:7" x14ac:dyDescent="0.25">
      <c r="A54">
        <v>2016</v>
      </c>
      <c r="B54" t="s">
        <v>19</v>
      </c>
      <c r="C54" s="17">
        <v>7095000</v>
      </c>
      <c r="D54" s="17"/>
      <c r="E54" s="17" t="s">
        <v>19</v>
      </c>
      <c r="F54" s="17">
        <v>522000</v>
      </c>
      <c r="G54">
        <f t="shared" si="2"/>
        <v>7.3572938689217757E-2</v>
      </c>
    </row>
    <row r="55" spans="1:7" x14ac:dyDescent="0.25">
      <c r="A55">
        <v>2016</v>
      </c>
      <c r="B55" t="s">
        <v>20</v>
      </c>
      <c r="C55" s="17">
        <v>12419000</v>
      </c>
      <c r="D55" s="17"/>
      <c r="E55" s="17" t="s">
        <v>20</v>
      </c>
      <c r="F55" s="17">
        <v>1086000</v>
      </c>
      <c r="G55">
        <f t="shared" si="2"/>
        <v>8.7446654319993558E-2</v>
      </c>
    </row>
    <row r="56" spans="1:7" x14ac:dyDescent="0.25">
      <c r="A56">
        <v>2016</v>
      </c>
      <c r="B56" t="s">
        <v>21</v>
      </c>
      <c r="C56" s="17">
        <v>33652000</v>
      </c>
      <c r="D56" s="17"/>
      <c r="E56" s="17" t="s">
        <v>21</v>
      </c>
      <c r="F56" s="17">
        <v>3212000</v>
      </c>
      <c r="G56">
        <f t="shared" si="2"/>
        <v>9.5447521692618567E-2</v>
      </c>
    </row>
    <row r="57" spans="1:7" x14ac:dyDescent="0.25">
      <c r="A57">
        <v>2016</v>
      </c>
      <c r="B57" t="s">
        <v>22</v>
      </c>
      <c r="C57" s="17">
        <v>62374000</v>
      </c>
      <c r="D57" s="17"/>
      <c r="E57" s="17" t="s">
        <v>22</v>
      </c>
      <c r="F57" s="17">
        <v>4838000</v>
      </c>
      <c r="G57">
        <f t="shared" si="2"/>
        <v>7.7564369769455216E-2</v>
      </c>
    </row>
    <row r="58" spans="1:7" x14ac:dyDescent="0.25">
      <c r="A58">
        <v>2016</v>
      </c>
      <c r="B58" t="s">
        <v>23</v>
      </c>
      <c r="C58" s="17">
        <v>35677000</v>
      </c>
      <c r="D58" s="17"/>
      <c r="E58" s="17" t="s">
        <v>23</v>
      </c>
      <c r="F58" s="17">
        <v>2456000</v>
      </c>
      <c r="G58">
        <f t="shared" si="2"/>
        <v>6.8839868823051265E-2</v>
      </c>
    </row>
    <row r="59" spans="1:7" x14ac:dyDescent="0.25">
      <c r="A59">
        <v>2016</v>
      </c>
      <c r="B59" t="s">
        <v>24</v>
      </c>
      <c r="C59" s="17">
        <v>81000</v>
      </c>
      <c r="D59" s="12">
        <f t="shared" ref="D59" si="7">C59/$I$43</f>
        <v>7.3794014485491731E-4</v>
      </c>
      <c r="E59" s="17" t="s">
        <v>24</v>
      </c>
      <c r="F59" s="13">
        <f>D59*$J$43</f>
        <v>6552.9084863116659</v>
      </c>
      <c r="G59">
        <f t="shared" si="2"/>
        <v>8.0900104769279821E-2</v>
      </c>
    </row>
    <row r="60" spans="1:7" x14ac:dyDescent="0.25">
      <c r="A60">
        <v>2016</v>
      </c>
      <c r="B60" t="s">
        <v>25</v>
      </c>
      <c r="C60" s="17">
        <v>77875000</v>
      </c>
      <c r="D60" s="17"/>
      <c r="E60" s="17" t="s">
        <v>25</v>
      </c>
      <c r="F60" s="17">
        <v>8021000</v>
      </c>
      <c r="G60">
        <f t="shared" si="2"/>
        <v>0.10299839486356341</v>
      </c>
    </row>
    <row r="61" spans="1:7" x14ac:dyDescent="0.25">
      <c r="A61">
        <v>2016</v>
      </c>
      <c r="B61" t="s">
        <v>26</v>
      </c>
      <c r="C61" s="17">
        <v>120076000</v>
      </c>
      <c r="D61" s="17"/>
      <c r="E61" s="17" t="s">
        <v>26</v>
      </c>
      <c r="F61" s="17">
        <v>9691000</v>
      </c>
      <c r="G61">
        <f t="shared" si="2"/>
        <v>8.070721876145108E-2</v>
      </c>
    </row>
    <row r="62" spans="1:7" x14ac:dyDescent="0.25">
      <c r="A62">
        <v>2016</v>
      </c>
      <c r="B62" t="s">
        <v>27</v>
      </c>
      <c r="C62" s="17">
        <v>2592000</v>
      </c>
      <c r="D62" s="12">
        <f t="shared" ref="D62:D65" si="8">C62/$I$43</f>
        <v>2.3614084635357354E-2</v>
      </c>
      <c r="E62" s="17" t="s">
        <v>27</v>
      </c>
      <c r="F62" s="13">
        <f>D62*$J$43</f>
        <v>209693.07156197331</v>
      </c>
      <c r="G62">
        <f t="shared" si="2"/>
        <v>8.0900104769279821E-2</v>
      </c>
    </row>
    <row r="63" spans="1:7" x14ac:dyDescent="0.25">
      <c r="A63">
        <v>2016</v>
      </c>
      <c r="B63" t="s">
        <v>28</v>
      </c>
      <c r="C63" s="17">
        <v>2773000</v>
      </c>
      <c r="D63" s="12">
        <f t="shared" si="8"/>
        <v>2.5263061996082539E-2</v>
      </c>
      <c r="E63" s="17" t="s">
        <v>28</v>
      </c>
      <c r="F63" s="13">
        <f>D63*$J$43</f>
        <v>224335.99052521295</v>
      </c>
      <c r="G63">
        <f t="shared" si="2"/>
        <v>8.0900104769279821E-2</v>
      </c>
    </row>
    <row r="64" spans="1:7" x14ac:dyDescent="0.25">
      <c r="A64">
        <v>2016</v>
      </c>
      <c r="B64" t="s">
        <v>29</v>
      </c>
      <c r="C64" s="17">
        <v>1063000</v>
      </c>
      <c r="D64" s="12">
        <f t="shared" si="8"/>
        <v>9.6843256047009513E-3</v>
      </c>
      <c r="E64" s="17" t="s">
        <v>29</v>
      </c>
      <c r="F64" s="13">
        <f>D64*$J$43</f>
        <v>85996.81136974445</v>
      </c>
      <c r="G64">
        <f t="shared" si="2"/>
        <v>8.0900104769279821E-2</v>
      </c>
    </row>
    <row r="65" spans="1:7" x14ac:dyDescent="0.25">
      <c r="A65">
        <v>2016</v>
      </c>
      <c r="B65" t="s">
        <v>30</v>
      </c>
      <c r="C65" s="17">
        <v>2380000</v>
      </c>
      <c r="D65" s="12">
        <f t="shared" si="8"/>
        <v>2.1682685737712384E-2</v>
      </c>
      <c r="E65" s="17" t="s">
        <v>30</v>
      </c>
      <c r="F65" s="13">
        <f>D65*$J$43</f>
        <v>192542.24935088598</v>
      </c>
      <c r="G65">
        <f t="shared" si="2"/>
        <v>8.0900104769279821E-2</v>
      </c>
    </row>
    <row r="66" spans="1:7" x14ac:dyDescent="0.25">
      <c r="A66">
        <v>2016</v>
      </c>
      <c r="B66" t="s">
        <v>31</v>
      </c>
      <c r="C66" s="17">
        <v>42479000</v>
      </c>
      <c r="D66" s="12"/>
      <c r="E66" s="17" t="s">
        <v>31</v>
      </c>
      <c r="F66" s="17">
        <v>3357000</v>
      </c>
      <c r="G66">
        <f t="shared" si="2"/>
        <v>7.9027284069775661E-2</v>
      </c>
    </row>
    <row r="67" spans="1:7" x14ac:dyDescent="0.25">
      <c r="A67">
        <v>2016</v>
      </c>
      <c r="B67" t="s">
        <v>32</v>
      </c>
      <c r="C67" s="17">
        <v>1669000</v>
      </c>
      <c r="D67" s="12">
        <f t="shared" ref="D67" si="9">C67/$I$43</f>
        <v>1.5205211132874779E-2</v>
      </c>
      <c r="E67" s="17" t="s">
        <v>32</v>
      </c>
      <c r="F67" s="13">
        <f>D67*$J$43</f>
        <v>135022.27485992803</v>
      </c>
      <c r="G67">
        <f t="shared" si="2"/>
        <v>8.0900104769279821E-2</v>
      </c>
    </row>
    <row r="68" spans="1:7" x14ac:dyDescent="0.25">
      <c r="A68">
        <v>2016</v>
      </c>
      <c r="B68" t="s">
        <v>33</v>
      </c>
      <c r="C68" s="17">
        <v>29112000</v>
      </c>
      <c r="D68" s="17"/>
      <c r="E68" s="17" t="s">
        <v>33</v>
      </c>
      <c r="F68" s="17">
        <v>2178000</v>
      </c>
      <c r="G68">
        <f t="shared" si="2"/>
        <v>7.481450948062654E-2</v>
      </c>
    </row>
    <row r="69" spans="1:7" x14ac:dyDescent="0.25">
      <c r="A69">
        <v>2016</v>
      </c>
      <c r="B69" t="s">
        <v>34</v>
      </c>
      <c r="C69" s="17">
        <v>72948000</v>
      </c>
      <c r="D69" s="17"/>
      <c r="E69" s="17" t="s">
        <v>34</v>
      </c>
      <c r="F69" s="17">
        <v>7096000</v>
      </c>
      <c r="G69">
        <f t="shared" si="2"/>
        <v>9.7274771069803145E-2</v>
      </c>
    </row>
    <row r="70" spans="1:7" x14ac:dyDescent="0.25">
      <c r="A70">
        <v>2016</v>
      </c>
      <c r="B70" t="s">
        <v>35</v>
      </c>
      <c r="C70" s="17">
        <v>647000</v>
      </c>
      <c r="D70" s="12">
        <f t="shared" ref="D70" si="10">C70/$I$43</f>
        <v>5.8944107866806357E-3</v>
      </c>
      <c r="E70" s="17" t="s">
        <v>35</v>
      </c>
      <c r="F70" s="13">
        <f>D70*$J$43</f>
        <v>52342.367785724047</v>
      </c>
      <c r="G70">
        <f t="shared" si="2"/>
        <v>8.0900104769279821E-2</v>
      </c>
    </row>
    <row r="71" spans="1:7" x14ac:dyDescent="0.25">
      <c r="A71">
        <v>2016</v>
      </c>
      <c r="B71" t="s">
        <v>36</v>
      </c>
      <c r="C71" s="17">
        <v>69396000</v>
      </c>
      <c r="D71" s="17"/>
      <c r="E71" s="17" t="s">
        <v>36</v>
      </c>
      <c r="F71" s="17">
        <v>4781000</v>
      </c>
      <c r="G71">
        <f t="shared" si="2"/>
        <v>6.8894460775837219E-2</v>
      </c>
    </row>
    <row r="72" spans="1:7" x14ac:dyDescent="0.25">
      <c r="A72">
        <v>2016</v>
      </c>
      <c r="B72" t="s">
        <v>37</v>
      </c>
      <c r="C72" s="4">
        <v>37111620</v>
      </c>
      <c r="D72" s="12">
        <f t="shared" ref="D72:D73" si="11">C72/$I$43</f>
        <v>0.33810066961235369</v>
      </c>
      <c r="E72" s="17" t="s">
        <v>37</v>
      </c>
      <c r="F72" s="13">
        <f>D72*$J$43</f>
        <v>3002333.9461577008</v>
      </c>
      <c r="G72">
        <f t="shared" si="2"/>
        <v>8.0900104769279835E-2</v>
      </c>
    </row>
    <row r="73" spans="1:7" x14ac:dyDescent="0.25">
      <c r="A73">
        <v>2016</v>
      </c>
      <c r="B73" t="s">
        <v>38</v>
      </c>
      <c r="C73" s="17">
        <v>3826000</v>
      </c>
      <c r="D73" s="12">
        <f t="shared" si="11"/>
        <v>3.4856283879196467E-2</v>
      </c>
      <c r="E73" s="17" t="s">
        <v>38</v>
      </c>
      <c r="F73" s="13">
        <f>D73*$J$43</f>
        <v>309523.80084726465</v>
      </c>
      <c r="G73">
        <f t="shared" si="2"/>
        <v>8.0900104769279835E-2</v>
      </c>
    </row>
    <row r="74" spans="1:7" x14ac:dyDescent="0.25">
      <c r="A74">
        <v>2016</v>
      </c>
      <c r="B74" t="s">
        <v>39</v>
      </c>
      <c r="C74" s="17">
        <v>218088000</v>
      </c>
      <c r="D74" s="17"/>
      <c r="E74" s="17" t="s">
        <v>39</v>
      </c>
      <c r="F74" s="17">
        <v>25175000</v>
      </c>
      <c r="G74">
        <f t="shared" si="2"/>
        <v>0.11543505373977477</v>
      </c>
    </row>
    <row r="75" spans="1:7" x14ac:dyDescent="0.25">
      <c r="A75">
        <v>2016</v>
      </c>
      <c r="B75" t="s">
        <v>40</v>
      </c>
      <c r="C75" s="17">
        <v>10632000</v>
      </c>
      <c r="D75" s="17"/>
      <c r="E75" s="17" t="s">
        <v>40</v>
      </c>
      <c r="F75" s="17">
        <v>1026000</v>
      </c>
      <c r="G75">
        <f t="shared" si="2"/>
        <v>9.6501128668171551E-2</v>
      </c>
    </row>
    <row r="76" spans="1:7" x14ac:dyDescent="0.25">
      <c r="A76">
        <v>2016</v>
      </c>
      <c r="B76" t="s">
        <v>41</v>
      </c>
      <c r="C76" s="17">
        <v>93550000</v>
      </c>
      <c r="D76" s="17"/>
      <c r="E76" s="17" t="s">
        <v>41</v>
      </c>
      <c r="F76" s="17">
        <v>6945000</v>
      </c>
      <c r="G76">
        <f t="shared" si="2"/>
        <v>7.4238375200427573E-2</v>
      </c>
    </row>
    <row r="77" spans="1:7" x14ac:dyDescent="0.25">
      <c r="A77">
        <v>2014</v>
      </c>
      <c r="B77" t="s">
        <v>4</v>
      </c>
      <c r="C77" s="17">
        <v>1238887000</v>
      </c>
      <c r="D77" s="21">
        <v>9.2478089999999999E-2</v>
      </c>
      <c r="E77" s="17" t="s">
        <v>4</v>
      </c>
      <c r="F77" s="4">
        <f>C77*D77</f>
        <v>114569903.48582999</v>
      </c>
    </row>
    <row r="78" spans="1:7" x14ac:dyDescent="0.25">
      <c r="A78">
        <v>2014</v>
      </c>
      <c r="B78" t="s">
        <v>6</v>
      </c>
      <c r="C78" s="17">
        <v>533000</v>
      </c>
      <c r="D78" s="21">
        <v>8.3221970000000006E-2</v>
      </c>
      <c r="E78" s="18" t="s">
        <v>6</v>
      </c>
      <c r="F78" s="4">
        <f t="shared" ref="F78:F113" si="12">C78*D78</f>
        <v>44357.310010000001</v>
      </c>
    </row>
    <row r="79" spans="1:7" x14ac:dyDescent="0.25">
      <c r="A79">
        <v>2014</v>
      </c>
      <c r="B79" t="s">
        <v>7</v>
      </c>
      <c r="C79" s="17">
        <v>50432160</v>
      </c>
      <c r="D79" s="21">
        <v>8.3221970000000006E-2</v>
      </c>
      <c r="E79" s="18" t="s">
        <v>7</v>
      </c>
      <c r="F79" s="4">
        <f t="shared" si="12"/>
        <v>4197063.7065552007</v>
      </c>
    </row>
    <row r="80" spans="1:7" x14ac:dyDescent="0.25">
      <c r="A80">
        <v>2014</v>
      </c>
      <c r="B80" t="s">
        <v>8</v>
      </c>
      <c r="C80" s="17">
        <v>1284000</v>
      </c>
      <c r="D80" s="21">
        <v>8.3221970000000006E-2</v>
      </c>
      <c r="E80" s="18" t="s">
        <v>8</v>
      </c>
      <c r="F80" s="4">
        <f t="shared" si="12"/>
        <v>106857.00948000001</v>
      </c>
    </row>
    <row r="81" spans="1:6" x14ac:dyDescent="0.25">
      <c r="A81">
        <v>2014</v>
      </c>
      <c r="B81" t="s">
        <v>9</v>
      </c>
      <c r="C81" s="17">
        <v>31693000</v>
      </c>
      <c r="D81" s="21">
        <v>9.5823619999999998E-2</v>
      </c>
      <c r="E81" s="18" t="s">
        <v>9</v>
      </c>
      <c r="F81" s="4">
        <f t="shared" si="12"/>
        <v>3036937.9886599998</v>
      </c>
    </row>
    <row r="82" spans="1:6" x14ac:dyDescent="0.25">
      <c r="A82">
        <v>2014</v>
      </c>
      <c r="B82" t="s">
        <v>10</v>
      </c>
      <c r="C82" s="17">
        <v>101526000</v>
      </c>
      <c r="D82" s="21">
        <v>0.10168588000000001</v>
      </c>
      <c r="E82" s="18" t="s">
        <v>10</v>
      </c>
      <c r="F82" s="4">
        <f t="shared" si="12"/>
        <v>10323760.65288</v>
      </c>
    </row>
    <row r="83" spans="1:6" x14ac:dyDescent="0.25">
      <c r="A83">
        <v>2014</v>
      </c>
      <c r="B83" t="s">
        <v>11</v>
      </c>
      <c r="C83" s="17">
        <v>1651000</v>
      </c>
      <c r="D83" s="21">
        <v>8.3221970000000006E-2</v>
      </c>
      <c r="E83" s="18" t="s">
        <v>11</v>
      </c>
      <c r="F83" s="4">
        <f t="shared" si="12"/>
        <v>137399.47247000001</v>
      </c>
    </row>
    <row r="84" spans="1:6" x14ac:dyDescent="0.25">
      <c r="A84">
        <v>2014</v>
      </c>
      <c r="B84" t="s">
        <v>12</v>
      </c>
      <c r="C84" s="17">
        <v>25232000</v>
      </c>
      <c r="D84" s="21">
        <v>0.10075439999999999</v>
      </c>
      <c r="E84" s="18" t="s">
        <v>12</v>
      </c>
      <c r="F84" s="4">
        <f t="shared" si="12"/>
        <v>2542235.0208000001</v>
      </c>
    </row>
    <row r="85" spans="1:6" x14ac:dyDescent="0.25">
      <c r="A85">
        <v>2014</v>
      </c>
      <c r="B85" t="s">
        <v>13</v>
      </c>
      <c r="C85" s="17">
        <v>402000</v>
      </c>
      <c r="D85" s="21">
        <v>8.3221970000000006E-2</v>
      </c>
      <c r="E85" s="18" t="s">
        <v>13</v>
      </c>
      <c r="F85" s="4">
        <f t="shared" si="12"/>
        <v>33455.231940000005</v>
      </c>
    </row>
    <row r="86" spans="1:6" x14ac:dyDescent="0.25">
      <c r="A86">
        <v>2014</v>
      </c>
      <c r="B86" t="s">
        <v>14</v>
      </c>
      <c r="C86" s="17">
        <v>305000</v>
      </c>
      <c r="D86" s="21">
        <v>8.3221970000000006E-2</v>
      </c>
      <c r="E86" s="18" t="s">
        <v>14</v>
      </c>
      <c r="F86" s="4">
        <f t="shared" si="12"/>
        <v>25382.700850000001</v>
      </c>
    </row>
    <row r="87" spans="1:6" x14ac:dyDescent="0.25">
      <c r="A87">
        <v>2014</v>
      </c>
      <c r="B87" t="s">
        <v>15</v>
      </c>
      <c r="C87" s="17">
        <v>20092000</v>
      </c>
      <c r="D87" s="21">
        <v>8.1908900000000007E-2</v>
      </c>
      <c r="E87" s="18" t="s">
        <v>15</v>
      </c>
      <c r="F87" s="4">
        <f t="shared" si="12"/>
        <v>1645713.6188000001</v>
      </c>
    </row>
    <row r="88" spans="1:6" x14ac:dyDescent="0.25">
      <c r="A88">
        <v>2014</v>
      </c>
      <c r="B88" t="s">
        <v>16</v>
      </c>
      <c r="C88" s="17">
        <v>1915000</v>
      </c>
      <c r="D88" s="21">
        <v>8.3221970000000006E-2</v>
      </c>
      <c r="E88" s="18" t="s">
        <v>16</v>
      </c>
      <c r="F88" s="4">
        <f t="shared" si="12"/>
        <v>159370.07255000001</v>
      </c>
    </row>
    <row r="89" spans="1:6" x14ac:dyDescent="0.25">
      <c r="A89">
        <v>2014</v>
      </c>
      <c r="B89" t="s">
        <v>17</v>
      </c>
      <c r="C89" s="17">
        <v>61329000</v>
      </c>
      <c r="D89" s="21">
        <v>8.3806679999999995E-2</v>
      </c>
      <c r="E89" s="18" t="s">
        <v>17</v>
      </c>
      <c r="F89" s="4">
        <f t="shared" si="12"/>
        <v>5139779.8777199993</v>
      </c>
    </row>
    <row r="90" spans="1:6" x14ac:dyDescent="0.25">
      <c r="A90">
        <v>2014</v>
      </c>
      <c r="B90" t="s">
        <v>18</v>
      </c>
      <c r="C90" s="17">
        <v>26675000</v>
      </c>
      <c r="D90" s="21">
        <v>8.8074680000000002E-2</v>
      </c>
      <c r="E90" s="18" t="s">
        <v>18</v>
      </c>
      <c r="F90" s="4">
        <f t="shared" si="12"/>
        <v>2349392.0890000002</v>
      </c>
    </row>
    <row r="91" spans="1:6" x14ac:dyDescent="0.25">
      <c r="A91">
        <v>2014</v>
      </c>
      <c r="B91" t="s">
        <v>19</v>
      </c>
      <c r="C91" s="17">
        <v>6978000</v>
      </c>
      <c r="D91" s="21">
        <v>7.6014219999999993E-2</v>
      </c>
      <c r="E91" s="18" t="s">
        <v>19</v>
      </c>
      <c r="F91" s="4">
        <f t="shared" si="12"/>
        <v>530427.22716000001</v>
      </c>
    </row>
    <row r="92" spans="1:6" x14ac:dyDescent="0.25">
      <c r="A92">
        <v>2014</v>
      </c>
      <c r="B92" t="s">
        <v>20</v>
      </c>
      <c r="C92" s="17">
        <v>12152000</v>
      </c>
      <c r="D92" s="21">
        <v>9.0274530000000006E-2</v>
      </c>
      <c r="E92" s="18" t="s">
        <v>20</v>
      </c>
      <c r="F92" s="4">
        <f t="shared" si="12"/>
        <v>1097016.0885600001</v>
      </c>
    </row>
    <row r="93" spans="1:6" x14ac:dyDescent="0.25">
      <c r="A93">
        <v>2014</v>
      </c>
      <c r="B93" t="s">
        <v>21</v>
      </c>
      <c r="C93" s="17">
        <v>32766000</v>
      </c>
      <c r="D93" s="21">
        <v>9.7911609999999996E-2</v>
      </c>
      <c r="E93" s="18" t="s">
        <v>21</v>
      </c>
      <c r="F93" s="4">
        <f t="shared" si="12"/>
        <v>3208171.8132599997</v>
      </c>
    </row>
    <row r="94" spans="1:6" x14ac:dyDescent="0.25">
      <c r="A94">
        <v>2014</v>
      </c>
      <c r="B94" t="s">
        <v>22</v>
      </c>
      <c r="C94" s="17">
        <v>61214000</v>
      </c>
      <c r="D94" s="21">
        <v>7.9461760000000006E-2</v>
      </c>
      <c r="E94" s="18" t="s">
        <v>22</v>
      </c>
      <c r="F94" s="4">
        <f t="shared" si="12"/>
        <v>4864172.1766400002</v>
      </c>
    </row>
    <row r="95" spans="1:6" x14ac:dyDescent="0.25">
      <c r="A95">
        <v>2014</v>
      </c>
      <c r="B95" t="s">
        <v>23</v>
      </c>
      <c r="C95" s="17">
        <v>35258000</v>
      </c>
      <c r="D95" s="21">
        <v>7.0505349999999994E-2</v>
      </c>
      <c r="E95" s="18" t="s">
        <v>23</v>
      </c>
      <c r="F95" s="4">
        <f t="shared" si="12"/>
        <v>2485877.6302999998</v>
      </c>
    </row>
    <row r="96" spans="1:6" x14ac:dyDescent="0.25">
      <c r="A96">
        <v>2014</v>
      </c>
      <c r="B96" t="s">
        <v>24</v>
      </c>
      <c r="C96" s="17">
        <v>78000</v>
      </c>
      <c r="D96" s="21">
        <v>8.3221970000000006E-2</v>
      </c>
      <c r="E96" s="18" t="s">
        <v>24</v>
      </c>
      <c r="F96" s="4">
        <f t="shared" si="12"/>
        <v>6491.3136600000007</v>
      </c>
    </row>
    <row r="97" spans="1:6" x14ac:dyDescent="0.25">
      <c r="A97">
        <v>2014</v>
      </c>
      <c r="B97" t="s">
        <v>25</v>
      </c>
      <c r="C97" s="17">
        <v>75614000</v>
      </c>
      <c r="D97" s="21">
        <v>0.10627142000000001</v>
      </c>
      <c r="E97" s="18" t="s">
        <v>25</v>
      </c>
      <c r="F97" s="4">
        <f t="shared" si="12"/>
        <v>8035607.1518800007</v>
      </c>
    </row>
    <row r="98" spans="1:6" x14ac:dyDescent="0.25">
      <c r="A98">
        <v>2014</v>
      </c>
      <c r="B98" t="s">
        <v>26</v>
      </c>
      <c r="C98" s="17">
        <v>117189000</v>
      </c>
      <c r="D98" s="21">
        <v>8.2942269999999998E-2</v>
      </c>
      <c r="E98" s="18" t="s">
        <v>26</v>
      </c>
      <c r="F98" s="4">
        <f t="shared" si="12"/>
        <v>9719921.6790299993</v>
      </c>
    </row>
    <row r="99" spans="1:6" x14ac:dyDescent="0.25">
      <c r="A99">
        <v>2014</v>
      </c>
      <c r="B99" t="s">
        <v>27</v>
      </c>
      <c r="C99" s="17">
        <v>2534000</v>
      </c>
      <c r="D99" s="21">
        <v>8.3221970000000006E-2</v>
      </c>
      <c r="E99" s="18" t="s">
        <v>27</v>
      </c>
      <c r="F99" s="4">
        <f t="shared" si="12"/>
        <v>210884.47198</v>
      </c>
    </row>
    <row r="100" spans="1:6" x14ac:dyDescent="0.25">
      <c r="A100">
        <v>2014</v>
      </c>
      <c r="B100" t="s">
        <v>28</v>
      </c>
      <c r="C100" s="17">
        <v>2712000</v>
      </c>
      <c r="D100" s="21">
        <v>8.3221970000000006E-2</v>
      </c>
      <c r="E100" s="18" t="s">
        <v>28</v>
      </c>
      <c r="F100" s="4">
        <f t="shared" si="12"/>
        <v>225697.98264000003</v>
      </c>
    </row>
    <row r="101" spans="1:6" x14ac:dyDescent="0.25">
      <c r="A101">
        <v>2014</v>
      </c>
      <c r="B101" t="s">
        <v>29</v>
      </c>
      <c r="C101" s="17">
        <v>1039000</v>
      </c>
      <c r="D101" s="21">
        <v>8.3221970000000006E-2</v>
      </c>
      <c r="E101" s="18" t="s">
        <v>29</v>
      </c>
      <c r="F101" s="4">
        <f t="shared" si="12"/>
        <v>86467.626830000008</v>
      </c>
    </row>
    <row r="102" spans="1:6" x14ac:dyDescent="0.25">
      <c r="A102">
        <v>2014</v>
      </c>
      <c r="B102" t="s">
        <v>30</v>
      </c>
      <c r="C102" s="17">
        <v>2327000</v>
      </c>
      <c r="D102" s="21">
        <v>8.3221970000000006E-2</v>
      </c>
      <c r="E102" s="18" t="s">
        <v>30</v>
      </c>
      <c r="F102" s="4">
        <f t="shared" si="12"/>
        <v>193657.52419000003</v>
      </c>
    </row>
    <row r="103" spans="1:6" x14ac:dyDescent="0.25">
      <c r="A103">
        <v>2014</v>
      </c>
      <c r="B103" t="s">
        <v>31</v>
      </c>
      <c r="C103" s="17">
        <v>41797000</v>
      </c>
      <c r="D103" s="21">
        <v>8.1567780000000006E-2</v>
      </c>
      <c r="E103" s="18" t="s">
        <v>31</v>
      </c>
      <c r="F103" s="4">
        <f t="shared" si="12"/>
        <v>3409288.5006600004</v>
      </c>
    </row>
    <row r="104" spans="1:6" x14ac:dyDescent="0.25">
      <c r="A104">
        <v>2014</v>
      </c>
      <c r="B104" t="s">
        <v>32</v>
      </c>
      <c r="C104" s="17">
        <v>1573000</v>
      </c>
      <c r="D104" s="21">
        <v>8.3221970000000006E-2</v>
      </c>
      <c r="E104" s="18" t="s">
        <v>32</v>
      </c>
      <c r="F104" s="4">
        <f t="shared" si="12"/>
        <v>130908.15881000001</v>
      </c>
    </row>
    <row r="105" spans="1:6" x14ac:dyDescent="0.25">
      <c r="A105">
        <v>2014</v>
      </c>
      <c r="B105" t="s">
        <v>33</v>
      </c>
      <c r="C105" s="17">
        <v>28568000</v>
      </c>
      <c r="D105" s="21">
        <v>7.7211870000000002E-2</v>
      </c>
      <c r="E105" s="18" t="s">
        <v>33</v>
      </c>
      <c r="F105" s="4">
        <f t="shared" si="12"/>
        <v>2205788.7021599999</v>
      </c>
    </row>
    <row r="106" spans="1:6" x14ac:dyDescent="0.25">
      <c r="A106">
        <v>2014</v>
      </c>
      <c r="B106" t="s">
        <v>34</v>
      </c>
      <c r="C106" s="17">
        <v>70969000</v>
      </c>
      <c r="D106" s="21">
        <v>0.10104299999999999</v>
      </c>
      <c r="E106" s="18" t="s">
        <v>34</v>
      </c>
      <c r="F106" s="4">
        <f t="shared" si="12"/>
        <v>7170920.6669999994</v>
      </c>
    </row>
    <row r="107" spans="1:6" x14ac:dyDescent="0.25">
      <c r="A107">
        <v>2014</v>
      </c>
      <c r="B107" t="s">
        <v>35</v>
      </c>
      <c r="C107" s="17">
        <v>633000</v>
      </c>
      <c r="D107" s="21">
        <v>8.3221970000000006E-2</v>
      </c>
      <c r="E107" s="18" t="s">
        <v>35</v>
      </c>
      <c r="F107" s="4">
        <f t="shared" si="12"/>
        <v>52679.507010000001</v>
      </c>
    </row>
    <row r="108" spans="1:6" x14ac:dyDescent="0.25">
      <c r="A108">
        <v>2014</v>
      </c>
      <c r="B108" t="s">
        <v>36</v>
      </c>
      <c r="C108" s="17">
        <v>68654000</v>
      </c>
      <c r="D108" s="21">
        <v>7.0913649999999995E-2</v>
      </c>
      <c r="E108" s="18" t="s">
        <v>36</v>
      </c>
      <c r="F108" s="4">
        <f t="shared" si="12"/>
        <v>4868505.7270999998</v>
      </c>
    </row>
    <row r="109" spans="1:6" x14ac:dyDescent="0.25">
      <c r="A109">
        <v>2014</v>
      </c>
      <c r="B109" t="s">
        <v>37</v>
      </c>
      <c r="C109" s="17">
        <v>36519840</v>
      </c>
      <c r="D109" s="21">
        <v>8.3221970000000006E-2</v>
      </c>
      <c r="E109" s="18" t="s">
        <v>37</v>
      </c>
      <c r="F109" s="4">
        <f t="shared" si="12"/>
        <v>3039253.0288848002</v>
      </c>
    </row>
    <row r="110" spans="1:6" x14ac:dyDescent="0.25">
      <c r="A110">
        <v>2014</v>
      </c>
      <c r="B110" t="s">
        <v>38</v>
      </c>
      <c r="C110" s="17">
        <v>3742000</v>
      </c>
      <c r="D110" s="21">
        <v>8.3221970000000006E-2</v>
      </c>
      <c r="E110" s="18" t="s">
        <v>38</v>
      </c>
      <c r="F110" s="4">
        <f t="shared" si="12"/>
        <v>311416.61174000002</v>
      </c>
    </row>
    <row r="111" spans="1:6" x14ac:dyDescent="0.25">
      <c r="A111">
        <v>2014</v>
      </c>
      <c r="B111" t="s">
        <v>39</v>
      </c>
      <c r="C111" s="17">
        <v>211217000</v>
      </c>
      <c r="D111" s="21">
        <v>0.11808323</v>
      </c>
      <c r="E111" s="18" t="s">
        <v>39</v>
      </c>
      <c r="F111" s="4">
        <f t="shared" si="12"/>
        <v>24941185.590909999</v>
      </c>
    </row>
    <row r="112" spans="1:6" x14ac:dyDescent="0.25">
      <c r="A112">
        <v>2014</v>
      </c>
      <c r="B112" t="s">
        <v>40</v>
      </c>
      <c r="C112" s="17">
        <v>10362000</v>
      </c>
      <c r="D112" s="21">
        <v>9.9137290000000003E-2</v>
      </c>
      <c r="E112" s="18" t="s">
        <v>40</v>
      </c>
      <c r="F112" s="4">
        <f t="shared" si="12"/>
        <v>1027260.59898</v>
      </c>
    </row>
    <row r="113" spans="1:10" x14ac:dyDescent="0.25">
      <c r="A113">
        <v>2014</v>
      </c>
      <c r="B113" t="s">
        <v>41</v>
      </c>
      <c r="C113" s="17">
        <v>91920000</v>
      </c>
      <c r="D113" s="21">
        <v>7.6376849999999996E-2</v>
      </c>
      <c r="E113" s="18" t="s">
        <v>41</v>
      </c>
      <c r="F113" s="4">
        <f t="shared" si="12"/>
        <v>7020560.0519999992</v>
      </c>
    </row>
    <row r="114" spans="1:10" x14ac:dyDescent="0.25">
      <c r="A114">
        <v>2005</v>
      </c>
      <c r="B114" t="s">
        <v>4</v>
      </c>
      <c r="C114" s="20">
        <v>1112186000</v>
      </c>
      <c r="E114" s="17" t="s">
        <v>4</v>
      </c>
      <c r="F114" s="4">
        <f>G114*C114*0.01</f>
        <v>115667344</v>
      </c>
      <c r="G114">
        <v>10.4</v>
      </c>
    </row>
    <row r="115" spans="1:10" x14ac:dyDescent="0.25">
      <c r="A115">
        <v>2005</v>
      </c>
      <c r="B115" t="s">
        <v>6</v>
      </c>
      <c r="C115" s="20">
        <v>419000</v>
      </c>
      <c r="D115" s="12">
        <f>C115/$I$117</f>
        <v>4.2592121982210924E-3</v>
      </c>
      <c r="E115" s="18" t="s">
        <v>6</v>
      </c>
      <c r="F115" s="4">
        <f>D115*$J$117</f>
        <v>39014.456142312578</v>
      </c>
      <c r="I115" t="s">
        <v>52</v>
      </c>
      <c r="J115" t="s">
        <v>51</v>
      </c>
    </row>
    <row r="116" spans="1:10" x14ac:dyDescent="0.25">
      <c r="A116">
        <v>2005</v>
      </c>
      <c r="B116" t="s">
        <v>7</v>
      </c>
      <c r="C116" s="20">
        <v>46812960</v>
      </c>
      <c r="D116" s="12">
        <f>C116/$I$117</f>
        <v>0.47586236340533672</v>
      </c>
      <c r="E116" s="18" t="s">
        <v>7</v>
      </c>
      <c r="F116" s="4">
        <f>D116*$J$117</f>
        <v>4358907.3384530619</v>
      </c>
      <c r="G116">
        <v>8.6999999999999993</v>
      </c>
      <c r="H116" t="s">
        <v>71</v>
      </c>
      <c r="I116">
        <f>SUM(C118,C119,C121,C124,C126:C132,C134:C135,C140,C142:C143,C145,C148:C150)</f>
        <v>1013811000</v>
      </c>
      <c r="J116">
        <f>SUM(F118,F119,F121,F124,F126:F132,F134:F135,F140,F142:F143,F145,F148:F150)</f>
        <v>106507327</v>
      </c>
    </row>
    <row r="117" spans="1:10" x14ac:dyDescent="0.25">
      <c r="A117">
        <v>2005</v>
      </c>
      <c r="B117" t="s">
        <v>8</v>
      </c>
      <c r="C117" s="20">
        <v>1169000</v>
      </c>
      <c r="D117" s="12">
        <f>C117/$I$117</f>
        <v>1.188310038119441E-2</v>
      </c>
      <c r="E117" s="18" t="s">
        <v>8</v>
      </c>
      <c r="F117" s="4">
        <f>D117*$J$117</f>
        <v>108849.40150444728</v>
      </c>
      <c r="H117" t="s">
        <v>72</v>
      </c>
      <c r="I117">
        <f>C114-I116</f>
        <v>98375000</v>
      </c>
      <c r="J117">
        <f>F114-J116</f>
        <v>9160017</v>
      </c>
    </row>
    <row r="118" spans="1:10" x14ac:dyDescent="0.25">
      <c r="A118">
        <v>2005</v>
      </c>
      <c r="B118" t="s">
        <v>9</v>
      </c>
      <c r="C118" s="20">
        <v>28665000</v>
      </c>
      <c r="D118" s="16"/>
      <c r="E118" s="18" t="s">
        <v>9</v>
      </c>
      <c r="F118" s="4">
        <f>G118*C118*0.01</f>
        <v>3038490</v>
      </c>
      <c r="G118">
        <v>10.6</v>
      </c>
    </row>
    <row r="119" spans="1:10" x14ac:dyDescent="0.25">
      <c r="A119">
        <v>2005</v>
      </c>
      <c r="B119" t="s">
        <v>10</v>
      </c>
      <c r="C119" s="20">
        <v>90752000</v>
      </c>
      <c r="D119" s="16"/>
      <c r="E119" s="18" t="s">
        <v>10</v>
      </c>
      <c r="F119" s="4">
        <f>G119*C119*0.01</f>
        <v>10980992</v>
      </c>
      <c r="G119">
        <v>12.1</v>
      </c>
    </row>
    <row r="120" spans="1:10" x14ac:dyDescent="0.25">
      <c r="A120">
        <v>2005</v>
      </c>
      <c r="B120" t="s">
        <v>11</v>
      </c>
      <c r="C120" s="20">
        <v>1103000</v>
      </c>
      <c r="D120" s="12">
        <f>C120/$I$117</f>
        <v>1.1212198221092757E-2</v>
      </c>
      <c r="E120" s="18" t="s">
        <v>11</v>
      </c>
      <c r="F120" s="4">
        <f>D120*$J$117</f>
        <v>102703.92631257941</v>
      </c>
    </row>
    <row r="121" spans="1:10" x14ac:dyDescent="0.25">
      <c r="A121">
        <v>2005</v>
      </c>
      <c r="B121" t="s">
        <v>12</v>
      </c>
      <c r="C121" s="20">
        <v>22594000</v>
      </c>
      <c r="D121" s="16"/>
      <c r="E121" s="18" t="s">
        <v>12</v>
      </c>
      <c r="F121" s="4">
        <f>G121*C121*0.01</f>
        <v>2553122.0000000005</v>
      </c>
      <c r="G121">
        <v>11.3</v>
      </c>
    </row>
    <row r="122" spans="1:10" x14ac:dyDescent="0.25">
      <c r="A122">
        <v>2005</v>
      </c>
      <c r="B122" t="s">
        <v>13</v>
      </c>
      <c r="C122" s="20">
        <v>266000</v>
      </c>
      <c r="D122" s="12">
        <f>C122/$I$117</f>
        <v>2.7039390088945364E-3</v>
      </c>
      <c r="E122" s="18" t="s">
        <v>13</v>
      </c>
      <c r="F122" s="4">
        <f>D122*$J$117</f>
        <v>24768.127288437106</v>
      </c>
    </row>
    <row r="123" spans="1:10" x14ac:dyDescent="0.25">
      <c r="A123">
        <v>2005</v>
      </c>
      <c r="B123" t="s">
        <v>14</v>
      </c>
      <c r="C123" s="20">
        <v>216000</v>
      </c>
      <c r="D123" s="12">
        <f>C123/$I$117</f>
        <v>2.1956797966963151E-3</v>
      </c>
      <c r="E123" s="18" t="s">
        <v>14</v>
      </c>
      <c r="F123" s="4">
        <f>D123*$J$117</f>
        <v>20112.464264294791</v>
      </c>
    </row>
    <row r="124" spans="1:10" x14ac:dyDescent="0.25">
      <c r="A124">
        <v>2005</v>
      </c>
      <c r="B124" t="s">
        <v>15</v>
      </c>
      <c r="C124" s="20">
        <v>16021000</v>
      </c>
      <c r="D124" s="16"/>
      <c r="E124" s="18" t="s">
        <v>15</v>
      </c>
      <c r="F124" s="4">
        <f>G124*C124*0.01</f>
        <v>1313721.9999999998</v>
      </c>
      <c r="G124">
        <v>8.1999999999999993</v>
      </c>
    </row>
    <row r="125" spans="1:10" x14ac:dyDescent="0.25">
      <c r="A125">
        <v>2005</v>
      </c>
      <c r="B125" t="s">
        <v>16</v>
      </c>
      <c r="C125" s="20">
        <v>1492000</v>
      </c>
      <c r="D125" s="12">
        <f>C125/$I$117</f>
        <v>1.5166454891994918E-2</v>
      </c>
      <c r="E125" s="18" t="s">
        <v>16</v>
      </c>
      <c r="F125" s="4">
        <f>D125*$J$117</f>
        <v>138924.98464040662</v>
      </c>
    </row>
    <row r="126" spans="1:10" x14ac:dyDescent="0.25">
      <c r="A126">
        <v>2005</v>
      </c>
      <c r="B126" t="s">
        <v>17</v>
      </c>
      <c r="C126" s="20">
        <v>54979000</v>
      </c>
      <c r="D126" s="16"/>
      <c r="E126" s="18" t="s">
        <v>17</v>
      </c>
      <c r="F126" s="4">
        <f t="shared" ref="F126:F132" si="13">G126*C126*0.01</f>
        <v>5387942</v>
      </c>
      <c r="G126">
        <v>9.8000000000000007</v>
      </c>
    </row>
    <row r="127" spans="1:10" x14ac:dyDescent="0.25">
      <c r="A127">
        <v>2005</v>
      </c>
      <c r="B127" t="s">
        <v>18</v>
      </c>
      <c r="C127" s="20">
        <v>23314000</v>
      </c>
      <c r="D127" s="16"/>
      <c r="E127" s="18" t="s">
        <v>18</v>
      </c>
      <c r="F127" s="4">
        <f t="shared" si="13"/>
        <v>2378027.9999999995</v>
      </c>
      <c r="G127">
        <v>10.199999999999999</v>
      </c>
    </row>
    <row r="128" spans="1:10" x14ac:dyDescent="0.25">
      <c r="A128">
        <v>2005</v>
      </c>
      <c r="B128" t="s">
        <v>19</v>
      </c>
      <c r="C128" s="20">
        <v>6455000</v>
      </c>
      <c r="D128" s="16"/>
      <c r="E128" s="18" t="s">
        <v>19</v>
      </c>
      <c r="F128" s="4">
        <f t="shared" si="13"/>
        <v>561584.99999999988</v>
      </c>
      <c r="G128">
        <v>8.6999999999999993</v>
      </c>
    </row>
    <row r="129" spans="1:7" x14ac:dyDescent="0.25">
      <c r="A129">
        <v>2005</v>
      </c>
      <c r="B129" t="s">
        <v>20</v>
      </c>
      <c r="C129" s="20">
        <v>10941000</v>
      </c>
      <c r="D129" s="16"/>
      <c r="E129" s="18" t="s">
        <v>20</v>
      </c>
      <c r="F129" s="4">
        <f t="shared" si="13"/>
        <v>1126923.0000000002</v>
      </c>
      <c r="G129">
        <v>10.3</v>
      </c>
    </row>
    <row r="130" spans="1:7" x14ac:dyDescent="0.25">
      <c r="A130">
        <v>2005</v>
      </c>
      <c r="B130" t="s">
        <v>21</v>
      </c>
      <c r="C130" s="20">
        <v>29299000</v>
      </c>
      <c r="D130" s="16"/>
      <c r="E130" s="18" t="s">
        <v>21</v>
      </c>
      <c r="F130" s="4">
        <f t="shared" si="13"/>
        <v>3193591</v>
      </c>
      <c r="G130">
        <v>10.9</v>
      </c>
    </row>
    <row r="131" spans="1:7" x14ac:dyDescent="0.25">
      <c r="A131">
        <v>2005</v>
      </c>
      <c r="B131" t="s">
        <v>22</v>
      </c>
      <c r="C131" s="20">
        <v>56258000</v>
      </c>
      <c r="D131" s="16"/>
      <c r="E131" s="18" t="s">
        <v>22</v>
      </c>
      <c r="F131" s="4">
        <f t="shared" si="13"/>
        <v>4950704.0000000009</v>
      </c>
      <c r="G131">
        <v>8.8000000000000007</v>
      </c>
    </row>
    <row r="132" spans="1:7" x14ac:dyDescent="0.25">
      <c r="A132">
        <v>2005</v>
      </c>
      <c r="B132" t="s">
        <v>23</v>
      </c>
      <c r="C132" s="20">
        <v>33265000</v>
      </c>
      <c r="D132" s="16"/>
      <c r="E132" s="18" t="s">
        <v>23</v>
      </c>
      <c r="F132" s="4">
        <f t="shared" si="13"/>
        <v>2594670</v>
      </c>
      <c r="G132">
        <v>7.8</v>
      </c>
    </row>
    <row r="133" spans="1:7" x14ac:dyDescent="0.25">
      <c r="A133">
        <v>2005</v>
      </c>
      <c r="B133" t="s">
        <v>24</v>
      </c>
      <c r="C133" s="20">
        <v>72000</v>
      </c>
      <c r="D133" s="12">
        <f>C133/$I$117</f>
        <v>7.3189326556543841E-4</v>
      </c>
      <c r="E133" s="18" t="s">
        <v>24</v>
      </c>
      <c r="F133" s="4">
        <f>D133*$J$117</f>
        <v>6704.1547547649307</v>
      </c>
    </row>
    <row r="134" spans="1:7" x14ac:dyDescent="0.25">
      <c r="A134">
        <v>2005</v>
      </c>
      <c r="B134" t="s">
        <v>25</v>
      </c>
      <c r="C134" s="20">
        <v>66390000</v>
      </c>
      <c r="D134" s="16"/>
      <c r="E134" s="18" t="s">
        <v>25</v>
      </c>
      <c r="F134" s="4">
        <f>G134*C134*0.01</f>
        <v>8033190</v>
      </c>
      <c r="G134">
        <v>12.1</v>
      </c>
    </row>
    <row r="135" spans="1:7" x14ac:dyDescent="0.25">
      <c r="A135">
        <v>2005</v>
      </c>
      <c r="B135" t="s">
        <v>26</v>
      </c>
      <c r="C135" s="20">
        <v>104804000</v>
      </c>
      <c r="D135" s="16"/>
      <c r="E135" s="18" t="s">
        <v>26</v>
      </c>
      <c r="F135" s="4">
        <f>G135*C135*0.01</f>
        <v>9746772.0000000019</v>
      </c>
      <c r="G135">
        <v>9.3000000000000007</v>
      </c>
    </row>
    <row r="136" spans="1:7" x14ac:dyDescent="0.25">
      <c r="A136">
        <v>2005</v>
      </c>
      <c r="B136" t="s">
        <v>27</v>
      </c>
      <c r="C136" s="20">
        <v>2308000</v>
      </c>
      <c r="D136" s="12">
        <f>C136/$I$117</f>
        <v>2.3461245235069886E-2</v>
      </c>
      <c r="E136" s="18" t="s">
        <v>27</v>
      </c>
      <c r="F136" s="4">
        <f>D136*$J$117</f>
        <v>214905.40519440916</v>
      </c>
    </row>
    <row r="137" spans="1:7" x14ac:dyDescent="0.25">
      <c r="A137">
        <v>2005</v>
      </c>
      <c r="B137" t="s">
        <v>28</v>
      </c>
      <c r="C137" s="20">
        <v>2470000</v>
      </c>
      <c r="D137" s="12">
        <f>C137/$I$117</f>
        <v>2.5108005082592123E-2</v>
      </c>
      <c r="E137" s="18" t="s">
        <v>28</v>
      </c>
      <c r="F137" s="4">
        <f>D137*$J$117</f>
        <v>229989.75339263026</v>
      </c>
    </row>
    <row r="138" spans="1:7" x14ac:dyDescent="0.25">
      <c r="A138">
        <v>2005</v>
      </c>
      <c r="B138" t="s">
        <v>29</v>
      </c>
      <c r="C138" s="20">
        <v>946000</v>
      </c>
      <c r="D138" s="12">
        <f>C138/$I$117</f>
        <v>9.6162642947903425E-3</v>
      </c>
      <c r="E138" s="18" t="s">
        <v>29</v>
      </c>
      <c r="F138" s="4">
        <f>D138*$J$117</f>
        <v>88085.144416772542</v>
      </c>
    </row>
    <row r="139" spans="1:7" x14ac:dyDescent="0.25">
      <c r="A139">
        <v>2005</v>
      </c>
      <c r="B139" t="s">
        <v>30</v>
      </c>
      <c r="C139" s="20">
        <v>2119000</v>
      </c>
      <c r="D139" s="12">
        <f>C139/$I$117</f>
        <v>2.1540025412960611E-2</v>
      </c>
      <c r="E139" s="18" t="s">
        <v>30</v>
      </c>
      <c r="F139" s="4">
        <f>D139*$J$117</f>
        <v>197306.99896315121</v>
      </c>
    </row>
    <row r="140" spans="1:7" x14ac:dyDescent="0.25">
      <c r="A140">
        <v>2005</v>
      </c>
      <c r="B140" t="s">
        <v>31</v>
      </c>
      <c r="C140" s="20">
        <v>38887000</v>
      </c>
      <c r="D140" s="12"/>
      <c r="E140" s="18" t="s">
        <v>31</v>
      </c>
      <c r="F140" s="4">
        <f>G140*C140*0.01</f>
        <v>3616491</v>
      </c>
      <c r="G140">
        <v>9.3000000000000007</v>
      </c>
    </row>
    <row r="141" spans="1:7" x14ac:dyDescent="0.25">
      <c r="A141">
        <v>2005</v>
      </c>
      <c r="B141" t="s">
        <v>32</v>
      </c>
      <c r="C141" s="20">
        <v>1098000</v>
      </c>
      <c r="D141" s="12">
        <f>C141/$I$117</f>
        <v>1.1161372299872935E-2</v>
      </c>
      <c r="E141" s="18" t="s">
        <v>32</v>
      </c>
      <c r="F141" s="4">
        <f>D141*$J$117</f>
        <v>102238.36001016518</v>
      </c>
    </row>
    <row r="142" spans="1:7" x14ac:dyDescent="0.25">
      <c r="A142">
        <v>2005</v>
      </c>
      <c r="B142" t="s">
        <v>33</v>
      </c>
      <c r="C142" s="20">
        <v>26059000</v>
      </c>
      <c r="D142" s="16"/>
      <c r="E142" s="18" t="s">
        <v>33</v>
      </c>
      <c r="F142" s="4">
        <f>G142*C142*0.01</f>
        <v>2293192.0000000005</v>
      </c>
      <c r="G142">
        <v>8.8000000000000007</v>
      </c>
    </row>
    <row r="143" spans="1:7" x14ac:dyDescent="0.25">
      <c r="A143">
        <v>2005</v>
      </c>
      <c r="B143" t="s">
        <v>34</v>
      </c>
      <c r="C143" s="20">
        <v>62276000</v>
      </c>
      <c r="D143" s="16"/>
      <c r="E143" s="18" t="s">
        <v>34</v>
      </c>
      <c r="F143" s="4">
        <f>G143*C143*0.01</f>
        <v>7348568</v>
      </c>
      <c r="G143">
        <v>11.8</v>
      </c>
    </row>
    <row r="144" spans="1:7" x14ac:dyDescent="0.25">
      <c r="A144">
        <v>2005</v>
      </c>
      <c r="B144" t="s">
        <v>35</v>
      </c>
      <c r="C144" s="20">
        <v>576000</v>
      </c>
      <c r="D144" s="12">
        <f>C144/$I$117</f>
        <v>5.8551461245235073E-3</v>
      </c>
      <c r="E144" s="18" t="s">
        <v>35</v>
      </c>
      <c r="F144" s="4">
        <f>D144*$J$117</f>
        <v>53633.238038119445</v>
      </c>
    </row>
    <row r="145" spans="1:7" x14ac:dyDescent="0.25">
      <c r="A145">
        <v>2005</v>
      </c>
      <c r="B145" t="s">
        <v>36</v>
      </c>
      <c r="C145" s="20">
        <v>65135000</v>
      </c>
      <c r="D145" s="16"/>
      <c r="E145" s="18" t="s">
        <v>36</v>
      </c>
      <c r="F145" s="4">
        <f>G145*C145*0.01</f>
        <v>5210800</v>
      </c>
      <c r="G145">
        <v>8</v>
      </c>
    </row>
    <row r="146" spans="1:7" x14ac:dyDescent="0.25">
      <c r="A146">
        <v>2005</v>
      </c>
      <c r="B146" t="s">
        <v>37</v>
      </c>
      <c r="C146" s="17">
        <v>33899040</v>
      </c>
      <c r="D146" s="12">
        <f>C146/$I$117</f>
        <v>0.3445899872935197</v>
      </c>
      <c r="E146" s="18" t="s">
        <v>37</v>
      </c>
      <c r="F146" s="4">
        <f>D146*$J$117</f>
        <v>3156450.1416384242</v>
      </c>
    </row>
    <row r="147" spans="1:7" x14ac:dyDescent="0.25">
      <c r="A147">
        <v>2005</v>
      </c>
      <c r="B147" t="s">
        <v>38</v>
      </c>
      <c r="C147" s="20">
        <v>3407000</v>
      </c>
      <c r="D147" s="12">
        <f>C147/$I$117</f>
        <v>3.4632782719186787E-2</v>
      </c>
      <c r="E147" s="18" t="s">
        <v>38</v>
      </c>
      <c r="F147" s="4">
        <f>D147*$J$117</f>
        <v>317236.87846505718</v>
      </c>
    </row>
    <row r="148" spans="1:7" x14ac:dyDescent="0.25">
      <c r="A148">
        <v>2005</v>
      </c>
      <c r="B148" t="s">
        <v>39</v>
      </c>
      <c r="C148" s="20">
        <v>183282000</v>
      </c>
      <c r="E148" s="18" t="s">
        <v>39</v>
      </c>
      <c r="F148" s="4">
        <f>G148*C148*0.01</f>
        <v>23826660</v>
      </c>
      <c r="G148">
        <v>13</v>
      </c>
    </row>
    <row r="149" spans="1:7" x14ac:dyDescent="0.25">
      <c r="A149">
        <v>2005</v>
      </c>
      <c r="B149" t="s">
        <v>40</v>
      </c>
      <c r="C149" s="20">
        <v>9219000</v>
      </c>
      <c r="E149" s="18" t="s">
        <v>40</v>
      </c>
      <c r="F149" s="4">
        <f>G149*C149*0.01</f>
        <v>1023309</v>
      </c>
      <c r="G149">
        <v>11.1</v>
      </c>
    </row>
    <row r="150" spans="1:7" x14ac:dyDescent="0.25">
      <c r="A150">
        <v>2005</v>
      </c>
      <c r="B150" t="s">
        <v>41</v>
      </c>
      <c r="C150" s="20">
        <v>85216000</v>
      </c>
      <c r="E150" s="18" t="s">
        <v>41</v>
      </c>
      <c r="F150" s="4">
        <f>G150*C150*0.01</f>
        <v>7328576</v>
      </c>
      <c r="G150">
        <v>8.6</v>
      </c>
    </row>
    <row r="151" spans="1:7" x14ac:dyDescent="0.25">
      <c r="F151" s="4"/>
    </row>
  </sheetData>
  <sortState ref="F116:G136">
    <sortCondition ref="F115:F13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49"/>
  <sheetViews>
    <sheetView workbookViewId="0">
      <selection activeCell="L15" sqref="L15"/>
    </sheetView>
  </sheetViews>
  <sheetFormatPr defaultRowHeight="15" x14ac:dyDescent="0.25"/>
  <cols>
    <col min="3" max="3" width="27.140625" bestFit="1" customWidth="1"/>
    <col min="4" max="4" width="14" style="17" bestFit="1" customWidth="1"/>
    <col min="5" max="7" width="9.140625" style="17"/>
  </cols>
  <sheetData>
    <row r="1" spans="2:9" x14ac:dyDescent="0.25">
      <c r="D1" s="17" t="s">
        <v>56</v>
      </c>
      <c r="E1" s="17" t="s">
        <v>60</v>
      </c>
      <c r="F1" s="17" t="s">
        <v>54</v>
      </c>
      <c r="G1" s="17" t="s">
        <v>55</v>
      </c>
    </row>
    <row r="2" spans="2:9" x14ac:dyDescent="0.25">
      <c r="B2">
        <f>'pop projections'!A3</f>
        <v>2018</v>
      </c>
      <c r="C2" t="s">
        <v>4</v>
      </c>
      <c r="D2" s="4">
        <f>'pop projections'!F3</f>
        <v>111631525.99999999</v>
      </c>
      <c r="E2" s="17">
        <v>898</v>
      </c>
      <c r="F2" s="4">
        <f>((E2)/(E2+1000))*D2</f>
        <v>52816180.373024225</v>
      </c>
      <c r="G2" s="4">
        <f>D2-F2</f>
        <v>58815345.62697576</v>
      </c>
    </row>
    <row r="3" spans="2:9" x14ac:dyDescent="0.25">
      <c r="B3">
        <f>'pop projections'!A4</f>
        <v>2018</v>
      </c>
      <c r="C3" t="s">
        <v>6</v>
      </c>
      <c r="D3" s="4">
        <f>'pop projections'!F4</f>
        <v>88065.369177068671</v>
      </c>
      <c r="E3" s="17" t="s">
        <v>74</v>
      </c>
      <c r="F3" s="4" t="s">
        <v>74</v>
      </c>
      <c r="G3" s="4" t="s">
        <v>74</v>
      </c>
    </row>
    <row r="4" spans="2:9" x14ac:dyDescent="0.25">
      <c r="B4">
        <f>'pop projections'!A5</f>
        <v>2018</v>
      </c>
      <c r="C4" t="s">
        <v>7</v>
      </c>
      <c r="D4" s="4">
        <f>'pop projections'!F5</f>
        <v>7967355.1227462087</v>
      </c>
      <c r="E4" s="17">
        <v>913</v>
      </c>
      <c r="F4" s="4">
        <f t="shared" ref="F4:F38" si="0">((E4)/(E4+1000))*D4</f>
        <v>3802506.6529363766</v>
      </c>
      <c r="G4" s="4">
        <f t="shared" ref="G4:G38" si="1">D4-F4</f>
        <v>4164848.4698098321</v>
      </c>
    </row>
    <row r="5" spans="2:9" x14ac:dyDescent="0.25">
      <c r="B5">
        <f>'pop projections'!A6</f>
        <v>2018</v>
      </c>
      <c r="C5" t="s">
        <v>8</v>
      </c>
      <c r="D5" s="4">
        <f>'pop projections'!F6</f>
        <v>205383.75663730275</v>
      </c>
      <c r="E5" s="17" t="s">
        <v>74</v>
      </c>
      <c r="F5" s="4" t="s">
        <v>74</v>
      </c>
      <c r="G5" s="4" t="s">
        <v>74</v>
      </c>
    </row>
    <row r="6" spans="2:9" x14ac:dyDescent="0.25">
      <c r="B6">
        <f>'pop projections'!A7</f>
        <v>2018</v>
      </c>
      <c r="C6" t="s">
        <v>9</v>
      </c>
      <c r="D6" s="4">
        <f>'pop projections'!F7</f>
        <v>2387952.0331659997</v>
      </c>
      <c r="E6" s="17">
        <v>896</v>
      </c>
      <c r="F6" s="4">
        <f t="shared" si="0"/>
        <v>1128483.661243004</v>
      </c>
      <c r="G6" s="4">
        <f t="shared" si="1"/>
        <v>1259468.3719229957</v>
      </c>
      <c r="I6" t="s">
        <v>81</v>
      </c>
    </row>
    <row r="7" spans="2:9" x14ac:dyDescent="0.25">
      <c r="B7">
        <f>'pop projections'!A8</f>
        <v>2018</v>
      </c>
      <c r="C7" t="s">
        <v>10</v>
      </c>
      <c r="D7" s="4">
        <f>'pop projections'!F8</f>
        <v>7624585.4938080003</v>
      </c>
      <c r="E7" s="17">
        <v>908</v>
      </c>
      <c r="F7" s="4">
        <f t="shared" si="0"/>
        <v>3628471.5033425917</v>
      </c>
      <c r="G7" s="4">
        <f t="shared" si="1"/>
        <v>3996113.9904654087</v>
      </c>
      <c r="I7" t="s">
        <v>82</v>
      </c>
    </row>
    <row r="8" spans="2:9" x14ac:dyDescent="0.25">
      <c r="B8">
        <f>'pop projections'!A9</f>
        <v>2018</v>
      </c>
      <c r="C8" t="s">
        <v>11</v>
      </c>
      <c r="D8" s="4">
        <f>'pop projections'!F9</f>
        <v>297278.05490902654</v>
      </c>
      <c r="E8" s="17" t="s">
        <v>74</v>
      </c>
      <c r="F8" s="4" t="s">
        <v>74</v>
      </c>
      <c r="G8" s="4" t="s">
        <v>74</v>
      </c>
    </row>
    <row r="9" spans="2:9" x14ac:dyDescent="0.25">
      <c r="B9">
        <f>'pop projections'!A10</f>
        <v>2018</v>
      </c>
      <c r="C9" t="s">
        <v>12</v>
      </c>
      <c r="D9" s="4">
        <f>'pop projections'!F10</f>
        <v>2452788.7999999998</v>
      </c>
      <c r="E9" s="17">
        <v>963</v>
      </c>
      <c r="F9" s="4">
        <f t="shared" si="0"/>
        <v>1203278.4586856852</v>
      </c>
      <c r="G9" s="4">
        <f t="shared" si="1"/>
        <v>1249510.3413143146</v>
      </c>
    </row>
    <row r="10" spans="2:9" x14ac:dyDescent="0.25">
      <c r="B10">
        <f>'pop projections'!A11</f>
        <v>2018</v>
      </c>
      <c r="C10" t="s">
        <v>13</v>
      </c>
      <c r="D10" s="4">
        <f>'pop projections'!F11</f>
        <v>69227.038031365286</v>
      </c>
      <c r="E10" s="17" t="s">
        <v>74</v>
      </c>
      <c r="F10" s="4" t="s">
        <v>74</v>
      </c>
      <c r="G10" s="4" t="s">
        <v>74</v>
      </c>
    </row>
    <row r="11" spans="2:9" x14ac:dyDescent="0.25">
      <c r="B11">
        <f>'pop projections'!A12</f>
        <v>2018</v>
      </c>
      <c r="C11" t="s">
        <v>14</v>
      </c>
      <c r="D11" s="4">
        <f>'pop projections'!F12</f>
        <v>54983.421799248092</v>
      </c>
      <c r="E11" s="17" t="s">
        <v>74</v>
      </c>
      <c r="F11" s="4" t="s">
        <v>74</v>
      </c>
      <c r="G11" s="4" t="s">
        <v>74</v>
      </c>
    </row>
    <row r="12" spans="2:9" x14ac:dyDescent="0.25">
      <c r="B12">
        <f>'pop projections'!A13</f>
        <v>2018</v>
      </c>
      <c r="C12" t="s">
        <v>15</v>
      </c>
      <c r="D12" s="4">
        <f>'pop projections'!F13</f>
        <v>1824363</v>
      </c>
      <c r="E12" s="17">
        <v>857</v>
      </c>
      <c r="F12" s="4">
        <f t="shared" si="0"/>
        <v>841938.12116316648</v>
      </c>
      <c r="G12" s="4">
        <f t="shared" si="1"/>
        <v>982424.87883683352</v>
      </c>
    </row>
    <row r="13" spans="2:9" x14ac:dyDescent="0.25">
      <c r="B13">
        <f>'pop projections'!A14</f>
        <v>2018</v>
      </c>
      <c r="C13" t="s">
        <v>16</v>
      </c>
      <c r="D13" s="4">
        <f>'pop projections'!F14</f>
        <v>316729.01470987475</v>
      </c>
      <c r="E13" s="17" t="s">
        <v>74</v>
      </c>
      <c r="F13" s="4" t="s">
        <v>74</v>
      </c>
      <c r="G13" s="4" t="s">
        <v>74</v>
      </c>
    </row>
    <row r="14" spans="2:9" x14ac:dyDescent="0.25">
      <c r="B14">
        <f>'pop projections'!A15</f>
        <v>2018</v>
      </c>
      <c r="C14" t="s">
        <v>17</v>
      </c>
      <c r="D14" s="4">
        <f>'pop projections'!F15</f>
        <v>5214826.3357779998</v>
      </c>
      <c r="E14" s="17">
        <v>848</v>
      </c>
      <c r="F14" s="4">
        <f t="shared" si="0"/>
        <v>2392950.612954407</v>
      </c>
      <c r="G14" s="4">
        <f t="shared" si="1"/>
        <v>2821875.7228235928</v>
      </c>
    </row>
    <row r="15" spans="2:9" x14ac:dyDescent="0.25">
      <c r="B15">
        <f>'pop projections'!A16</f>
        <v>2018</v>
      </c>
      <c r="C15" t="s">
        <v>18</v>
      </c>
      <c r="D15" s="4">
        <f>'pop projections'!F16</f>
        <v>2650131.3152410001</v>
      </c>
      <c r="E15" s="17">
        <v>832</v>
      </c>
      <c r="F15" s="4">
        <f t="shared" si="0"/>
        <v>1203553.0863976595</v>
      </c>
      <c r="G15" s="4">
        <f t="shared" si="1"/>
        <v>1446578.2288433407</v>
      </c>
    </row>
    <row r="16" spans="2:9" x14ac:dyDescent="0.25">
      <c r="B16">
        <f>'pop projections'!A17</f>
        <v>2018</v>
      </c>
      <c r="C16" t="s">
        <v>19</v>
      </c>
      <c r="D16" s="4">
        <f>'pop projections'!F17</f>
        <v>802748.4</v>
      </c>
      <c r="E16" s="17">
        <v>917</v>
      </c>
      <c r="F16" s="4">
        <f t="shared" si="0"/>
        <v>383995.97433489829</v>
      </c>
      <c r="G16" s="4">
        <f t="shared" si="1"/>
        <v>418752.42566510173</v>
      </c>
    </row>
    <row r="17" spans="2:7" x14ac:dyDescent="0.25">
      <c r="B17">
        <f>'pop projections'!A18</f>
        <v>2018</v>
      </c>
      <c r="C17" t="s">
        <v>20</v>
      </c>
      <c r="D17" s="4">
        <f>'pop projections'!F18</f>
        <v>1193042.9873350002</v>
      </c>
      <c r="E17" s="17">
        <v>906</v>
      </c>
      <c r="F17" s="4">
        <f t="shared" si="0"/>
        <v>567102.28044360445</v>
      </c>
      <c r="G17" s="4">
        <f t="shared" si="1"/>
        <v>625940.70689139573</v>
      </c>
    </row>
    <row r="18" spans="2:7" x14ac:dyDescent="0.25">
      <c r="B18">
        <f>'pop projections'!A19</f>
        <v>2018</v>
      </c>
      <c r="C18" t="s">
        <v>21</v>
      </c>
      <c r="D18" s="4">
        <f>'pop projections'!F19</f>
        <v>3131056.3655170002</v>
      </c>
      <c r="E18" s="17">
        <v>918</v>
      </c>
      <c r="F18" s="4">
        <f t="shared" si="0"/>
        <v>1498597.3636833192</v>
      </c>
      <c r="G18" s="4">
        <f t="shared" si="1"/>
        <v>1632459.001833681</v>
      </c>
    </row>
    <row r="19" spans="2:7" x14ac:dyDescent="0.25">
      <c r="B19">
        <f>'pop projections'!A20</f>
        <v>2018</v>
      </c>
      <c r="C19" t="s">
        <v>22</v>
      </c>
      <c r="D19" s="4">
        <f>'pop projections'!F20</f>
        <v>4643442</v>
      </c>
      <c r="E19" s="17">
        <v>935</v>
      </c>
      <c r="F19" s="4">
        <f t="shared" si="0"/>
        <v>2243730.3720930233</v>
      </c>
      <c r="G19" s="4">
        <f t="shared" si="1"/>
        <v>2399711.6279069767</v>
      </c>
    </row>
    <row r="20" spans="2:7" x14ac:dyDescent="0.25">
      <c r="B20">
        <f>'pop projections'!A21</f>
        <v>2018</v>
      </c>
      <c r="C20" t="s">
        <v>23</v>
      </c>
      <c r="D20" s="4">
        <f>'pop projections'!F21</f>
        <v>3324916.4360620002</v>
      </c>
      <c r="E20" s="17">
        <v>959</v>
      </c>
      <c r="F20" s="4">
        <f t="shared" si="0"/>
        <v>1627664.5544581206</v>
      </c>
      <c r="G20" s="4">
        <f t="shared" si="1"/>
        <v>1697251.8816038796</v>
      </c>
    </row>
    <row r="21" spans="2:7" x14ac:dyDescent="0.25">
      <c r="B21">
        <f>'pop projections'!A22</f>
        <v>2018</v>
      </c>
      <c r="C21" t="s">
        <v>24</v>
      </c>
      <c r="D21" s="4">
        <f>'pop projections'!F22</f>
        <v>12712.044594255129</v>
      </c>
      <c r="E21" s="17" t="s">
        <v>74</v>
      </c>
      <c r="F21" s="4" t="s">
        <v>74</v>
      </c>
      <c r="G21" s="4" t="s">
        <v>74</v>
      </c>
    </row>
    <row r="22" spans="2:7" x14ac:dyDescent="0.25">
      <c r="B22">
        <f>'pop projections'!A23</f>
        <v>2018</v>
      </c>
      <c r="C22" t="s">
        <v>25</v>
      </c>
      <c r="D22" s="4">
        <f>'pop projections'!F23</f>
        <v>6163234.0800419999</v>
      </c>
      <c r="E22" s="17">
        <v>922</v>
      </c>
      <c r="F22" s="4">
        <f t="shared" si="0"/>
        <v>2956556.6190419998</v>
      </c>
      <c r="G22" s="4">
        <f t="shared" si="1"/>
        <v>3206677.4610000001</v>
      </c>
    </row>
    <row r="23" spans="2:7" x14ac:dyDescent="0.25">
      <c r="B23">
        <f>'pop projections'!A24</f>
        <v>2018</v>
      </c>
      <c r="C23" t="s">
        <v>26</v>
      </c>
      <c r="D23" s="4">
        <f>'pop projections'!F24</f>
        <v>11604214.4</v>
      </c>
      <c r="E23" s="17">
        <v>876</v>
      </c>
      <c r="F23" s="4">
        <f t="shared" si="0"/>
        <v>5418599.048187633</v>
      </c>
      <c r="G23" s="4">
        <f t="shared" si="1"/>
        <v>6185615.3518123673</v>
      </c>
    </row>
    <row r="24" spans="2:7" x14ac:dyDescent="0.25">
      <c r="B24">
        <f>'pop projections'!A25</f>
        <v>2018</v>
      </c>
      <c r="C24" t="s">
        <v>27</v>
      </c>
      <c r="D24" s="4">
        <f>'pop projections'!F25</f>
        <v>405253.85537830205</v>
      </c>
      <c r="E24" s="17" t="s">
        <v>74</v>
      </c>
      <c r="F24" s="4" t="s">
        <v>74</v>
      </c>
      <c r="G24" s="4" t="s">
        <v>74</v>
      </c>
    </row>
    <row r="25" spans="2:7" x14ac:dyDescent="0.25">
      <c r="B25">
        <f>'pop projections'!A26</f>
        <v>2018</v>
      </c>
      <c r="C25" t="s">
        <v>28</v>
      </c>
      <c r="D25" s="4">
        <f>'pop projections'!F26</f>
        <v>433741.08784253645</v>
      </c>
      <c r="E25" s="17" t="s">
        <v>74</v>
      </c>
      <c r="F25" s="4" t="s">
        <v>74</v>
      </c>
      <c r="G25" s="4" t="s">
        <v>74</v>
      </c>
    </row>
    <row r="26" spans="2:7" x14ac:dyDescent="0.25">
      <c r="B26">
        <f>'pop projections'!A27</f>
        <v>2018</v>
      </c>
      <c r="C26" t="s">
        <v>29</v>
      </c>
      <c r="D26" s="4">
        <f>'pop projections'!F27</f>
        <v>166175.52270803391</v>
      </c>
      <c r="E26" s="17" t="s">
        <v>74</v>
      </c>
      <c r="F26" s="4" t="s">
        <v>74</v>
      </c>
      <c r="G26" s="4" t="s">
        <v>74</v>
      </c>
    </row>
    <row r="27" spans="2:7" x14ac:dyDescent="0.25">
      <c r="B27">
        <f>'pop projections'!A28</f>
        <v>2018</v>
      </c>
      <c r="C27" t="s">
        <v>30</v>
      </c>
      <c r="D27" s="4">
        <f>'pop projections'!F28</f>
        <v>372171.90800048149</v>
      </c>
      <c r="E27" s="17" t="s">
        <v>74</v>
      </c>
      <c r="F27" s="4" t="s">
        <v>74</v>
      </c>
      <c r="G27" s="4" t="s">
        <v>74</v>
      </c>
    </row>
    <row r="28" spans="2:7" x14ac:dyDescent="0.25">
      <c r="B28">
        <f>'pop projections'!A29</f>
        <v>2018</v>
      </c>
      <c r="C28" t="s">
        <v>31</v>
      </c>
      <c r="D28" s="4">
        <f>'pop projections'!F29</f>
        <v>4270068.0862639993</v>
      </c>
      <c r="E28" s="17">
        <v>948</v>
      </c>
      <c r="F28" s="4">
        <f t="shared" si="0"/>
        <v>2078041.3479354575</v>
      </c>
      <c r="G28" s="4">
        <f t="shared" si="1"/>
        <v>2192026.7383285416</v>
      </c>
    </row>
    <row r="29" spans="2:7" x14ac:dyDescent="0.25">
      <c r="B29">
        <f>'pop projections'!A30</f>
        <v>2018</v>
      </c>
      <c r="C29" t="s">
        <v>32</v>
      </c>
      <c r="D29" s="4">
        <f>'pop projections'!F30</f>
        <v>275376.58048759907</v>
      </c>
      <c r="E29" s="17" t="s">
        <v>74</v>
      </c>
      <c r="F29" s="4" t="s">
        <v>74</v>
      </c>
      <c r="G29" s="4" t="s">
        <v>74</v>
      </c>
    </row>
    <row r="30" spans="2:7" x14ac:dyDescent="0.25">
      <c r="B30">
        <f>'pop projections'!A31</f>
        <v>2018</v>
      </c>
      <c r="C30" t="s">
        <v>33</v>
      </c>
      <c r="D30" s="4">
        <f>'pop projections'!F31</f>
        <v>2292975.0592499999</v>
      </c>
      <c r="E30" s="17">
        <v>893</v>
      </c>
      <c r="F30" s="4">
        <f t="shared" si="0"/>
        <v>1081683.4273165611</v>
      </c>
      <c r="G30" s="4">
        <f t="shared" si="1"/>
        <v>1211291.6319334388</v>
      </c>
    </row>
    <row r="31" spans="2:7" x14ac:dyDescent="0.25">
      <c r="B31">
        <f>'pop projections'!A32</f>
        <v>2018</v>
      </c>
      <c r="C31" t="s">
        <v>34</v>
      </c>
      <c r="D31" s="4">
        <f>'pop projections'!F32</f>
        <v>5885882.5497679999</v>
      </c>
      <c r="E31" s="17">
        <v>857</v>
      </c>
      <c r="F31" s="4">
        <f t="shared" si="0"/>
        <v>2716317.3641094109</v>
      </c>
      <c r="G31" s="4">
        <f t="shared" si="1"/>
        <v>3169565.185658589</v>
      </c>
    </row>
    <row r="32" spans="2:7" x14ac:dyDescent="0.25">
      <c r="B32">
        <f>'pop projections'!A33</f>
        <v>2018</v>
      </c>
      <c r="C32" t="s">
        <v>35</v>
      </c>
      <c r="D32" s="4">
        <f>'pop projections'!F33</f>
        <v>101083.7280988962</v>
      </c>
      <c r="E32" s="17" t="s">
        <v>74</v>
      </c>
      <c r="F32" s="4" t="s">
        <v>74</v>
      </c>
      <c r="G32" s="4" t="s">
        <v>74</v>
      </c>
    </row>
    <row r="33" spans="2:7" x14ac:dyDescent="0.25">
      <c r="B33">
        <f>'pop projections'!A34</f>
        <v>2018</v>
      </c>
      <c r="C33" t="s">
        <v>36</v>
      </c>
      <c r="D33" s="4">
        <f>'pop projections'!F34</f>
        <v>5113431</v>
      </c>
      <c r="E33" s="17">
        <v>915</v>
      </c>
      <c r="F33" s="4">
        <f t="shared" si="0"/>
        <v>2443232.0443864232</v>
      </c>
      <c r="G33" s="4">
        <f t="shared" si="1"/>
        <v>2670198.9556135768</v>
      </c>
    </row>
    <row r="34" spans="2:7" x14ac:dyDescent="0.25">
      <c r="B34">
        <f>'pop projections'!A35</f>
        <v>2018</v>
      </c>
      <c r="C34" t="s">
        <v>37</v>
      </c>
      <c r="D34" s="4">
        <f>'pop projections'!F35</f>
        <v>5769464.0544024268</v>
      </c>
      <c r="E34" s="17">
        <v>901</v>
      </c>
      <c r="F34" s="4">
        <f t="shared" si="0"/>
        <v>2734501.3745484413</v>
      </c>
      <c r="G34" s="4">
        <f t="shared" si="1"/>
        <v>3034962.6798539856</v>
      </c>
    </row>
    <row r="35" spans="2:7" x14ac:dyDescent="0.25">
      <c r="B35">
        <f>'pop projections'!A36</f>
        <v>2018</v>
      </c>
      <c r="C35" t="s">
        <v>38</v>
      </c>
      <c r="D35" s="4">
        <f>'pop projections'!F36</f>
        <v>598231.88174892205</v>
      </c>
      <c r="E35" s="17" t="s">
        <v>74</v>
      </c>
      <c r="F35" s="4" t="s">
        <v>74</v>
      </c>
      <c r="G35" s="4" t="s">
        <v>74</v>
      </c>
    </row>
    <row r="36" spans="2:7" x14ac:dyDescent="0.25">
      <c r="B36">
        <f>'pop projections'!A37</f>
        <v>2018</v>
      </c>
      <c r="C36" t="s">
        <v>39</v>
      </c>
      <c r="D36" s="4">
        <f>'pop projections'!F37</f>
        <v>16817209.424829002</v>
      </c>
      <c r="E36" s="17">
        <v>882</v>
      </c>
      <c r="F36" s="4">
        <f t="shared" si="0"/>
        <v>7881391.4520186931</v>
      </c>
      <c r="G36" s="4">
        <f t="shared" si="1"/>
        <v>8935817.9728103094</v>
      </c>
    </row>
    <row r="37" spans="2:7" x14ac:dyDescent="0.25">
      <c r="B37">
        <f>'pop projections'!A38</f>
        <v>2018</v>
      </c>
      <c r="C37" t="s">
        <v>40</v>
      </c>
      <c r="D37" s="4">
        <f>'pop projections'!F38</f>
        <v>729429.01088699989</v>
      </c>
      <c r="E37" s="17">
        <v>850</v>
      </c>
      <c r="F37" s="4">
        <f t="shared" si="0"/>
        <v>335143.05905618914</v>
      </c>
      <c r="G37" s="4">
        <f t="shared" si="1"/>
        <v>394285.95183081075</v>
      </c>
    </row>
    <row r="38" spans="2:7" x14ac:dyDescent="0.25">
      <c r="B38">
        <f>'pop projections'!A39</f>
        <v>2018</v>
      </c>
      <c r="C38" t="s">
        <v>41</v>
      </c>
      <c r="D38" s="4">
        <f>'pop projections'!F39</f>
        <v>6372303.0951089989</v>
      </c>
      <c r="E38" s="17">
        <v>937</v>
      </c>
      <c r="F38" s="4">
        <f t="shared" si="0"/>
        <v>3082523.4899933566</v>
      </c>
      <c r="G38" s="4">
        <f t="shared" si="1"/>
        <v>3289779.6051156423</v>
      </c>
    </row>
    <row r="39" spans="2:7" x14ac:dyDescent="0.25">
      <c r="B39">
        <f>'pop projections'!A40</f>
        <v>2016</v>
      </c>
      <c r="C39" t="s">
        <v>4</v>
      </c>
      <c r="D39" s="4">
        <f>'pop projections'!F40</f>
        <v>114102000</v>
      </c>
      <c r="E39" s="17">
        <v>898</v>
      </c>
      <c r="F39" s="4">
        <f t="shared" ref="F39" si="2">((E39)/(E39+1000))*D39</f>
        <v>53985034.773445733</v>
      </c>
      <c r="G39" s="4">
        <f t="shared" ref="G39" si="3">D39-F39</f>
        <v>60116965.226554267</v>
      </c>
    </row>
    <row r="40" spans="2:7" x14ac:dyDescent="0.25">
      <c r="B40">
        <f>'pop projections'!A41</f>
        <v>2016</v>
      </c>
      <c r="C40" t="s">
        <v>6</v>
      </c>
      <c r="D40" s="4">
        <f>'pop projections'!F41</f>
        <v>44575.957727873181</v>
      </c>
      <c r="E40" s="17" t="s">
        <v>74</v>
      </c>
      <c r="F40" s="17" t="s">
        <v>74</v>
      </c>
      <c r="G40" s="17" t="s">
        <v>74</v>
      </c>
    </row>
    <row r="41" spans="2:7" x14ac:dyDescent="0.25">
      <c r="B41">
        <f>'pop projections'!A42</f>
        <v>2016</v>
      </c>
      <c r="C41" t="s">
        <v>7</v>
      </c>
      <c r="D41" s="4">
        <f>'pop projections'!F42</f>
        <v>4146080.2113606343</v>
      </c>
      <c r="E41" s="17">
        <v>913</v>
      </c>
      <c r="F41" s="4">
        <f t="shared" ref="F41" si="4">((E41)/(E41+1000))*D41</f>
        <v>1978761.7527298795</v>
      </c>
      <c r="G41" s="4">
        <f t="shared" ref="G41" si="5">D41-F41</f>
        <v>2167318.4586307546</v>
      </c>
    </row>
    <row r="42" spans="2:7" x14ac:dyDescent="0.25">
      <c r="B42">
        <f>'pop projections'!A43</f>
        <v>2016</v>
      </c>
      <c r="C42" t="s">
        <v>8</v>
      </c>
      <c r="D42" s="4">
        <f>'pop projections'!F43</f>
        <v>106221.83756206442</v>
      </c>
      <c r="E42" s="17" t="s">
        <v>74</v>
      </c>
      <c r="F42" s="17" t="s">
        <v>74</v>
      </c>
      <c r="G42" s="17" t="s">
        <v>74</v>
      </c>
    </row>
    <row r="43" spans="2:7" x14ac:dyDescent="0.25">
      <c r="B43">
        <f>'pop projections'!A44</f>
        <v>2016</v>
      </c>
      <c r="C43" t="s">
        <v>9</v>
      </c>
      <c r="D43" s="4">
        <f>'pop projections'!F44</f>
        <v>3036000</v>
      </c>
      <c r="E43" s="17">
        <v>896</v>
      </c>
      <c r="F43" s="4">
        <f t="shared" ref="F43:F44" si="6">((E43)/(E43+1000))*D43</f>
        <v>1434734.1772151899</v>
      </c>
      <c r="G43" s="4">
        <f t="shared" ref="G43:G44" si="7">D43-F43</f>
        <v>1601265.8227848101</v>
      </c>
    </row>
    <row r="44" spans="2:7" x14ac:dyDescent="0.25">
      <c r="B44">
        <f>'pop projections'!A45</f>
        <v>2016</v>
      </c>
      <c r="C44" t="s">
        <v>10</v>
      </c>
      <c r="D44" s="4">
        <f>'pop projections'!F45</f>
        <v>10120000</v>
      </c>
      <c r="E44" s="17">
        <v>908</v>
      </c>
      <c r="F44" s="4">
        <f t="shared" si="6"/>
        <v>4816016.77148847</v>
      </c>
      <c r="G44" s="4">
        <f t="shared" si="7"/>
        <v>5303983.22851153</v>
      </c>
    </row>
    <row r="45" spans="2:7" x14ac:dyDescent="0.25">
      <c r="B45">
        <f>'pop projections'!A46</f>
        <v>2016</v>
      </c>
      <c r="C45" t="s">
        <v>11</v>
      </c>
      <c r="D45" s="4">
        <f>'pop projections'!F46</f>
        <v>144002.18648931806</v>
      </c>
      <c r="E45" s="17" t="s">
        <v>74</v>
      </c>
      <c r="F45" s="17" t="s">
        <v>74</v>
      </c>
      <c r="G45" s="17" t="s">
        <v>74</v>
      </c>
    </row>
    <row r="46" spans="2:7" x14ac:dyDescent="0.25">
      <c r="B46">
        <f>'pop projections'!A47</f>
        <v>2016</v>
      </c>
      <c r="C46" t="s">
        <v>12</v>
      </c>
      <c r="D46" s="4">
        <f>'pop projections'!F47</f>
        <v>2537000</v>
      </c>
      <c r="E46" s="17">
        <v>963</v>
      </c>
      <c r="F46" s="4">
        <f t="shared" ref="F46" si="8">((E46)/(E46+1000))*D46</f>
        <v>1244590.4228222109</v>
      </c>
      <c r="G46" s="4">
        <f t="shared" ref="G46" si="9">D46-F46</f>
        <v>1292409.5771777891</v>
      </c>
    </row>
    <row r="47" spans="2:7" x14ac:dyDescent="0.25">
      <c r="B47">
        <f>'pop projections'!A48</f>
        <v>2016</v>
      </c>
      <c r="C47" t="s">
        <v>13</v>
      </c>
      <c r="D47" s="4">
        <f>'pop projections'!F48</f>
        <v>34139.84421263609</v>
      </c>
      <c r="E47" s="17" t="s">
        <v>74</v>
      </c>
      <c r="F47" s="17" t="s">
        <v>74</v>
      </c>
      <c r="G47" s="17" t="s">
        <v>74</v>
      </c>
    </row>
    <row r="48" spans="2:7" x14ac:dyDescent="0.25">
      <c r="B48">
        <f>'pop projections'!A49</f>
        <v>2016</v>
      </c>
      <c r="C48" t="s">
        <v>14</v>
      </c>
      <c r="D48" s="4">
        <f>'pop projections'!F49</f>
        <v>26697.034573862344</v>
      </c>
      <c r="E48" s="17" t="s">
        <v>74</v>
      </c>
      <c r="F48" s="17" t="s">
        <v>74</v>
      </c>
      <c r="G48" s="17" t="s">
        <v>74</v>
      </c>
    </row>
    <row r="49" spans="2:7" x14ac:dyDescent="0.25">
      <c r="B49">
        <f>'pop projections'!A50</f>
        <v>2016</v>
      </c>
      <c r="C49" t="s">
        <v>15</v>
      </c>
      <c r="D49" s="4">
        <f>'pop projections'!F50</f>
        <v>1743000</v>
      </c>
      <c r="E49" s="17">
        <v>857</v>
      </c>
      <c r="F49" s="4">
        <f t="shared" ref="F49" si="10">((E49)/(E49+1000))*D49</f>
        <v>804389.33764135709</v>
      </c>
      <c r="G49" s="4">
        <f t="shared" ref="G49" si="11">D49-F49</f>
        <v>938610.66235864291</v>
      </c>
    </row>
    <row r="50" spans="2:7" x14ac:dyDescent="0.25">
      <c r="B50">
        <f>'pop projections'!A51</f>
        <v>2016</v>
      </c>
      <c r="C50" t="s">
        <v>16</v>
      </c>
      <c r="D50" s="4">
        <f>'pop projections'!F51</f>
        <v>159939.50712886621</v>
      </c>
      <c r="E50" s="17" t="s">
        <v>74</v>
      </c>
      <c r="F50" s="17" t="s">
        <v>74</v>
      </c>
      <c r="G50" s="17" t="s">
        <v>74</v>
      </c>
    </row>
    <row r="51" spans="2:7" x14ac:dyDescent="0.25">
      <c r="B51">
        <f>'pop projections'!A52</f>
        <v>2016</v>
      </c>
      <c r="C51" t="s">
        <v>17</v>
      </c>
      <c r="D51" s="4">
        <f>'pop projections'!F52</f>
        <v>5067000</v>
      </c>
      <c r="E51" s="17">
        <v>848</v>
      </c>
      <c r="F51" s="4">
        <f t="shared" ref="F51:F57" si="12">((E51)/(E51+1000))*D51</f>
        <v>2325116.8831168832</v>
      </c>
      <c r="G51" s="4">
        <f t="shared" ref="G51:G57" si="13">D51-F51</f>
        <v>2741883.1168831168</v>
      </c>
    </row>
    <row r="52" spans="2:7" x14ac:dyDescent="0.25">
      <c r="B52">
        <f>'pop projections'!A53</f>
        <v>2016</v>
      </c>
      <c r="C52" t="s">
        <v>18</v>
      </c>
      <c r="D52" s="4">
        <f>'pop projections'!F53</f>
        <v>2335000</v>
      </c>
      <c r="E52" s="17">
        <v>832</v>
      </c>
      <c r="F52" s="4">
        <f t="shared" si="12"/>
        <v>1060436.6812227075</v>
      </c>
      <c r="G52" s="4">
        <f t="shared" si="13"/>
        <v>1274563.3187772925</v>
      </c>
    </row>
    <row r="53" spans="2:7" x14ac:dyDescent="0.25">
      <c r="B53">
        <f>'pop projections'!A54</f>
        <v>2016</v>
      </c>
      <c r="C53" t="s">
        <v>19</v>
      </c>
      <c r="D53" s="4">
        <f>'pop projections'!F54</f>
        <v>522000</v>
      </c>
      <c r="E53" s="17">
        <v>917</v>
      </c>
      <c r="F53" s="4">
        <f t="shared" si="12"/>
        <v>249699.53051643193</v>
      </c>
      <c r="G53" s="4">
        <f t="shared" si="13"/>
        <v>272300.4694835681</v>
      </c>
    </row>
    <row r="54" spans="2:7" x14ac:dyDescent="0.25">
      <c r="B54">
        <f>'pop projections'!A55</f>
        <v>2016</v>
      </c>
      <c r="C54" t="s">
        <v>20</v>
      </c>
      <c r="D54" s="4">
        <f>'pop projections'!F55</f>
        <v>1086000</v>
      </c>
      <c r="E54" s="17">
        <v>906</v>
      </c>
      <c r="F54" s="4">
        <f t="shared" si="12"/>
        <v>516220.35676810076</v>
      </c>
      <c r="G54" s="4">
        <f t="shared" si="13"/>
        <v>569779.64323189924</v>
      </c>
    </row>
    <row r="55" spans="2:7" x14ac:dyDescent="0.25">
      <c r="B55">
        <f>'pop projections'!A56</f>
        <v>2016</v>
      </c>
      <c r="C55" t="s">
        <v>21</v>
      </c>
      <c r="D55" s="4">
        <f>'pop projections'!F56</f>
        <v>3212000</v>
      </c>
      <c r="E55" s="17">
        <v>918</v>
      </c>
      <c r="F55" s="4">
        <f t="shared" si="12"/>
        <v>1537338.8946819603</v>
      </c>
      <c r="G55" s="4">
        <f t="shared" si="13"/>
        <v>1674661.1053180397</v>
      </c>
    </row>
    <row r="56" spans="2:7" x14ac:dyDescent="0.25">
      <c r="B56">
        <f>'pop projections'!A57</f>
        <v>2016</v>
      </c>
      <c r="C56" t="s">
        <v>22</v>
      </c>
      <c r="D56" s="4">
        <f>'pop projections'!F57</f>
        <v>4838000</v>
      </c>
      <c r="E56" s="17">
        <v>935</v>
      </c>
      <c r="F56" s="4">
        <f t="shared" si="12"/>
        <v>2337741.6020671832</v>
      </c>
      <c r="G56" s="4">
        <f t="shared" si="13"/>
        <v>2500258.3979328168</v>
      </c>
    </row>
    <row r="57" spans="2:7" x14ac:dyDescent="0.25">
      <c r="B57">
        <f>'pop projections'!A58</f>
        <v>2016</v>
      </c>
      <c r="C57" t="s">
        <v>23</v>
      </c>
      <c r="D57" s="4">
        <f>'pop projections'!F58</f>
        <v>2456000</v>
      </c>
      <c r="E57" s="17">
        <v>959</v>
      </c>
      <c r="F57" s="4">
        <f t="shared" si="12"/>
        <v>1202299.1322103112</v>
      </c>
      <c r="G57" s="4">
        <f t="shared" si="13"/>
        <v>1253700.8677896888</v>
      </c>
    </row>
    <row r="58" spans="2:7" x14ac:dyDescent="0.25">
      <c r="B58">
        <f>'pop projections'!A59</f>
        <v>2016</v>
      </c>
      <c r="C58" t="s">
        <v>24</v>
      </c>
      <c r="D58" s="4">
        <f>'pop projections'!F59</f>
        <v>6552.9084863116659</v>
      </c>
      <c r="E58" s="17" t="s">
        <v>74</v>
      </c>
      <c r="F58" s="17" t="s">
        <v>74</v>
      </c>
      <c r="G58" s="17" t="s">
        <v>74</v>
      </c>
    </row>
    <row r="59" spans="2:7" x14ac:dyDescent="0.25">
      <c r="B59">
        <f>'pop projections'!A60</f>
        <v>2016</v>
      </c>
      <c r="C59" t="s">
        <v>25</v>
      </c>
      <c r="D59" s="4">
        <f>'pop projections'!F60</f>
        <v>8021000</v>
      </c>
      <c r="E59" s="17">
        <v>922</v>
      </c>
      <c r="F59" s="4">
        <f t="shared" ref="F59:F60" si="14">((E59)/(E59+1000))*D59</f>
        <v>3847742.9760665973</v>
      </c>
      <c r="G59" s="4">
        <f t="shared" ref="G59:G60" si="15">D59-F59</f>
        <v>4173257.0239334027</v>
      </c>
    </row>
    <row r="60" spans="2:7" x14ac:dyDescent="0.25">
      <c r="B60">
        <f>'pop projections'!A61</f>
        <v>2016</v>
      </c>
      <c r="C60" t="s">
        <v>26</v>
      </c>
      <c r="D60" s="4">
        <f>'pop projections'!F61</f>
        <v>9691000</v>
      </c>
      <c r="E60" s="17">
        <v>876</v>
      </c>
      <c r="F60" s="4">
        <f t="shared" si="14"/>
        <v>4525221.748400853</v>
      </c>
      <c r="G60" s="4">
        <f t="shared" si="15"/>
        <v>5165778.251599147</v>
      </c>
    </row>
    <row r="61" spans="2:7" x14ac:dyDescent="0.25">
      <c r="B61">
        <f>'pop projections'!A62</f>
        <v>2016</v>
      </c>
      <c r="C61" t="s">
        <v>27</v>
      </c>
      <c r="D61" s="4">
        <f>'pop projections'!F62</f>
        <v>209693.07156197331</v>
      </c>
      <c r="E61" s="17" t="s">
        <v>74</v>
      </c>
      <c r="F61" s="17" t="s">
        <v>74</v>
      </c>
      <c r="G61" s="17" t="s">
        <v>74</v>
      </c>
    </row>
    <row r="62" spans="2:7" x14ac:dyDescent="0.25">
      <c r="B62">
        <f>'pop projections'!A63</f>
        <v>2016</v>
      </c>
      <c r="C62" t="s">
        <v>28</v>
      </c>
      <c r="D62" s="4">
        <f>'pop projections'!F63</f>
        <v>224335.99052521295</v>
      </c>
      <c r="E62" s="17" t="s">
        <v>74</v>
      </c>
      <c r="F62" s="17" t="s">
        <v>74</v>
      </c>
      <c r="G62" s="17" t="s">
        <v>74</v>
      </c>
    </row>
    <row r="63" spans="2:7" x14ac:dyDescent="0.25">
      <c r="B63">
        <f>'pop projections'!A64</f>
        <v>2016</v>
      </c>
      <c r="C63" t="s">
        <v>29</v>
      </c>
      <c r="D63" s="4">
        <f>'pop projections'!F64</f>
        <v>85996.81136974445</v>
      </c>
      <c r="E63" s="17" t="s">
        <v>74</v>
      </c>
      <c r="F63" s="17" t="s">
        <v>74</v>
      </c>
      <c r="G63" s="17" t="s">
        <v>74</v>
      </c>
    </row>
    <row r="64" spans="2:7" x14ac:dyDescent="0.25">
      <c r="B64">
        <f>'pop projections'!A65</f>
        <v>2016</v>
      </c>
      <c r="C64" t="s">
        <v>30</v>
      </c>
      <c r="D64" s="4">
        <f>'pop projections'!F65</f>
        <v>192542.24935088598</v>
      </c>
      <c r="E64" s="17" t="s">
        <v>74</v>
      </c>
      <c r="F64" s="17" t="s">
        <v>74</v>
      </c>
      <c r="G64" s="17" t="s">
        <v>74</v>
      </c>
    </row>
    <row r="65" spans="2:7" x14ac:dyDescent="0.25">
      <c r="B65">
        <f>'pop projections'!A66</f>
        <v>2016</v>
      </c>
      <c r="C65" t="s">
        <v>31</v>
      </c>
      <c r="D65" s="4">
        <f>'pop projections'!F66</f>
        <v>3357000</v>
      </c>
      <c r="E65" s="17">
        <v>948</v>
      </c>
      <c r="F65" s="4">
        <f t="shared" ref="F65" si="16">((E65)/(E65+1000))*D65</f>
        <v>1633694.0451745379</v>
      </c>
      <c r="G65" s="4">
        <f t="shared" ref="G65" si="17">D65-F65</f>
        <v>1723305.9548254621</v>
      </c>
    </row>
    <row r="66" spans="2:7" x14ac:dyDescent="0.25">
      <c r="B66">
        <f>'pop projections'!A67</f>
        <v>2016</v>
      </c>
      <c r="C66" t="s">
        <v>32</v>
      </c>
      <c r="D66" s="4">
        <f>'pop projections'!F67</f>
        <v>135022.27485992803</v>
      </c>
      <c r="E66" s="17" t="s">
        <v>74</v>
      </c>
      <c r="F66" s="17" t="s">
        <v>74</v>
      </c>
      <c r="G66" s="17" t="s">
        <v>74</v>
      </c>
    </row>
    <row r="67" spans="2:7" x14ac:dyDescent="0.25">
      <c r="B67">
        <f>'pop projections'!A68</f>
        <v>2016</v>
      </c>
      <c r="C67" t="s">
        <v>33</v>
      </c>
      <c r="D67" s="4">
        <f>'pop projections'!F68</f>
        <v>2178000</v>
      </c>
      <c r="E67" s="17">
        <v>893</v>
      </c>
      <c r="F67" s="4">
        <f t="shared" ref="F67:F68" si="18">((E67)/(E67+1000))*D67</f>
        <v>1027445.3248811411</v>
      </c>
      <c r="G67" s="4">
        <f t="shared" ref="G67:G68" si="19">D67-F67</f>
        <v>1150554.6751188589</v>
      </c>
    </row>
    <row r="68" spans="2:7" x14ac:dyDescent="0.25">
      <c r="B68">
        <f>'pop projections'!A69</f>
        <v>2016</v>
      </c>
      <c r="C68" t="s">
        <v>34</v>
      </c>
      <c r="D68" s="4">
        <f>'pop projections'!F69</f>
        <v>7096000</v>
      </c>
      <c r="E68" s="17">
        <v>857</v>
      </c>
      <c r="F68" s="4">
        <f t="shared" si="18"/>
        <v>3274782.9833064084</v>
      </c>
      <c r="G68" s="4">
        <f t="shared" si="19"/>
        <v>3821217.0166935916</v>
      </c>
    </row>
    <row r="69" spans="2:7" x14ac:dyDescent="0.25">
      <c r="B69">
        <f>'pop projections'!A70</f>
        <v>2016</v>
      </c>
      <c r="C69" t="s">
        <v>35</v>
      </c>
      <c r="D69" s="4">
        <f>'pop projections'!F70</f>
        <v>52342.367785724047</v>
      </c>
      <c r="E69" s="17" t="s">
        <v>74</v>
      </c>
      <c r="F69" s="17" t="s">
        <v>74</v>
      </c>
      <c r="G69" s="17" t="s">
        <v>74</v>
      </c>
    </row>
    <row r="70" spans="2:7" x14ac:dyDescent="0.25">
      <c r="B70">
        <f>'pop projections'!A71</f>
        <v>2016</v>
      </c>
      <c r="C70" t="s">
        <v>36</v>
      </c>
      <c r="D70" s="4">
        <f>'pop projections'!F71</f>
        <v>4781000</v>
      </c>
      <c r="E70" s="17">
        <v>915</v>
      </c>
      <c r="F70" s="4">
        <f t="shared" ref="F70" si="20">((E70)/(E70+1000))*D70</f>
        <v>2284394.2558746738</v>
      </c>
      <c r="G70" s="4">
        <f t="shared" ref="G70" si="21">D70-F70</f>
        <v>2496605.7441253262</v>
      </c>
    </row>
    <row r="71" spans="2:7" x14ac:dyDescent="0.25">
      <c r="B71">
        <f>'pop projections'!A72</f>
        <v>2016</v>
      </c>
      <c r="C71" t="s">
        <v>37</v>
      </c>
      <c r="D71" s="4">
        <f>'pop projections'!F72</f>
        <v>3002333.9461577008</v>
      </c>
      <c r="E71" s="17">
        <v>901</v>
      </c>
      <c r="F71" s="17" t="s">
        <v>74</v>
      </c>
      <c r="G71" s="17" t="s">
        <v>74</v>
      </c>
    </row>
    <row r="72" spans="2:7" x14ac:dyDescent="0.25">
      <c r="B72">
        <f>'pop projections'!A73</f>
        <v>2016</v>
      </c>
      <c r="C72" t="s">
        <v>38</v>
      </c>
      <c r="D72" s="4">
        <f>'pop projections'!F73</f>
        <v>309523.80084726465</v>
      </c>
      <c r="E72" s="17" t="s">
        <v>74</v>
      </c>
      <c r="F72" s="17" t="s">
        <v>74</v>
      </c>
      <c r="G72" s="17" t="s">
        <v>74</v>
      </c>
    </row>
    <row r="73" spans="2:7" x14ac:dyDescent="0.25">
      <c r="B73">
        <f>'pop projections'!A74</f>
        <v>2016</v>
      </c>
      <c r="C73" t="s">
        <v>39</v>
      </c>
      <c r="D73" s="4">
        <f>'pop projections'!F74</f>
        <v>25175000</v>
      </c>
      <c r="E73" s="17">
        <v>882</v>
      </c>
      <c r="F73" s="4">
        <f t="shared" ref="F73:F76" si="22">((E73)/(E73+1000))*D73</f>
        <v>11798273.11370882</v>
      </c>
      <c r="G73" s="4">
        <f t="shared" ref="G73:G76" si="23">D73-F73</f>
        <v>13376726.88629118</v>
      </c>
    </row>
    <row r="74" spans="2:7" x14ac:dyDescent="0.25">
      <c r="B74">
        <f>'pop projections'!A75</f>
        <v>2016</v>
      </c>
      <c r="C74" t="s">
        <v>40</v>
      </c>
      <c r="D74" s="4">
        <f>'pop projections'!F75</f>
        <v>1026000</v>
      </c>
      <c r="E74" s="17">
        <v>850</v>
      </c>
      <c r="F74" s="4">
        <f t="shared" si="22"/>
        <v>471405.40540540544</v>
      </c>
      <c r="G74" s="4">
        <f t="shared" si="23"/>
        <v>554594.59459459456</v>
      </c>
    </row>
    <row r="75" spans="2:7" x14ac:dyDescent="0.25">
      <c r="B75">
        <f>'pop projections'!A76</f>
        <v>2016</v>
      </c>
      <c r="C75" t="s">
        <v>41</v>
      </c>
      <c r="D75" s="4">
        <f>'pop projections'!F76</f>
        <v>6945000</v>
      </c>
      <c r="E75" s="17">
        <v>937</v>
      </c>
      <c r="F75" s="4">
        <f t="shared" si="22"/>
        <v>3359558.5957666496</v>
      </c>
      <c r="G75" s="4">
        <f t="shared" si="23"/>
        <v>3585441.4042333504</v>
      </c>
    </row>
    <row r="76" spans="2:7" x14ac:dyDescent="0.25">
      <c r="B76">
        <f>'pop projections'!A77</f>
        <v>2014</v>
      </c>
      <c r="C76" t="s">
        <v>4</v>
      </c>
      <c r="D76" s="4">
        <f>'pop projections'!F77</f>
        <v>114569903.48582999</v>
      </c>
      <c r="E76" s="17">
        <v>906</v>
      </c>
      <c r="F76" s="4">
        <f t="shared" si="22"/>
        <v>54459775.738804817</v>
      </c>
      <c r="G76" s="4">
        <f t="shared" si="23"/>
        <v>60110127.747025177</v>
      </c>
    </row>
    <row r="77" spans="2:7" x14ac:dyDescent="0.25">
      <c r="B77">
        <f>'pop projections'!A78</f>
        <v>2014</v>
      </c>
      <c r="C77" t="s">
        <v>6</v>
      </c>
      <c r="D77" s="4">
        <f>'pop projections'!F78</f>
        <v>44357.310010000001</v>
      </c>
      <c r="E77" s="17" t="s">
        <v>74</v>
      </c>
      <c r="F77" s="17" t="s">
        <v>74</v>
      </c>
      <c r="G77" s="17" t="s">
        <v>74</v>
      </c>
    </row>
    <row r="78" spans="2:7" x14ac:dyDescent="0.25">
      <c r="B78">
        <f>'pop projections'!A79</f>
        <v>2014</v>
      </c>
      <c r="C78" t="s">
        <v>7</v>
      </c>
      <c r="D78" s="4">
        <f>'pop projections'!F79</f>
        <v>4197063.7065552007</v>
      </c>
      <c r="E78" s="17">
        <v>919</v>
      </c>
      <c r="F78" s="4">
        <f t="shared" ref="F78" si="24">((E78)/(E78+1000))*D78</f>
        <v>2009953.9063701041</v>
      </c>
      <c r="G78" s="4">
        <f t="shared" ref="G78" si="25">D78-F78</f>
        <v>2187109.8001850965</v>
      </c>
    </row>
    <row r="79" spans="2:7" x14ac:dyDescent="0.25">
      <c r="B79">
        <f>'pop projections'!A80</f>
        <v>2014</v>
      </c>
      <c r="C79" t="s">
        <v>8</v>
      </c>
      <c r="D79" s="4">
        <f>'pop projections'!F80</f>
        <v>106857.00948000001</v>
      </c>
      <c r="E79" s="17" t="s">
        <v>74</v>
      </c>
      <c r="F79" s="17" t="s">
        <v>74</v>
      </c>
      <c r="G79" s="17" t="s">
        <v>74</v>
      </c>
    </row>
    <row r="80" spans="2:7" x14ac:dyDescent="0.25">
      <c r="B80">
        <f>'pop projections'!A81</f>
        <v>2014</v>
      </c>
      <c r="C80" t="s">
        <v>9</v>
      </c>
      <c r="D80" s="4">
        <f>'pop projections'!F81</f>
        <v>3036937.9886599998</v>
      </c>
      <c r="E80" s="17">
        <v>918</v>
      </c>
      <c r="F80" s="4">
        <f t="shared" ref="F80:F81" si="26">((E80)/(E80+1000))*D80</f>
        <v>1453550.0905056726</v>
      </c>
      <c r="G80" s="4">
        <f t="shared" ref="G80:G81" si="27">D80-F80</f>
        <v>1583387.8981543272</v>
      </c>
    </row>
    <row r="81" spans="2:7" x14ac:dyDescent="0.25">
      <c r="B81">
        <f>'pop projections'!A82</f>
        <v>2014</v>
      </c>
      <c r="C81" t="s">
        <v>10</v>
      </c>
      <c r="D81" s="4">
        <f>'pop projections'!F82</f>
        <v>10323760.65288</v>
      </c>
      <c r="E81" s="17">
        <v>907</v>
      </c>
      <c r="F81" s="4">
        <f t="shared" si="26"/>
        <v>4910147.3058008179</v>
      </c>
      <c r="G81" s="4">
        <f t="shared" si="27"/>
        <v>5413613.347079182</v>
      </c>
    </row>
    <row r="82" spans="2:7" x14ac:dyDescent="0.25">
      <c r="B82">
        <f>'pop projections'!A83</f>
        <v>2014</v>
      </c>
      <c r="C82" t="s">
        <v>11</v>
      </c>
      <c r="D82" s="4">
        <f>'pop projections'!F83</f>
        <v>137399.47247000001</v>
      </c>
      <c r="E82" s="17" t="s">
        <v>74</v>
      </c>
      <c r="F82" s="17" t="s">
        <v>74</v>
      </c>
      <c r="G82" s="17" t="s">
        <v>74</v>
      </c>
    </row>
    <row r="83" spans="2:7" x14ac:dyDescent="0.25">
      <c r="B83">
        <f>'pop projections'!A84</f>
        <v>2014</v>
      </c>
      <c r="C83" t="s">
        <v>12</v>
      </c>
      <c r="D83" s="4">
        <f>'pop projections'!F84</f>
        <v>2542235.0208000001</v>
      </c>
      <c r="E83" s="17">
        <v>973</v>
      </c>
      <c r="F83" s="4">
        <f t="shared" ref="F83" si="28">((E83)/(E83+1000))*D83</f>
        <v>1253722.5926195642</v>
      </c>
      <c r="G83" s="4">
        <f t="shared" ref="G83" si="29">D83-F83</f>
        <v>1288512.4281804359</v>
      </c>
    </row>
    <row r="84" spans="2:7" x14ac:dyDescent="0.25">
      <c r="B84">
        <f>'pop projections'!A85</f>
        <v>2014</v>
      </c>
      <c r="C84" t="s">
        <v>13</v>
      </c>
      <c r="D84" s="4">
        <f>'pop projections'!F85</f>
        <v>33455.231940000005</v>
      </c>
      <c r="E84" s="17" t="s">
        <v>74</v>
      </c>
      <c r="F84" s="17" t="s">
        <v>74</v>
      </c>
      <c r="G84" s="17" t="s">
        <v>74</v>
      </c>
    </row>
    <row r="85" spans="2:7" x14ac:dyDescent="0.25">
      <c r="B85">
        <f>'pop projections'!A86</f>
        <v>2014</v>
      </c>
      <c r="C85" t="s">
        <v>14</v>
      </c>
      <c r="D85" s="4">
        <f>'pop projections'!F86</f>
        <v>25382.700850000001</v>
      </c>
      <c r="E85" s="17" t="s">
        <v>74</v>
      </c>
      <c r="F85" s="17" t="s">
        <v>74</v>
      </c>
      <c r="G85" s="17" t="s">
        <v>74</v>
      </c>
    </row>
    <row r="86" spans="2:7" x14ac:dyDescent="0.25">
      <c r="B86">
        <f>'pop projections'!A87</f>
        <v>2014</v>
      </c>
      <c r="C86" t="s">
        <v>15</v>
      </c>
      <c r="D86" s="4">
        <f>'pop projections'!F87</f>
        <v>1645713.6188000001</v>
      </c>
      <c r="E86" s="17">
        <v>876</v>
      </c>
      <c r="F86" s="4">
        <f t="shared" ref="F86" si="30">((E86)/(E86+1000))*D86</f>
        <v>768467.55334157788</v>
      </c>
      <c r="G86" s="4">
        <f t="shared" ref="G86" si="31">D86-F86</f>
        <v>877246.06545842218</v>
      </c>
    </row>
    <row r="87" spans="2:7" x14ac:dyDescent="0.25">
      <c r="B87">
        <f>'pop projections'!A88</f>
        <v>2014</v>
      </c>
      <c r="C87" t="s">
        <v>16</v>
      </c>
      <c r="D87" s="4">
        <f>'pop projections'!F88</f>
        <v>159370.07255000001</v>
      </c>
      <c r="E87" s="17" t="s">
        <v>74</v>
      </c>
      <c r="F87" s="17" t="s">
        <v>74</v>
      </c>
      <c r="G87" s="17" t="s">
        <v>74</v>
      </c>
    </row>
    <row r="88" spans="2:7" x14ac:dyDescent="0.25">
      <c r="B88">
        <f>'pop projections'!A89</f>
        <v>2014</v>
      </c>
      <c r="C88" t="s">
        <v>17</v>
      </c>
      <c r="D88" s="4">
        <f>'pop projections'!F89</f>
        <v>5139779.8777199993</v>
      </c>
      <c r="E88" s="17">
        <v>907</v>
      </c>
      <c r="F88" s="4">
        <f t="shared" ref="F88:F94" si="32">((E88)/(E88+1000))*D88</f>
        <v>2444562.3225443312</v>
      </c>
      <c r="G88" s="4">
        <f t="shared" ref="G88:G94" si="33">D88-F88</f>
        <v>2695217.5551756681</v>
      </c>
    </row>
    <row r="89" spans="2:7" x14ac:dyDescent="0.25">
      <c r="B89">
        <f>'pop projections'!A90</f>
        <v>2014</v>
      </c>
      <c r="C89" t="s">
        <v>18</v>
      </c>
      <c r="D89" s="4">
        <f>'pop projections'!F90</f>
        <v>2349392.0890000002</v>
      </c>
      <c r="E89" s="17">
        <v>866</v>
      </c>
      <c r="F89" s="4">
        <f t="shared" si="32"/>
        <v>1090339.5225476956</v>
      </c>
      <c r="G89" s="4">
        <f t="shared" si="33"/>
        <v>1259052.5664523046</v>
      </c>
    </row>
    <row r="90" spans="2:7" x14ac:dyDescent="0.25">
      <c r="B90">
        <f>'pop projections'!A91</f>
        <v>2014</v>
      </c>
      <c r="C90" t="s">
        <v>19</v>
      </c>
      <c r="D90" s="4">
        <f>'pop projections'!F91</f>
        <v>530427.22716000001</v>
      </c>
      <c r="E90" s="17">
        <v>938</v>
      </c>
      <c r="F90" s="4">
        <f t="shared" si="32"/>
        <v>256728.96753151703</v>
      </c>
      <c r="G90" s="4">
        <f t="shared" si="33"/>
        <v>273698.25962848298</v>
      </c>
    </row>
    <row r="91" spans="2:7" x14ac:dyDescent="0.25">
      <c r="B91">
        <f>'pop projections'!A92</f>
        <v>2014</v>
      </c>
      <c r="C91" t="s">
        <v>20</v>
      </c>
      <c r="D91" s="4">
        <f>'pop projections'!F92</f>
        <v>1097016.0885600001</v>
      </c>
      <c r="E91" s="17">
        <v>899</v>
      </c>
      <c r="F91" s="4">
        <f t="shared" si="32"/>
        <v>519335.15724878362</v>
      </c>
      <c r="G91" s="4">
        <f t="shared" si="33"/>
        <v>577680.93131121644</v>
      </c>
    </row>
    <row r="92" spans="2:7" x14ac:dyDescent="0.25">
      <c r="B92">
        <f>'pop projections'!A93</f>
        <v>2014</v>
      </c>
      <c r="C92" t="s">
        <v>21</v>
      </c>
      <c r="D92" s="4">
        <f>'pop projections'!F93</f>
        <v>3208171.8132599997</v>
      </c>
      <c r="E92" s="17">
        <v>910</v>
      </c>
      <c r="F92" s="4">
        <f t="shared" si="32"/>
        <v>1528500.7068411517</v>
      </c>
      <c r="G92" s="4">
        <f t="shared" si="33"/>
        <v>1679671.106418848</v>
      </c>
    </row>
    <row r="93" spans="2:7" x14ac:dyDescent="0.25">
      <c r="B93">
        <f>'pop projections'!A94</f>
        <v>2014</v>
      </c>
      <c r="C93" t="s">
        <v>22</v>
      </c>
      <c r="D93" s="4">
        <f>'pop projections'!F94</f>
        <v>4864172.1766400002</v>
      </c>
      <c r="E93" s="17">
        <v>950</v>
      </c>
      <c r="F93" s="4">
        <f t="shared" si="32"/>
        <v>2369724.906568205</v>
      </c>
      <c r="G93" s="4">
        <f t="shared" si="33"/>
        <v>2494447.2700717952</v>
      </c>
    </row>
    <row r="94" spans="2:7" x14ac:dyDescent="0.25">
      <c r="B94">
        <f>'pop projections'!A95</f>
        <v>2014</v>
      </c>
      <c r="C94" t="s">
        <v>23</v>
      </c>
      <c r="D94" s="4">
        <f>'pop projections'!F95</f>
        <v>2485877.6302999998</v>
      </c>
      <c r="E94" s="17">
        <v>974</v>
      </c>
      <c r="F94" s="4">
        <f t="shared" si="32"/>
        <v>1226567.7871895642</v>
      </c>
      <c r="G94" s="4">
        <f t="shared" si="33"/>
        <v>1259309.8431104356</v>
      </c>
    </row>
    <row r="95" spans="2:7" x14ac:dyDescent="0.25">
      <c r="B95">
        <f>'pop projections'!A96</f>
        <v>2014</v>
      </c>
      <c r="C95" t="s">
        <v>24</v>
      </c>
      <c r="D95" s="4">
        <f>'pop projections'!F96</f>
        <v>6491.3136600000007</v>
      </c>
      <c r="E95" s="17" t="s">
        <v>74</v>
      </c>
      <c r="F95" s="17" t="s">
        <v>74</v>
      </c>
      <c r="G95" s="17" t="s">
        <v>74</v>
      </c>
    </row>
    <row r="96" spans="2:7" x14ac:dyDescent="0.25">
      <c r="B96">
        <f>'pop projections'!A97</f>
        <v>2014</v>
      </c>
      <c r="C96" t="s">
        <v>25</v>
      </c>
      <c r="D96" s="4">
        <f>'pop projections'!F97</f>
        <v>8035607.1518800007</v>
      </c>
      <c r="E96" s="17">
        <v>927</v>
      </c>
      <c r="F96" s="4">
        <f t="shared" ref="F96:F97" si="34">((E96)/(E96+1000))*D96</f>
        <v>3865598.2510600728</v>
      </c>
      <c r="G96" s="4">
        <f t="shared" ref="G96:G97" si="35">D96-F96</f>
        <v>4170008.9008199279</v>
      </c>
    </row>
    <row r="97" spans="2:7" x14ac:dyDescent="0.25">
      <c r="B97">
        <f>'pop projections'!A98</f>
        <v>2014</v>
      </c>
      <c r="C97" t="s">
        <v>26</v>
      </c>
      <c r="D97" s="4">
        <f>'pop projections'!F98</f>
        <v>9719921.6790299993</v>
      </c>
      <c r="E97" s="17">
        <v>896</v>
      </c>
      <c r="F97" s="4">
        <f t="shared" si="34"/>
        <v>4593380.7090774681</v>
      </c>
      <c r="G97" s="4">
        <f t="shared" si="35"/>
        <v>5126540.9699525312</v>
      </c>
    </row>
    <row r="98" spans="2:7" x14ac:dyDescent="0.25">
      <c r="B98">
        <f>'pop projections'!A99</f>
        <v>2014</v>
      </c>
      <c r="C98" t="s">
        <v>27</v>
      </c>
      <c r="D98" s="4">
        <f>'pop projections'!F99</f>
        <v>210884.47198</v>
      </c>
      <c r="E98" s="17" t="s">
        <v>74</v>
      </c>
      <c r="F98" s="17" t="s">
        <v>74</v>
      </c>
      <c r="G98" s="17" t="s">
        <v>74</v>
      </c>
    </row>
    <row r="99" spans="2:7" x14ac:dyDescent="0.25">
      <c r="B99">
        <f>'pop projections'!A100</f>
        <v>2014</v>
      </c>
      <c r="C99" t="s">
        <v>28</v>
      </c>
      <c r="D99" s="4">
        <f>'pop projections'!F100</f>
        <v>225697.98264000003</v>
      </c>
      <c r="E99" s="17" t="s">
        <v>74</v>
      </c>
      <c r="F99" s="17" t="s">
        <v>74</v>
      </c>
      <c r="G99" s="17" t="s">
        <v>74</v>
      </c>
    </row>
    <row r="100" spans="2:7" x14ac:dyDescent="0.25">
      <c r="B100">
        <f>'pop projections'!A101</f>
        <v>2014</v>
      </c>
      <c r="C100" t="s">
        <v>29</v>
      </c>
      <c r="D100" s="4">
        <f>'pop projections'!F101</f>
        <v>86467.626830000008</v>
      </c>
      <c r="E100" s="17" t="s">
        <v>74</v>
      </c>
      <c r="F100" s="17" t="s">
        <v>74</v>
      </c>
      <c r="G100" s="17" t="s">
        <v>74</v>
      </c>
    </row>
    <row r="101" spans="2:7" x14ac:dyDescent="0.25">
      <c r="B101">
        <f>'pop projections'!A102</f>
        <v>2014</v>
      </c>
      <c r="C101" t="s">
        <v>30</v>
      </c>
      <c r="D101" s="4">
        <f>'pop projections'!F102</f>
        <v>193657.52419000003</v>
      </c>
      <c r="E101" s="17" t="s">
        <v>74</v>
      </c>
      <c r="F101" s="17" t="s">
        <v>74</v>
      </c>
      <c r="G101" s="17" t="s">
        <v>74</v>
      </c>
    </row>
    <row r="102" spans="2:7" x14ac:dyDescent="0.25">
      <c r="B102">
        <f>'pop projections'!A103</f>
        <v>2014</v>
      </c>
      <c r="C102" t="s">
        <v>31</v>
      </c>
      <c r="D102" s="4">
        <f>'pop projections'!F103</f>
        <v>3409288.5006600004</v>
      </c>
      <c r="E102" s="17">
        <v>953</v>
      </c>
      <c r="F102" s="4">
        <f t="shared" ref="F102" si="36">((E102)/(E102+1000))*D102</f>
        <v>1663621.0656062369</v>
      </c>
      <c r="G102" s="4">
        <f t="shared" ref="G102" si="37">D102-F102</f>
        <v>1745667.4350537634</v>
      </c>
    </row>
    <row r="103" spans="2:7" x14ac:dyDescent="0.25">
      <c r="B103">
        <f>'pop projections'!A104</f>
        <v>2014</v>
      </c>
      <c r="C103" t="s">
        <v>32</v>
      </c>
      <c r="D103" s="4">
        <f>'pop projections'!F104</f>
        <v>130908.15881000001</v>
      </c>
      <c r="E103" s="17" t="s">
        <v>74</v>
      </c>
      <c r="F103" s="17" t="s">
        <v>74</v>
      </c>
      <c r="G103" s="17" t="s">
        <v>74</v>
      </c>
    </row>
    <row r="104" spans="2:7" x14ac:dyDescent="0.25">
      <c r="B104">
        <f>'pop projections'!A105</f>
        <v>2014</v>
      </c>
      <c r="C104" t="s">
        <v>33</v>
      </c>
      <c r="D104" s="4">
        <f>'pop projections'!F105</f>
        <v>2205788.7021599999</v>
      </c>
      <c r="E104" s="17">
        <v>870</v>
      </c>
      <c r="F104" s="4">
        <f t="shared" ref="F104:F105" si="38">((E104)/(E104+1000))*D104</f>
        <v>1026222.5512722995</v>
      </c>
      <c r="G104" s="4">
        <f t="shared" ref="G104:G105" si="39">D104-F104</f>
        <v>1179566.1508877003</v>
      </c>
    </row>
    <row r="105" spans="2:7" x14ac:dyDescent="0.25">
      <c r="B105">
        <f>'pop projections'!A106</f>
        <v>2014</v>
      </c>
      <c r="C105" t="s">
        <v>34</v>
      </c>
      <c r="D105" s="4">
        <f>'pop projections'!F106</f>
        <v>7170920.6669999994</v>
      </c>
      <c r="E105" s="17">
        <v>893</v>
      </c>
      <c r="F105" s="4">
        <f t="shared" si="38"/>
        <v>3382795.6448129951</v>
      </c>
      <c r="G105" s="4">
        <f t="shared" si="39"/>
        <v>3788125.0221870043</v>
      </c>
    </row>
    <row r="106" spans="2:7" x14ac:dyDescent="0.25">
      <c r="B106">
        <f>'pop projections'!A107</f>
        <v>2014</v>
      </c>
      <c r="C106" t="s">
        <v>35</v>
      </c>
      <c r="D106" s="4">
        <f>'pop projections'!F107</f>
        <v>52679.507010000001</v>
      </c>
      <c r="E106" s="17" t="s">
        <v>74</v>
      </c>
      <c r="F106" s="17" t="s">
        <v>74</v>
      </c>
      <c r="G106" s="17" t="s">
        <v>74</v>
      </c>
    </row>
    <row r="107" spans="2:7" x14ac:dyDescent="0.25">
      <c r="B107">
        <f>'pop projections'!A108</f>
        <v>2014</v>
      </c>
      <c r="C107" t="s">
        <v>36</v>
      </c>
      <c r="D107" s="4">
        <f>'pop projections'!F108</f>
        <v>4868505.7270999998</v>
      </c>
      <c r="E107" s="17">
        <v>921</v>
      </c>
      <c r="F107" s="4">
        <f t="shared" ref="F107" si="40">((E107)/(E107+1000))*D107</f>
        <v>2334145.640114055</v>
      </c>
      <c r="G107" s="4">
        <f t="shared" ref="G107" si="41">D107-F107</f>
        <v>2534360.0869859448</v>
      </c>
    </row>
    <row r="108" spans="2:7" x14ac:dyDescent="0.25">
      <c r="B108">
        <f>'pop projections'!A109</f>
        <v>2014</v>
      </c>
      <c r="C108" t="s">
        <v>37</v>
      </c>
      <c r="D108" s="4">
        <f>'pop projections'!F109</f>
        <v>3039253.0288848002</v>
      </c>
      <c r="E108" s="17" t="s">
        <v>74</v>
      </c>
      <c r="F108" s="17" t="s">
        <v>74</v>
      </c>
      <c r="G108" s="17" t="s">
        <v>74</v>
      </c>
    </row>
    <row r="109" spans="2:7" x14ac:dyDescent="0.25">
      <c r="B109">
        <f>'pop projections'!A110</f>
        <v>2014</v>
      </c>
      <c r="C109" t="s">
        <v>38</v>
      </c>
      <c r="D109" s="4">
        <f>'pop projections'!F110</f>
        <v>311416.61174000002</v>
      </c>
      <c r="E109" s="17" t="s">
        <v>74</v>
      </c>
      <c r="F109" s="17" t="s">
        <v>74</v>
      </c>
      <c r="G109" s="17" t="s">
        <v>74</v>
      </c>
    </row>
    <row r="110" spans="2:7" x14ac:dyDescent="0.25">
      <c r="B110">
        <f>'pop projections'!A111</f>
        <v>2014</v>
      </c>
      <c r="C110" t="s">
        <v>39</v>
      </c>
      <c r="D110" s="4">
        <f>'pop projections'!F111</f>
        <v>24941185.590909999</v>
      </c>
      <c r="E110" s="17">
        <v>869</v>
      </c>
      <c r="F110" s="4">
        <f t="shared" ref="F110" si="42">((E110)/(E110+1000))*D110</f>
        <v>11596517.002943173</v>
      </c>
      <c r="G110" s="4">
        <f t="shared" ref="G110" si="43">D110-F110</f>
        <v>13344668.587966826</v>
      </c>
    </row>
    <row r="111" spans="2:7" x14ac:dyDescent="0.25">
      <c r="B111">
        <f>'pop projections'!A112</f>
        <v>2014</v>
      </c>
      <c r="C111" t="s">
        <v>40</v>
      </c>
      <c r="D111" s="4">
        <f>'pop projections'!F112</f>
        <v>1027260.59898</v>
      </c>
      <c r="E111" s="17">
        <v>871</v>
      </c>
      <c r="F111" s="17" t="s">
        <v>74</v>
      </c>
      <c r="G111" s="17" t="s">
        <v>74</v>
      </c>
    </row>
    <row r="112" spans="2:7" x14ac:dyDescent="0.25">
      <c r="B112">
        <f>'pop projections'!A113</f>
        <v>2014</v>
      </c>
      <c r="C112" t="s">
        <v>41</v>
      </c>
      <c r="D112" s="4">
        <f>'pop projections'!F113</f>
        <v>7020560.0519999992</v>
      </c>
      <c r="E112" s="17">
        <v>952</v>
      </c>
      <c r="F112" s="4">
        <f t="shared" ref="F112:F113" si="44">((E112)/(E112+1000))*D112</f>
        <v>3423961.6647049175</v>
      </c>
      <c r="G112" s="4">
        <f t="shared" ref="G112:G113" si="45">D112-F112</f>
        <v>3596598.3872950817</v>
      </c>
    </row>
    <row r="113" spans="2:7" x14ac:dyDescent="0.25">
      <c r="B113">
        <f>'pop projections'!A114</f>
        <v>2005</v>
      </c>
      <c r="C113" t="s">
        <v>4</v>
      </c>
      <c r="D113" s="4">
        <f>'pop projections'!F114</f>
        <v>115667344</v>
      </c>
      <c r="E113" s="17">
        <v>892</v>
      </c>
      <c r="F113" s="4">
        <f t="shared" si="44"/>
        <v>54532384.169133194</v>
      </c>
      <c r="G113" s="4">
        <f t="shared" si="45"/>
        <v>61134959.830866806</v>
      </c>
    </row>
    <row r="114" spans="2:7" x14ac:dyDescent="0.25">
      <c r="B114">
        <f>'pop projections'!A115</f>
        <v>2005</v>
      </c>
      <c r="C114" t="s">
        <v>6</v>
      </c>
      <c r="D114" s="4">
        <f>'pop projections'!F115</f>
        <v>39014.456142312578</v>
      </c>
      <c r="E114" s="17" t="s">
        <v>74</v>
      </c>
      <c r="F114" s="17" t="s">
        <v>74</v>
      </c>
      <c r="G114" s="17" t="s">
        <v>74</v>
      </c>
    </row>
    <row r="115" spans="2:7" x14ac:dyDescent="0.25">
      <c r="B115">
        <f>'pop projections'!A116</f>
        <v>2005</v>
      </c>
      <c r="C115" t="s">
        <v>7</v>
      </c>
      <c r="D115" s="4">
        <f>'pop projections'!F116</f>
        <v>4358907.3384530619</v>
      </c>
      <c r="E115" s="17">
        <v>917</v>
      </c>
      <c r="F115" s="4">
        <f t="shared" ref="F115" si="46">((E115)/(E115+1000))*D115</f>
        <v>2085090.2604911099</v>
      </c>
      <c r="G115" s="4">
        <f t="shared" ref="G115" si="47">D115-F115</f>
        <v>2273817.077961952</v>
      </c>
    </row>
    <row r="116" spans="2:7" x14ac:dyDescent="0.25">
      <c r="B116">
        <f>'pop projections'!A117</f>
        <v>2005</v>
      </c>
      <c r="C116" t="s">
        <v>8</v>
      </c>
      <c r="D116" s="4">
        <f>'pop projections'!F117</f>
        <v>108849.40150444728</v>
      </c>
      <c r="E116" s="17" t="s">
        <v>74</v>
      </c>
      <c r="F116" s="17" t="s">
        <v>74</v>
      </c>
      <c r="G116" s="17" t="s">
        <v>74</v>
      </c>
    </row>
    <row r="117" spans="2:7" x14ac:dyDescent="0.25">
      <c r="B117">
        <f>'pop projections'!A118</f>
        <v>2005</v>
      </c>
      <c r="C117" t="s">
        <v>9</v>
      </c>
      <c r="D117" s="4">
        <f>'pop projections'!F118</f>
        <v>3038490</v>
      </c>
      <c r="E117" s="17">
        <v>920</v>
      </c>
      <c r="F117" s="4">
        <f t="shared" ref="F117:F119" si="48">((E117)/(E117+1000))*D117</f>
        <v>1455943.125</v>
      </c>
      <c r="G117" s="4">
        <f t="shared" ref="G117:G119" si="49">D117-F117</f>
        <v>1582546.875</v>
      </c>
    </row>
    <row r="118" spans="2:7" x14ac:dyDescent="0.25">
      <c r="B118">
        <f>'pop projections'!A119</f>
        <v>2005</v>
      </c>
      <c r="C118" t="s">
        <v>10</v>
      </c>
      <c r="D118" s="4">
        <f>'pop projections'!F119</f>
        <v>10980992</v>
      </c>
      <c r="E118" s="17">
        <v>881</v>
      </c>
      <c r="F118" s="4">
        <f t="shared" si="48"/>
        <v>5143144.0467836251</v>
      </c>
      <c r="G118" s="4">
        <f t="shared" si="49"/>
        <v>5837847.9532163749</v>
      </c>
    </row>
    <row r="119" spans="2:7" x14ac:dyDescent="0.25">
      <c r="B119">
        <f>'pop projections'!A120</f>
        <v>2005</v>
      </c>
      <c r="C119" t="s">
        <v>11</v>
      </c>
      <c r="D119" s="4">
        <f>'pop projections'!F120</f>
        <v>102703.92631257941</v>
      </c>
      <c r="E119" s="17">
        <v>961</v>
      </c>
      <c r="F119" s="4">
        <f t="shared" si="48"/>
        <v>50330.684949713825</v>
      </c>
      <c r="G119" s="4">
        <f t="shared" si="49"/>
        <v>52373.241362865585</v>
      </c>
    </row>
    <row r="120" spans="2:7" x14ac:dyDescent="0.25">
      <c r="B120">
        <f>'pop projections'!A121</f>
        <v>2005</v>
      </c>
      <c r="C120" t="s">
        <v>12</v>
      </c>
      <c r="D120" s="4">
        <f>'pop projections'!F121</f>
        <v>2553122.0000000005</v>
      </c>
      <c r="E120" s="17" t="s">
        <v>74</v>
      </c>
      <c r="F120" s="17" t="s">
        <v>74</v>
      </c>
      <c r="G120" s="17" t="s">
        <v>74</v>
      </c>
    </row>
    <row r="121" spans="2:7" x14ac:dyDescent="0.25">
      <c r="B121">
        <f>'pop projections'!A122</f>
        <v>2005</v>
      </c>
      <c r="C121" t="s">
        <v>13</v>
      </c>
      <c r="D121" s="4">
        <f>'pop projections'!F122</f>
        <v>24768.127288437106</v>
      </c>
      <c r="E121" s="17" t="s">
        <v>74</v>
      </c>
      <c r="F121" s="17" t="s">
        <v>74</v>
      </c>
      <c r="G121" s="17" t="s">
        <v>74</v>
      </c>
    </row>
    <row r="122" spans="2:7" x14ac:dyDescent="0.25">
      <c r="B122">
        <f>'pop projections'!A123</f>
        <v>2005</v>
      </c>
      <c r="C122" t="s">
        <v>14</v>
      </c>
      <c r="D122" s="4">
        <f>'pop projections'!F123</f>
        <v>20112.464264294791</v>
      </c>
      <c r="E122" s="17" t="s">
        <v>74</v>
      </c>
      <c r="F122" s="17" t="s">
        <v>74</v>
      </c>
      <c r="G122" s="17" t="s">
        <v>74</v>
      </c>
    </row>
    <row r="123" spans="2:7" x14ac:dyDescent="0.25">
      <c r="B123">
        <f>'pop projections'!A124</f>
        <v>2005</v>
      </c>
      <c r="C123" t="s">
        <v>15</v>
      </c>
      <c r="D123" s="4">
        <f>'pop projections'!F124</f>
        <v>1313721.9999999998</v>
      </c>
      <c r="E123" s="17">
        <v>847</v>
      </c>
      <c r="F123" s="4">
        <f t="shared" ref="F123" si="50">((E123)/(E123+1000))*D123</f>
        <v>602448.58364916069</v>
      </c>
      <c r="G123" s="4">
        <f t="shared" ref="G123" si="51">D123-F123</f>
        <v>711273.41635083908</v>
      </c>
    </row>
    <row r="124" spans="2:7" x14ac:dyDescent="0.25">
      <c r="B124">
        <f>'pop projections'!A125</f>
        <v>2005</v>
      </c>
      <c r="C124" t="s">
        <v>16</v>
      </c>
      <c r="D124" s="4">
        <f>'pop projections'!F125</f>
        <v>138924.98464040662</v>
      </c>
      <c r="E124" s="17" t="s">
        <v>74</v>
      </c>
      <c r="F124" s="17" t="s">
        <v>74</v>
      </c>
      <c r="G124" s="17" t="s">
        <v>74</v>
      </c>
    </row>
    <row r="125" spans="2:7" x14ac:dyDescent="0.25">
      <c r="B125">
        <f>'pop projections'!A126</f>
        <v>2005</v>
      </c>
      <c r="C125" t="s">
        <v>17</v>
      </c>
      <c r="D125" s="4">
        <f>'pop projections'!F126</f>
        <v>5387942</v>
      </c>
      <c r="E125" s="17">
        <v>865</v>
      </c>
      <c r="F125" s="4">
        <f t="shared" ref="F125:F131" si="52">((E125)/(E125+1000))*D125</f>
        <v>2498965.056300268</v>
      </c>
      <c r="G125" s="4">
        <f t="shared" ref="G125:G131" si="53">D125-F125</f>
        <v>2888976.943699732</v>
      </c>
    </row>
    <row r="126" spans="2:7" x14ac:dyDescent="0.25">
      <c r="B126">
        <f>'pop projections'!A127</f>
        <v>2005</v>
      </c>
      <c r="C126" t="s">
        <v>18</v>
      </c>
      <c r="D126" s="4">
        <f>'pop projections'!F127</f>
        <v>2378027.9999999995</v>
      </c>
      <c r="E126" s="17">
        <v>837</v>
      </c>
      <c r="F126" s="4">
        <f t="shared" si="52"/>
        <v>1083510.8524768641</v>
      </c>
      <c r="G126" s="4">
        <f t="shared" si="53"/>
        <v>1294517.1475231354</v>
      </c>
    </row>
    <row r="127" spans="2:7" x14ac:dyDescent="0.25">
      <c r="B127">
        <f>'pop projections'!A128</f>
        <v>2005</v>
      </c>
      <c r="C127" t="s">
        <v>19</v>
      </c>
      <c r="D127" s="4">
        <f>'pop projections'!F128</f>
        <v>561584.99999999988</v>
      </c>
      <c r="E127" s="17">
        <v>872</v>
      </c>
      <c r="F127" s="4">
        <f t="shared" si="52"/>
        <v>261593.01282051278</v>
      </c>
      <c r="G127" s="4">
        <f t="shared" si="53"/>
        <v>299991.98717948713</v>
      </c>
    </row>
    <row r="128" spans="2:7" x14ac:dyDescent="0.25">
      <c r="B128">
        <f>'pop projections'!A129</f>
        <v>2005</v>
      </c>
      <c r="C128" t="s">
        <v>20</v>
      </c>
      <c r="D128" s="4">
        <f>'pop projections'!F129</f>
        <v>1126923.0000000002</v>
      </c>
      <c r="E128" s="17">
        <v>838</v>
      </c>
      <c r="F128" s="4">
        <f t="shared" si="52"/>
        <v>513798.40805223084</v>
      </c>
      <c r="G128" s="4">
        <f t="shared" si="53"/>
        <v>613124.5919477694</v>
      </c>
    </row>
    <row r="129" spans="2:7" x14ac:dyDescent="0.25">
      <c r="B129">
        <f>'pop projections'!A130</f>
        <v>2005</v>
      </c>
      <c r="C129" t="s">
        <v>21</v>
      </c>
      <c r="D129" s="4">
        <f>'pop projections'!F130</f>
        <v>3193591</v>
      </c>
      <c r="E129" s="17">
        <v>888</v>
      </c>
      <c r="F129" s="4">
        <f t="shared" si="52"/>
        <v>1502070.3432203392</v>
      </c>
      <c r="G129" s="4">
        <f t="shared" si="53"/>
        <v>1691520.6567796608</v>
      </c>
    </row>
    <row r="130" spans="2:7" x14ac:dyDescent="0.25">
      <c r="B130">
        <f>'pop projections'!A131</f>
        <v>2005</v>
      </c>
      <c r="C130" t="s">
        <v>22</v>
      </c>
      <c r="D130" s="4">
        <f>'pop projections'!F131</f>
        <v>4950704.0000000009</v>
      </c>
      <c r="E130" s="17">
        <v>917</v>
      </c>
      <c r="F130" s="4">
        <f t="shared" si="52"/>
        <v>2368177.1351069384</v>
      </c>
      <c r="G130" s="4">
        <f t="shared" si="53"/>
        <v>2582526.8648930625</v>
      </c>
    </row>
    <row r="131" spans="2:7" x14ac:dyDescent="0.25">
      <c r="B131">
        <f>'pop projections'!A132</f>
        <v>2005</v>
      </c>
      <c r="C131" t="s">
        <v>23</v>
      </c>
      <c r="D131" s="4">
        <f>'pop projections'!F132</f>
        <v>2594670</v>
      </c>
      <c r="E131" s="17">
        <v>922</v>
      </c>
      <c r="F131" s="4">
        <f t="shared" si="52"/>
        <v>1244685.6087408948</v>
      </c>
      <c r="G131" s="4">
        <f t="shared" si="53"/>
        <v>1349984.3912591052</v>
      </c>
    </row>
    <row r="132" spans="2:7" x14ac:dyDescent="0.25">
      <c r="B132">
        <f>'pop projections'!A133</f>
        <v>2005</v>
      </c>
      <c r="C132" t="s">
        <v>24</v>
      </c>
      <c r="D132" s="4">
        <f>'pop projections'!F133</f>
        <v>6704.1547547649307</v>
      </c>
      <c r="E132" s="17" t="s">
        <v>74</v>
      </c>
      <c r="F132" s="17" t="s">
        <v>74</v>
      </c>
      <c r="G132" s="17" t="s">
        <v>74</v>
      </c>
    </row>
    <row r="133" spans="2:7" x14ac:dyDescent="0.25">
      <c r="B133">
        <f>'pop projections'!A134</f>
        <v>2005</v>
      </c>
      <c r="C133" t="s">
        <v>25</v>
      </c>
      <c r="D133" s="4">
        <f>'pop projections'!F134</f>
        <v>8033190</v>
      </c>
      <c r="E133" s="17">
        <v>913</v>
      </c>
      <c r="F133" s="4">
        <f t="shared" ref="F133:F134" si="54">((E133)/(E133+1000))*D133</f>
        <v>3833927.0622059596</v>
      </c>
      <c r="G133" s="4">
        <f t="shared" ref="G133:G134" si="55">D133-F133</f>
        <v>4199262.9377940409</v>
      </c>
    </row>
    <row r="134" spans="2:7" x14ac:dyDescent="0.25">
      <c r="B134">
        <f>'pop projections'!A135</f>
        <v>2005</v>
      </c>
      <c r="C134" t="s">
        <v>26</v>
      </c>
      <c r="D134" s="4">
        <f>'pop projections'!F135</f>
        <v>9746772.0000000019</v>
      </c>
      <c r="E134" s="17">
        <v>879</v>
      </c>
      <c r="F134" s="4">
        <f t="shared" si="54"/>
        <v>4559559.6530069197</v>
      </c>
      <c r="G134" s="4">
        <f t="shared" si="55"/>
        <v>5187212.3469930822</v>
      </c>
    </row>
    <row r="135" spans="2:7" x14ac:dyDescent="0.25">
      <c r="B135">
        <f>'pop projections'!A136</f>
        <v>2005</v>
      </c>
      <c r="C135" t="s">
        <v>27</v>
      </c>
      <c r="D135" s="4">
        <f>'pop projections'!F136</f>
        <v>214905.40519440916</v>
      </c>
      <c r="E135" s="17" t="s">
        <v>74</v>
      </c>
      <c r="F135" s="17" t="s">
        <v>74</v>
      </c>
      <c r="G135" s="17" t="s">
        <v>74</v>
      </c>
    </row>
    <row r="136" spans="2:7" x14ac:dyDescent="0.25">
      <c r="B136">
        <f>'pop projections'!A137</f>
        <v>2005</v>
      </c>
      <c r="C136" t="s">
        <v>28</v>
      </c>
      <c r="D136" s="4">
        <f>'pop projections'!F137</f>
        <v>229989.75339263026</v>
      </c>
      <c r="E136" s="17" t="s">
        <v>74</v>
      </c>
      <c r="F136" s="17" t="s">
        <v>74</v>
      </c>
      <c r="G136" s="17" t="s">
        <v>74</v>
      </c>
    </row>
    <row r="137" spans="2:7" x14ac:dyDescent="0.25">
      <c r="B137">
        <f>'pop projections'!A138</f>
        <v>2005</v>
      </c>
      <c r="C137" t="s">
        <v>29</v>
      </c>
      <c r="D137" s="4">
        <f>'pop projections'!F138</f>
        <v>88085.144416772542</v>
      </c>
      <c r="E137" s="17" t="s">
        <v>74</v>
      </c>
      <c r="F137" s="17" t="s">
        <v>74</v>
      </c>
      <c r="G137" s="17" t="s">
        <v>74</v>
      </c>
    </row>
    <row r="138" spans="2:7" x14ac:dyDescent="0.25">
      <c r="B138">
        <f>'pop projections'!A139</f>
        <v>2005</v>
      </c>
      <c r="C138" t="s">
        <v>30</v>
      </c>
      <c r="D138" s="4">
        <f>'pop projections'!F139</f>
        <v>197306.99896315121</v>
      </c>
      <c r="E138" s="17" t="s">
        <v>74</v>
      </c>
      <c r="F138" s="17" t="s">
        <v>74</v>
      </c>
      <c r="G138" s="17" t="s">
        <v>74</v>
      </c>
    </row>
    <row r="139" spans="2:7" x14ac:dyDescent="0.25">
      <c r="B139">
        <f>'pop projections'!A140</f>
        <v>2005</v>
      </c>
      <c r="C139" t="s">
        <v>31</v>
      </c>
      <c r="D139" s="4">
        <f>'pop projections'!F140</f>
        <v>3616491</v>
      </c>
      <c r="E139" s="17">
        <v>934</v>
      </c>
      <c r="F139" s="4">
        <f t="shared" ref="F139" si="56">((E139)/(E139+1000))*D139</f>
        <v>1746537.018614271</v>
      </c>
      <c r="G139" s="4">
        <f t="shared" ref="G139" si="57">D139-F139</f>
        <v>1869953.981385729</v>
      </c>
    </row>
    <row r="140" spans="2:7" x14ac:dyDescent="0.25">
      <c r="B140">
        <f>'pop projections'!A141</f>
        <v>2005</v>
      </c>
      <c r="C140" t="s">
        <v>32</v>
      </c>
      <c r="D140" s="4">
        <f>'pop projections'!F141</f>
        <v>102238.36001016518</v>
      </c>
      <c r="E140" s="17" t="s">
        <v>74</v>
      </c>
      <c r="F140" s="17" t="s">
        <v>74</v>
      </c>
      <c r="G140" s="17" t="s">
        <v>74</v>
      </c>
    </row>
    <row r="141" spans="2:7" x14ac:dyDescent="0.25">
      <c r="B141">
        <f>'pop projections'!A142</f>
        <v>2005</v>
      </c>
      <c r="C141" t="s">
        <v>33</v>
      </c>
      <c r="D141" s="4">
        <f>'pop projections'!F142</f>
        <v>2293192.0000000005</v>
      </c>
      <c r="E141" s="17">
        <v>808</v>
      </c>
      <c r="F141" s="4">
        <f t="shared" ref="F141:F142" si="58">((E141)/(E141+1000))*D141</f>
        <v>1024833.5929203541</v>
      </c>
      <c r="G141" s="4">
        <f t="shared" ref="G141:G142" si="59">D141-F141</f>
        <v>1268358.4070796464</v>
      </c>
    </row>
    <row r="142" spans="2:7" x14ac:dyDescent="0.25">
      <c r="B142">
        <f>'pop projections'!A143</f>
        <v>2005</v>
      </c>
      <c r="C142" t="s">
        <v>34</v>
      </c>
      <c r="D142" s="4">
        <f>'pop projections'!F143</f>
        <v>7348568</v>
      </c>
      <c r="E142" s="17">
        <v>855</v>
      </c>
      <c r="F142" s="4">
        <f t="shared" si="58"/>
        <v>3387075.8167115902</v>
      </c>
      <c r="G142" s="4">
        <f t="shared" si="59"/>
        <v>3961492.1832884098</v>
      </c>
    </row>
    <row r="143" spans="2:7" x14ac:dyDescent="0.25">
      <c r="B143">
        <f>'pop projections'!A144</f>
        <v>2005</v>
      </c>
      <c r="C143" t="s">
        <v>35</v>
      </c>
      <c r="D143" s="4">
        <f>'pop projections'!F144</f>
        <v>53633.238038119445</v>
      </c>
      <c r="E143" s="17" t="s">
        <v>74</v>
      </c>
      <c r="F143" s="17" t="s">
        <v>74</v>
      </c>
      <c r="G143" s="17" t="s">
        <v>74</v>
      </c>
    </row>
    <row r="144" spans="2:7" x14ac:dyDescent="0.25">
      <c r="B144">
        <f>'pop projections'!A145</f>
        <v>2005</v>
      </c>
      <c r="C144" t="s">
        <v>36</v>
      </c>
      <c r="D144" s="4">
        <f>'pop projections'!F145</f>
        <v>5210800</v>
      </c>
      <c r="E144" s="17">
        <v>955</v>
      </c>
      <c r="F144" s="4">
        <f t="shared" ref="F144" si="60">((E144)/(E144+1000))*D144</f>
        <v>2545429.1560102301</v>
      </c>
      <c r="G144" s="4">
        <f t="shared" ref="G144" si="61">D144-F144</f>
        <v>2665370.8439897699</v>
      </c>
    </row>
    <row r="145" spans="2:7" x14ac:dyDescent="0.25">
      <c r="B145">
        <f>'pop projections'!A146</f>
        <v>2005</v>
      </c>
      <c r="C145" t="s">
        <v>37</v>
      </c>
      <c r="D145" s="4">
        <f>'pop projections'!F146</f>
        <v>3156450.1416384242</v>
      </c>
      <c r="E145" s="17" t="s">
        <v>74</v>
      </c>
      <c r="F145" s="17" t="s">
        <v>74</v>
      </c>
      <c r="G145" s="17" t="s">
        <v>74</v>
      </c>
    </row>
    <row r="146" spans="2:7" x14ac:dyDescent="0.25">
      <c r="B146">
        <f>'pop projections'!A147</f>
        <v>2005</v>
      </c>
      <c r="C146" t="s">
        <v>38</v>
      </c>
      <c r="D146" s="4">
        <f>'pop projections'!F147</f>
        <v>317236.87846505718</v>
      </c>
      <c r="E146" s="17" t="s">
        <v>74</v>
      </c>
      <c r="F146" s="17" t="s">
        <v>74</v>
      </c>
      <c r="G146" s="17" t="s">
        <v>74</v>
      </c>
    </row>
    <row r="147" spans="2:7" x14ac:dyDescent="0.25">
      <c r="B147">
        <f>'pop projections'!A148</f>
        <v>2005</v>
      </c>
      <c r="C147" t="s">
        <v>39</v>
      </c>
      <c r="D147" s="4">
        <f>'pop projections'!F148</f>
        <v>23826660</v>
      </c>
      <c r="E147" s="17">
        <v>874</v>
      </c>
      <c r="F147" s="4">
        <f t="shared" ref="F147" si="62">((E147)/(E147+1000))*D147</f>
        <v>11112327.022411952</v>
      </c>
      <c r="G147" s="4">
        <f t="shared" ref="G147" si="63">D147-F147</f>
        <v>12714332.977588048</v>
      </c>
    </row>
    <row r="148" spans="2:7" x14ac:dyDescent="0.25">
      <c r="B148">
        <f>'pop projections'!A149</f>
        <v>2005</v>
      </c>
      <c r="C148" t="s">
        <v>40</v>
      </c>
      <c r="D148" s="4">
        <f>'pop projections'!F149</f>
        <v>1023309</v>
      </c>
      <c r="E148" s="17" t="s">
        <v>74</v>
      </c>
      <c r="F148" s="17" t="s">
        <v>74</v>
      </c>
      <c r="G148" s="17" t="s">
        <v>74</v>
      </c>
    </row>
    <row r="149" spans="2:7" x14ac:dyDescent="0.25">
      <c r="B149">
        <f>'pop projections'!A150</f>
        <v>2005</v>
      </c>
      <c r="C149" t="s">
        <v>41</v>
      </c>
      <c r="D149" s="4">
        <f>'pop projections'!F150</f>
        <v>7328576</v>
      </c>
      <c r="E149" s="17">
        <v>931</v>
      </c>
      <c r="F149" s="4">
        <f t="shared" ref="F149" si="64">((E149)/(E149+1000))*D149</f>
        <v>3533352.7995857066</v>
      </c>
      <c r="G149" s="4">
        <f t="shared" ref="G149" si="65">D149-F149</f>
        <v>3795223.2004142934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9"/>
  <sheetViews>
    <sheetView zoomScale="98" zoomScaleNormal="98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defaultRowHeight="15" x14ac:dyDescent="0.25"/>
  <cols>
    <col min="3" max="3" width="27.140625" bestFit="1" customWidth="1"/>
    <col min="4" max="4" width="11" bestFit="1" customWidth="1"/>
    <col min="5" max="5" width="13" style="27" customWidth="1"/>
    <col min="7" max="7" width="18.42578125" bestFit="1" customWidth="1"/>
    <col min="8" max="8" width="11.28515625" bestFit="1" customWidth="1"/>
    <col min="9" max="9" width="10.140625" bestFit="1" customWidth="1"/>
    <col min="10" max="10" width="11.42578125" customWidth="1"/>
    <col min="11" max="11" width="12.5703125" customWidth="1"/>
    <col min="12" max="12" width="14.140625" customWidth="1"/>
  </cols>
  <sheetData>
    <row r="1" spans="1:14" s="2" customFormat="1" ht="44.25" customHeight="1" x14ac:dyDescent="0.25">
      <c r="C1" s="2" t="s">
        <v>0</v>
      </c>
      <c r="D1" s="2" t="s">
        <v>1</v>
      </c>
      <c r="E1" s="25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63</v>
      </c>
      <c r="L1" s="2" t="s">
        <v>67</v>
      </c>
    </row>
    <row r="2" spans="1:14" x14ac:dyDescent="0.25">
      <c r="A2" s="3">
        <v>1</v>
      </c>
      <c r="B2">
        <f>'pop projections'!A3</f>
        <v>2018</v>
      </c>
      <c r="C2" t="s">
        <v>4</v>
      </c>
      <c r="D2">
        <f>'pop projections'!C3</f>
        <v>1298041000</v>
      </c>
      <c r="E2" s="26">
        <f>SUM(E3:E38)</f>
        <v>424573770</v>
      </c>
      <c r="F2">
        <f t="shared" ref="F2:F65" si="0">E2/D2</f>
        <v>0.32708810430487173</v>
      </c>
      <c r="G2" s="10">
        <f>'pop projections'!F3</f>
        <v>111631525.99999999</v>
      </c>
      <c r="H2" s="10">
        <f>F2*G2</f>
        <v>36513344.219999999</v>
      </c>
      <c r="I2" s="11">
        <f>SUM(I3:I38)</f>
        <v>873469230</v>
      </c>
      <c r="J2">
        <f t="shared" ref="J2:J65" si="1">I2/D2</f>
        <v>0.67291343647850876</v>
      </c>
      <c r="K2" s="10">
        <f>G2</f>
        <v>111631525.99999999</v>
      </c>
      <c r="L2" s="10">
        <f t="shared" ref="L2:L29" si="2">J2*K2</f>
        <v>75118353.779999986</v>
      </c>
    </row>
    <row r="3" spans="1:14" x14ac:dyDescent="0.25">
      <c r="A3" s="3">
        <v>2</v>
      </c>
      <c r="B3">
        <f>'pop projections'!A4</f>
        <v>2018</v>
      </c>
      <c r="C3" t="s">
        <v>6</v>
      </c>
      <c r="D3">
        <f>'pop projections'!C4</f>
        <v>575000</v>
      </c>
      <c r="E3" s="27">
        <v>342000</v>
      </c>
      <c r="F3">
        <f t="shared" si="0"/>
        <v>0.59478260869565214</v>
      </c>
      <c r="G3" s="10">
        <f>'pop projections'!F4</f>
        <v>88065.369177068671</v>
      </c>
      <c r="H3" s="10">
        <f t="shared" ref="H3:H66" si="3">F3*G3</f>
        <v>52379.750014882578</v>
      </c>
      <c r="I3" s="3">
        <f>D3-E3</f>
        <v>233000</v>
      </c>
      <c r="J3">
        <f t="shared" si="1"/>
        <v>0.40521739130434781</v>
      </c>
      <c r="K3" s="10">
        <f t="shared" ref="K3:K66" si="4">G3</f>
        <v>88065.369177068671</v>
      </c>
      <c r="L3" s="10">
        <f t="shared" si="2"/>
        <v>35685.619162186085</v>
      </c>
    </row>
    <row r="4" spans="1:14" x14ac:dyDescent="0.25">
      <c r="A4" s="3">
        <v>3</v>
      </c>
      <c r="B4">
        <f>'pop projections'!A5</f>
        <v>2018</v>
      </c>
      <c r="C4" t="s">
        <v>7</v>
      </c>
      <c r="D4">
        <f>'pop projections'!C5</f>
        <v>52020780</v>
      </c>
      <c r="E4" s="27">
        <v>9036390</v>
      </c>
      <c r="F4">
        <f t="shared" si="0"/>
        <v>0.17370731465387484</v>
      </c>
      <c r="G4" s="10">
        <f>'pop projections'!F5</f>
        <v>7967355.1227462087</v>
      </c>
      <c r="H4" s="10">
        <f t="shared" si="3"/>
        <v>1383987.8632660373</v>
      </c>
      <c r="I4" s="17">
        <f>D4-E4</f>
        <v>42984390</v>
      </c>
      <c r="J4">
        <f t="shared" si="1"/>
        <v>0.8262926853461251</v>
      </c>
      <c r="K4" s="10">
        <f t="shared" si="4"/>
        <v>7967355.1227462087</v>
      </c>
      <c r="L4" s="10">
        <f t="shared" si="2"/>
        <v>6583367.2594801709</v>
      </c>
    </row>
    <row r="5" spans="1:14" x14ac:dyDescent="0.25">
      <c r="A5" s="3">
        <v>4</v>
      </c>
      <c r="B5">
        <f>'pop projections'!A6</f>
        <v>2018</v>
      </c>
      <c r="C5" t="s">
        <v>8</v>
      </c>
      <c r="D5">
        <f>'pop projections'!C6</f>
        <v>1341000</v>
      </c>
      <c r="E5" s="27">
        <v>605000</v>
      </c>
      <c r="F5">
        <f t="shared" si="0"/>
        <v>0.45115585384041762</v>
      </c>
      <c r="G5" s="10">
        <f>'pop projections'!F6</f>
        <v>205383.75663730275</v>
      </c>
      <c r="H5" s="10">
        <f t="shared" si="3"/>
        <v>92660.084090654869</v>
      </c>
      <c r="I5" s="17">
        <f t="shared" ref="I5:I38" si="5">D5-E5</f>
        <v>736000</v>
      </c>
      <c r="J5">
        <f t="shared" si="1"/>
        <v>0.54884414615958244</v>
      </c>
      <c r="K5" s="10">
        <f t="shared" si="4"/>
        <v>205383.75663730275</v>
      </c>
      <c r="L5" s="10">
        <f t="shared" si="2"/>
        <v>112723.6725466479</v>
      </c>
      <c r="N5" t="s">
        <v>79</v>
      </c>
    </row>
    <row r="6" spans="1:14" x14ac:dyDescent="0.25">
      <c r="A6" s="3">
        <v>5</v>
      </c>
      <c r="B6">
        <f>'pop projections'!A7</f>
        <v>2018</v>
      </c>
      <c r="C6" t="s">
        <v>9</v>
      </c>
      <c r="D6">
        <f>'pop projections'!C7</f>
        <v>33166000</v>
      </c>
      <c r="E6" s="27">
        <v>5765000</v>
      </c>
      <c r="F6">
        <f t="shared" si="0"/>
        <v>0.1738225893987819</v>
      </c>
      <c r="G6" s="10">
        <f>'pop projections'!F7</f>
        <v>2387952.0331659997</v>
      </c>
      <c r="H6" s="10">
        <f t="shared" si="3"/>
        <v>415080.00576499995</v>
      </c>
      <c r="I6" s="17">
        <f t="shared" si="5"/>
        <v>27401000</v>
      </c>
      <c r="J6">
        <f t="shared" si="1"/>
        <v>0.82617741060121808</v>
      </c>
      <c r="K6" s="10">
        <f t="shared" si="4"/>
        <v>2387952.0331659997</v>
      </c>
      <c r="L6" s="10">
        <f t="shared" si="2"/>
        <v>1972872.0274009996</v>
      </c>
    </row>
    <row r="7" spans="1:14" x14ac:dyDescent="0.25">
      <c r="A7" s="3">
        <v>6</v>
      </c>
      <c r="B7">
        <f>'pop projections'!A8</f>
        <v>2018</v>
      </c>
      <c r="C7" t="s">
        <v>10</v>
      </c>
      <c r="D7">
        <f>'pop projections'!C8</f>
        <v>106192000</v>
      </c>
      <c r="E7" s="27">
        <v>11339000</v>
      </c>
      <c r="F7">
        <f t="shared" si="0"/>
        <v>0.10677828838330571</v>
      </c>
      <c r="G7" s="10">
        <f>'pop projections'!F8</f>
        <v>7624585.4938080003</v>
      </c>
      <c r="H7" s="10">
        <f t="shared" si="3"/>
        <v>814140.18866099999</v>
      </c>
      <c r="I7" s="17">
        <f t="shared" si="5"/>
        <v>94853000</v>
      </c>
      <c r="J7">
        <f t="shared" si="1"/>
        <v>0.89322171161669428</v>
      </c>
      <c r="K7" s="10">
        <f t="shared" si="4"/>
        <v>7624585.4938080003</v>
      </c>
      <c r="L7" s="10">
        <f t="shared" si="2"/>
        <v>6810445.3051470006</v>
      </c>
    </row>
    <row r="8" spans="1:14" x14ac:dyDescent="0.25">
      <c r="A8" s="3">
        <v>7</v>
      </c>
      <c r="B8">
        <f>'pop projections'!A9</f>
        <v>2018</v>
      </c>
      <c r="C8" t="s">
        <v>11</v>
      </c>
      <c r="D8">
        <f>'pop projections'!C9</f>
        <v>1941000</v>
      </c>
      <c r="E8" s="27">
        <v>1744000</v>
      </c>
      <c r="F8">
        <f t="shared" si="0"/>
        <v>0.89850592478104074</v>
      </c>
      <c r="G8" s="10">
        <f>'pop projections'!F9</f>
        <v>297278.05490902654</v>
      </c>
      <c r="H8" s="10">
        <f t="shared" si="3"/>
        <v>267106.09364314389</v>
      </c>
      <c r="I8" s="17">
        <f t="shared" si="5"/>
        <v>197000</v>
      </c>
      <c r="J8">
        <f t="shared" si="1"/>
        <v>0.1014940752189593</v>
      </c>
      <c r="K8" s="10">
        <f t="shared" si="4"/>
        <v>297278.05490902654</v>
      </c>
      <c r="L8" s="10">
        <f t="shared" si="2"/>
        <v>30171.961265882652</v>
      </c>
    </row>
    <row r="9" spans="1:14" x14ac:dyDescent="0.25">
      <c r="A9" s="3">
        <v>8</v>
      </c>
      <c r="B9">
        <f>'pop projections'!A10</f>
        <v>2018</v>
      </c>
      <c r="C9" t="s">
        <v>12</v>
      </c>
      <c r="D9">
        <f>'pop projections'!C10</f>
        <v>26488000</v>
      </c>
      <c r="E9" s="27">
        <v>7212000</v>
      </c>
      <c r="F9">
        <f t="shared" si="0"/>
        <v>0.27227423739051648</v>
      </c>
      <c r="G9" s="10">
        <f>'pop projections'!F10</f>
        <v>2452788.7999999998</v>
      </c>
      <c r="H9" s="10">
        <f t="shared" si="3"/>
        <v>667831.19999999995</v>
      </c>
      <c r="I9" s="17">
        <f t="shared" si="5"/>
        <v>19276000</v>
      </c>
      <c r="J9">
        <f t="shared" si="1"/>
        <v>0.72772576260948352</v>
      </c>
      <c r="K9" s="10">
        <f t="shared" si="4"/>
        <v>2452788.7999999998</v>
      </c>
      <c r="L9" s="10">
        <f t="shared" si="2"/>
        <v>1784957.5999999999</v>
      </c>
    </row>
    <row r="10" spans="1:14" x14ac:dyDescent="0.25">
      <c r="A10" s="3">
        <v>9</v>
      </c>
      <c r="B10">
        <f>'pop projections'!A11</f>
        <v>2018</v>
      </c>
      <c r="C10" t="s">
        <v>13</v>
      </c>
      <c r="D10">
        <f>'pop projections'!C11</f>
        <v>452000</v>
      </c>
      <c r="E10" s="27">
        <v>396000</v>
      </c>
      <c r="F10">
        <f t="shared" si="0"/>
        <v>0.87610619469026552</v>
      </c>
      <c r="G10" s="10">
        <f>'pop projections'!F11</f>
        <v>69227.038031365286</v>
      </c>
      <c r="H10" s="10">
        <f t="shared" si="3"/>
        <v>60650.236859337732</v>
      </c>
      <c r="I10" s="17">
        <f t="shared" si="5"/>
        <v>56000</v>
      </c>
      <c r="J10">
        <f t="shared" si="1"/>
        <v>0.12389380530973451</v>
      </c>
      <c r="K10" s="10">
        <f t="shared" si="4"/>
        <v>69227.038031365286</v>
      </c>
      <c r="L10" s="10">
        <f t="shared" si="2"/>
        <v>8576.8011720275572</v>
      </c>
    </row>
    <row r="11" spans="1:14" x14ac:dyDescent="0.25">
      <c r="A11" s="3">
        <v>10</v>
      </c>
      <c r="B11">
        <f>'pop projections'!A12</f>
        <v>2018</v>
      </c>
      <c r="C11" t="s">
        <v>14</v>
      </c>
      <c r="D11">
        <f>'pop projections'!C12</f>
        <v>359000</v>
      </c>
      <c r="E11" s="27">
        <v>79000</v>
      </c>
      <c r="F11">
        <f t="shared" si="0"/>
        <v>0.22005571030640669</v>
      </c>
      <c r="G11" s="10">
        <f>'pop projections'!F12</f>
        <v>54983.421799248092</v>
      </c>
      <c r="H11" s="10">
        <f t="shared" si="3"/>
        <v>12099.415939110304</v>
      </c>
      <c r="I11" s="17">
        <f t="shared" si="5"/>
        <v>280000</v>
      </c>
      <c r="J11">
        <f t="shared" si="1"/>
        <v>0.77994428969359331</v>
      </c>
      <c r="K11" s="10">
        <f t="shared" si="4"/>
        <v>54983.421799248092</v>
      </c>
      <c r="L11" s="10">
        <f t="shared" si="2"/>
        <v>42884.00586013779</v>
      </c>
    </row>
    <row r="12" spans="1:14" x14ac:dyDescent="0.25">
      <c r="A12" s="3">
        <v>11</v>
      </c>
      <c r="B12">
        <f>'pop projections'!A13</f>
        <v>2018</v>
      </c>
      <c r="C12" t="s">
        <v>15</v>
      </c>
      <c r="D12">
        <f>'pop projections'!C13</f>
        <v>22523000</v>
      </c>
      <c r="E12" s="27">
        <v>22402000</v>
      </c>
      <c r="F12">
        <f t="shared" si="0"/>
        <v>0.99462771389246551</v>
      </c>
      <c r="G12" s="10">
        <f>'pop projections'!F13</f>
        <v>1824363</v>
      </c>
      <c r="H12" s="10">
        <f t="shared" si="3"/>
        <v>1814562</v>
      </c>
      <c r="I12" s="17">
        <f t="shared" si="5"/>
        <v>121000</v>
      </c>
      <c r="J12">
        <f t="shared" si="1"/>
        <v>5.3722861075345199E-3</v>
      </c>
      <c r="K12" s="10">
        <f t="shared" si="4"/>
        <v>1824363</v>
      </c>
      <c r="L12" s="10">
        <f t="shared" si="2"/>
        <v>9801</v>
      </c>
    </row>
    <row r="13" spans="1:14" x14ac:dyDescent="0.25">
      <c r="A13" s="3">
        <v>12</v>
      </c>
      <c r="B13">
        <f>'pop projections'!A14</f>
        <v>2018</v>
      </c>
      <c r="C13" t="s">
        <v>16</v>
      </c>
      <c r="D13">
        <f>'pop projections'!C14</f>
        <v>2068000</v>
      </c>
      <c r="E13" s="27">
        <v>1654000</v>
      </c>
      <c r="F13">
        <f t="shared" si="0"/>
        <v>0.79980657640232111</v>
      </c>
      <c r="G13" s="10">
        <f>'pop projections'!F14</f>
        <v>316729.01470987475</v>
      </c>
      <c r="H13" s="10">
        <f t="shared" si="3"/>
        <v>253321.94890238534</v>
      </c>
      <c r="I13" s="17">
        <f t="shared" si="5"/>
        <v>414000</v>
      </c>
      <c r="J13">
        <f t="shared" si="1"/>
        <v>0.20019342359767892</v>
      </c>
      <c r="K13" s="10">
        <f t="shared" si="4"/>
        <v>316729.01470987475</v>
      </c>
      <c r="L13" s="10">
        <f t="shared" si="2"/>
        <v>63407.065807489431</v>
      </c>
    </row>
    <row r="14" spans="1:14" x14ac:dyDescent="0.25">
      <c r="A14" s="3">
        <v>13</v>
      </c>
      <c r="B14">
        <f>'pop projections'!A15</f>
        <v>2018</v>
      </c>
      <c r="C14" t="s">
        <v>17</v>
      </c>
      <c r="D14">
        <f>'pop projections'!C15</f>
        <v>64222000</v>
      </c>
      <c r="E14" s="27">
        <v>29756000</v>
      </c>
      <c r="F14">
        <f t="shared" si="0"/>
        <v>0.46333032294229393</v>
      </c>
      <c r="G14" s="10">
        <f>'pop projections'!F15</f>
        <v>5214826.3357779998</v>
      </c>
      <c r="H14" s="10">
        <f t="shared" si="3"/>
        <v>2416187.1702439999</v>
      </c>
      <c r="I14" s="17">
        <f t="shared" si="5"/>
        <v>34466000</v>
      </c>
      <c r="J14">
        <f t="shared" si="1"/>
        <v>0.53666967705770607</v>
      </c>
      <c r="K14" s="10">
        <f t="shared" si="4"/>
        <v>5214826.3357779998</v>
      </c>
      <c r="L14" s="10">
        <f t="shared" si="2"/>
        <v>2798639.1655339999</v>
      </c>
    </row>
    <row r="15" spans="1:14" x14ac:dyDescent="0.25">
      <c r="A15" s="3">
        <v>14</v>
      </c>
      <c r="B15">
        <f>'pop projections'!A16</f>
        <v>2018</v>
      </c>
      <c r="C15" t="s">
        <v>18</v>
      </c>
      <c r="D15">
        <f>'pop projections'!C16</f>
        <v>28253000</v>
      </c>
      <c r="E15" s="27">
        <v>10783000</v>
      </c>
      <c r="F15">
        <f t="shared" si="0"/>
        <v>0.38165858492903409</v>
      </c>
      <c r="G15" s="10">
        <f>'pop projections'!F16</f>
        <v>2650131.3152410001</v>
      </c>
      <c r="H15" s="10">
        <f t="shared" si="3"/>
        <v>1011445.367651</v>
      </c>
      <c r="I15" s="17">
        <f t="shared" si="5"/>
        <v>17470000</v>
      </c>
      <c r="J15">
        <f t="shared" si="1"/>
        <v>0.61834141507096596</v>
      </c>
      <c r="K15" s="10">
        <f t="shared" si="4"/>
        <v>2650131.3152410001</v>
      </c>
      <c r="L15" s="10">
        <f t="shared" si="2"/>
        <v>1638685.9475900002</v>
      </c>
    </row>
    <row r="16" spans="1:14" x14ac:dyDescent="0.25">
      <c r="A16" s="3">
        <v>15</v>
      </c>
      <c r="B16">
        <f>'pop projections'!A17</f>
        <v>2018</v>
      </c>
      <c r="C16" t="s">
        <v>19</v>
      </c>
      <c r="D16">
        <f>'pop projections'!C17</f>
        <v>7206000</v>
      </c>
      <c r="E16" s="27">
        <v>864000</v>
      </c>
      <c r="F16">
        <f t="shared" si="0"/>
        <v>0.11990008326394672</v>
      </c>
      <c r="G16" s="10">
        <f>'pop projections'!F17</f>
        <v>802748.4</v>
      </c>
      <c r="H16" s="10">
        <f t="shared" si="3"/>
        <v>96249.600000000006</v>
      </c>
      <c r="I16" s="17">
        <f t="shared" si="5"/>
        <v>6342000</v>
      </c>
      <c r="J16">
        <f t="shared" si="1"/>
        <v>0.88009991673605326</v>
      </c>
      <c r="K16" s="10">
        <f t="shared" si="4"/>
        <v>802748.4</v>
      </c>
      <c r="L16" s="10">
        <f t="shared" si="2"/>
        <v>706498.8</v>
      </c>
    </row>
    <row r="17" spans="1:12" x14ac:dyDescent="0.25">
      <c r="A17" s="3">
        <v>16</v>
      </c>
      <c r="B17">
        <f>'pop projections'!A18</f>
        <v>2018</v>
      </c>
      <c r="C17" t="s">
        <v>20</v>
      </c>
      <c r="D17">
        <f>'pop projections'!C18</f>
        <v>12665000</v>
      </c>
      <c r="E17" s="27">
        <v>3583000</v>
      </c>
      <c r="F17">
        <f t="shared" si="0"/>
        <v>0.2829056454796684</v>
      </c>
      <c r="G17" s="10">
        <f>'pop projections'!F18</f>
        <v>1193042.9873350002</v>
      </c>
      <c r="H17" s="10">
        <f t="shared" si="3"/>
        <v>337518.59641700005</v>
      </c>
      <c r="I17" s="17">
        <f t="shared" si="5"/>
        <v>9082000</v>
      </c>
      <c r="J17">
        <f t="shared" si="1"/>
        <v>0.71709435452033166</v>
      </c>
      <c r="K17" s="10">
        <f t="shared" si="4"/>
        <v>1193042.9873350002</v>
      </c>
      <c r="L17" s="10">
        <f t="shared" si="2"/>
        <v>855524.39091800014</v>
      </c>
    </row>
    <row r="18" spans="1:12" x14ac:dyDescent="0.25">
      <c r="A18" s="3">
        <v>17</v>
      </c>
      <c r="B18">
        <f>'pop projections'!A19</f>
        <v>2018</v>
      </c>
      <c r="C18" t="s">
        <v>21</v>
      </c>
      <c r="D18">
        <f>'pop projections'!C19</f>
        <v>34483000</v>
      </c>
      <c r="E18" s="27">
        <v>8560000</v>
      </c>
      <c r="F18">
        <f t="shared" si="0"/>
        <v>0.24823826233216367</v>
      </c>
      <c r="G18" s="10">
        <f>'pop projections'!F19</f>
        <v>3131056.3655170002</v>
      </c>
      <c r="H18" s="10">
        <f t="shared" si="3"/>
        <v>777247.99144000001</v>
      </c>
      <c r="I18" s="17">
        <f t="shared" si="5"/>
        <v>25923000</v>
      </c>
      <c r="J18">
        <f t="shared" si="1"/>
        <v>0.75176173766783627</v>
      </c>
      <c r="K18" s="10">
        <f t="shared" si="4"/>
        <v>3131056.3655170002</v>
      </c>
      <c r="L18" s="10">
        <f t="shared" si="2"/>
        <v>2353808.3740770002</v>
      </c>
    </row>
    <row r="19" spans="1:12" x14ac:dyDescent="0.25">
      <c r="A19" s="3">
        <v>18</v>
      </c>
      <c r="B19">
        <f>'pop projections'!A20</f>
        <v>2018</v>
      </c>
      <c r="C19" t="s">
        <v>22</v>
      </c>
      <c r="D19">
        <f>'pop projections'!C20</f>
        <v>63435000</v>
      </c>
      <c r="E19" s="27">
        <v>28170000</v>
      </c>
      <c r="F19">
        <f t="shared" si="0"/>
        <v>0.44407661385670372</v>
      </c>
      <c r="G19" s="10">
        <f>'pop projections'!F20</f>
        <v>4643442</v>
      </c>
      <c r="H19" s="10">
        <f t="shared" si="3"/>
        <v>2062044</v>
      </c>
      <c r="I19" s="17">
        <f t="shared" si="5"/>
        <v>35265000</v>
      </c>
      <c r="J19">
        <f t="shared" si="1"/>
        <v>0.55592338614329628</v>
      </c>
      <c r="K19" s="10">
        <f t="shared" si="4"/>
        <v>4643442</v>
      </c>
      <c r="L19" s="10">
        <f t="shared" si="2"/>
        <v>2581398</v>
      </c>
    </row>
    <row r="20" spans="1:12" x14ac:dyDescent="0.25">
      <c r="A20" s="3">
        <v>19</v>
      </c>
      <c r="B20">
        <f>'pop projections'!A21</f>
        <v>2018</v>
      </c>
      <c r="C20" t="s">
        <v>23</v>
      </c>
      <c r="D20">
        <f>'pop projections'!C21</f>
        <v>36062000</v>
      </c>
      <c r="E20" s="27">
        <v>10060000</v>
      </c>
      <c r="F20">
        <f t="shared" si="0"/>
        <v>0.27896400643336478</v>
      </c>
      <c r="G20" s="10">
        <f>'pop projections'!F21</f>
        <v>3324916.4360620002</v>
      </c>
      <c r="H20" s="10">
        <f t="shared" si="3"/>
        <v>927532.01006000012</v>
      </c>
      <c r="I20" s="17">
        <f t="shared" si="5"/>
        <v>26002000</v>
      </c>
      <c r="J20">
        <f t="shared" si="1"/>
        <v>0.72103599356663528</v>
      </c>
      <c r="K20" s="10">
        <f t="shared" si="4"/>
        <v>3324916.4360620002</v>
      </c>
      <c r="L20" s="10">
        <f t="shared" si="2"/>
        <v>2397384.4260020005</v>
      </c>
    </row>
    <row r="21" spans="1:12" x14ac:dyDescent="0.25">
      <c r="A21" s="3">
        <v>20</v>
      </c>
      <c r="B21">
        <f>'pop projections'!A22</f>
        <v>2018</v>
      </c>
      <c r="C21" t="s">
        <v>24</v>
      </c>
      <c r="D21">
        <f>'pop projections'!C22</f>
        <v>83000</v>
      </c>
      <c r="E21" s="27">
        <v>21000</v>
      </c>
      <c r="F21">
        <f t="shared" si="0"/>
        <v>0.25301204819277107</v>
      </c>
      <c r="G21" s="10">
        <f>'pop projections'!F22</f>
        <v>12712.044594255129</v>
      </c>
      <c r="H21" s="10">
        <f t="shared" si="3"/>
        <v>3216.3004395103335</v>
      </c>
      <c r="I21" s="17">
        <f t="shared" si="5"/>
        <v>62000</v>
      </c>
      <c r="J21">
        <f t="shared" si="1"/>
        <v>0.74698795180722888</v>
      </c>
      <c r="K21" s="10">
        <f t="shared" si="4"/>
        <v>12712.044594255129</v>
      </c>
      <c r="L21" s="10">
        <f t="shared" si="2"/>
        <v>9495.7441547447943</v>
      </c>
    </row>
    <row r="22" spans="1:12" x14ac:dyDescent="0.25">
      <c r="A22" s="3">
        <v>21</v>
      </c>
      <c r="B22">
        <f>'pop projections'!A23</f>
        <v>2018</v>
      </c>
      <c r="C22" t="s">
        <v>25</v>
      </c>
      <c r="D22">
        <f>'pop projections'!C23</f>
        <v>80042000</v>
      </c>
      <c r="E22" s="27">
        <v>24057000</v>
      </c>
      <c r="F22">
        <f t="shared" si="0"/>
        <v>0.30055470877789159</v>
      </c>
      <c r="G22" s="10">
        <f>'pop projections'!F23</f>
        <v>6163234.0800419999</v>
      </c>
      <c r="H22" s="10">
        <f t="shared" si="3"/>
        <v>1852389.0240569999</v>
      </c>
      <c r="I22" s="17">
        <f t="shared" si="5"/>
        <v>55985000</v>
      </c>
      <c r="J22">
        <f t="shared" si="1"/>
        <v>0.69944529122210841</v>
      </c>
      <c r="K22" s="10">
        <f t="shared" si="4"/>
        <v>6163234.0800419999</v>
      </c>
      <c r="L22" s="10">
        <f t="shared" si="2"/>
        <v>4310845.055985</v>
      </c>
    </row>
    <row r="23" spans="1:12" x14ac:dyDescent="0.25">
      <c r="A23" s="3">
        <v>22</v>
      </c>
      <c r="B23">
        <f>'pop projections'!A24</f>
        <v>2018</v>
      </c>
      <c r="C23" t="s">
        <v>26</v>
      </c>
      <c r="D23">
        <f>'pop projections'!C24</f>
        <v>122926000</v>
      </c>
      <c r="E23" s="27">
        <v>68762000</v>
      </c>
      <c r="F23">
        <f t="shared" si="0"/>
        <v>0.55937718627466926</v>
      </c>
      <c r="G23" s="10">
        <f>'pop projections'!F24</f>
        <v>11604214.4</v>
      </c>
      <c r="H23" s="10">
        <f t="shared" si="3"/>
        <v>6491132.7999999998</v>
      </c>
      <c r="I23" s="17">
        <f t="shared" si="5"/>
        <v>54164000</v>
      </c>
      <c r="J23">
        <f t="shared" si="1"/>
        <v>0.44062281372533069</v>
      </c>
      <c r="K23" s="10">
        <f t="shared" si="4"/>
        <v>11604214.4</v>
      </c>
      <c r="L23" s="10">
        <f t="shared" si="2"/>
        <v>5113081.6000000006</v>
      </c>
    </row>
    <row r="24" spans="1:12" x14ac:dyDescent="0.25">
      <c r="A24" s="3">
        <v>23</v>
      </c>
      <c r="B24">
        <f>'pop projections'!A25</f>
        <v>2018</v>
      </c>
      <c r="C24" t="s">
        <v>27</v>
      </c>
      <c r="D24">
        <f>'pop projections'!C25</f>
        <v>2646000</v>
      </c>
      <c r="E24" s="27">
        <v>671000</v>
      </c>
      <c r="F24">
        <f t="shared" si="0"/>
        <v>0.25359032501889645</v>
      </c>
      <c r="G24" s="10">
        <f>'pop projections'!F25</f>
        <v>405253.85537830205</v>
      </c>
      <c r="H24" s="10">
        <f t="shared" si="3"/>
        <v>102768.45690054446</v>
      </c>
      <c r="I24" s="17">
        <f t="shared" si="5"/>
        <v>1975000</v>
      </c>
      <c r="J24">
        <f t="shared" si="1"/>
        <v>0.74640967498110355</v>
      </c>
      <c r="K24" s="10">
        <f t="shared" si="4"/>
        <v>405253.85537830205</v>
      </c>
      <c r="L24" s="10">
        <f t="shared" si="2"/>
        <v>302485.39847775758</v>
      </c>
    </row>
    <row r="25" spans="1:12" x14ac:dyDescent="0.25">
      <c r="A25" s="3">
        <v>24</v>
      </c>
      <c r="B25">
        <f>'pop projections'!A26</f>
        <v>2018</v>
      </c>
      <c r="C25" t="s">
        <v>28</v>
      </c>
      <c r="D25">
        <f>'pop projections'!C26</f>
        <v>2832000</v>
      </c>
      <c r="E25" s="27">
        <v>615000</v>
      </c>
      <c r="F25">
        <f t="shared" si="0"/>
        <v>0.21716101694915255</v>
      </c>
      <c r="G25" s="10">
        <f>'pop projections'!F26</f>
        <v>433741.08784253645</v>
      </c>
      <c r="H25" s="10">
        <f t="shared" si="3"/>
        <v>94191.655728516926</v>
      </c>
      <c r="I25" s="17">
        <f t="shared" si="5"/>
        <v>2217000</v>
      </c>
      <c r="J25">
        <f t="shared" si="1"/>
        <v>0.78283898305084743</v>
      </c>
      <c r="K25" s="10">
        <f t="shared" si="4"/>
        <v>433741.08784253645</v>
      </c>
      <c r="L25" s="10">
        <f t="shared" si="2"/>
        <v>339549.43211401952</v>
      </c>
    </row>
    <row r="26" spans="1:12" x14ac:dyDescent="0.25">
      <c r="A26" s="3">
        <v>25</v>
      </c>
      <c r="B26">
        <f>'pop projections'!A27</f>
        <v>2018</v>
      </c>
      <c r="C26" t="s">
        <v>29</v>
      </c>
      <c r="D26">
        <f>'pop projections'!C27</f>
        <v>1085000</v>
      </c>
      <c r="E26" s="27">
        <v>613000</v>
      </c>
      <c r="F26">
        <f t="shared" si="0"/>
        <v>0.56497695852534557</v>
      </c>
      <c r="G26" s="10">
        <f>'pop projections'!F27</f>
        <v>166175.52270803391</v>
      </c>
      <c r="H26" s="10">
        <f t="shared" si="3"/>
        <v>93885.341400944497</v>
      </c>
      <c r="I26" s="17">
        <f t="shared" si="5"/>
        <v>472000</v>
      </c>
      <c r="J26">
        <f t="shared" si="1"/>
        <v>0.43502304147465437</v>
      </c>
      <c r="K26" s="10">
        <f t="shared" si="4"/>
        <v>166175.52270803391</v>
      </c>
      <c r="L26" s="10">
        <f t="shared" si="2"/>
        <v>72290.181307089399</v>
      </c>
    </row>
    <row r="27" spans="1:12" x14ac:dyDescent="0.25">
      <c r="A27" s="3">
        <v>26</v>
      </c>
      <c r="B27">
        <f>'pop projections'!A28</f>
        <v>2018</v>
      </c>
      <c r="C27" t="s">
        <v>30</v>
      </c>
      <c r="D27">
        <f>'pop projections'!C28</f>
        <v>2430000</v>
      </c>
      <c r="E27" s="27">
        <v>430000</v>
      </c>
      <c r="F27">
        <f t="shared" si="0"/>
        <v>0.17695473251028807</v>
      </c>
      <c r="G27" s="10">
        <f>'pop projections'!F28</f>
        <v>372171.90800048149</v>
      </c>
      <c r="H27" s="10">
        <f t="shared" si="3"/>
        <v>65857.580428068744</v>
      </c>
      <c r="I27" s="17">
        <f t="shared" si="5"/>
        <v>2000000</v>
      </c>
      <c r="J27">
        <f t="shared" si="1"/>
        <v>0.82304526748971196</v>
      </c>
      <c r="K27" s="10">
        <f t="shared" si="4"/>
        <v>372171.90800048149</v>
      </c>
      <c r="L27" s="10">
        <f t="shared" si="2"/>
        <v>306314.32757241273</v>
      </c>
    </row>
    <row r="28" spans="1:12" x14ac:dyDescent="0.25">
      <c r="A28" s="3">
        <v>27</v>
      </c>
      <c r="B28">
        <f>'pop projections'!A29</f>
        <v>2018</v>
      </c>
      <c r="C28" t="s">
        <v>31</v>
      </c>
      <c r="D28">
        <f>'pop projections'!C29</f>
        <v>43132000</v>
      </c>
      <c r="E28" s="27">
        <v>8244000</v>
      </c>
      <c r="F28">
        <f t="shared" si="0"/>
        <v>0.19113419271074841</v>
      </c>
      <c r="G28" s="10">
        <f>'pop projections'!F29</f>
        <v>4270068.0862639993</v>
      </c>
      <c r="H28" s="10">
        <f t="shared" si="3"/>
        <v>816156.01648799994</v>
      </c>
      <c r="I28" s="17">
        <f t="shared" si="5"/>
        <v>34888000</v>
      </c>
      <c r="J28">
        <f t="shared" si="1"/>
        <v>0.80886580728925161</v>
      </c>
      <c r="K28" s="10">
        <f t="shared" si="4"/>
        <v>4270068.0862639993</v>
      </c>
      <c r="L28" s="10">
        <f t="shared" si="2"/>
        <v>3453912.0697759995</v>
      </c>
    </row>
    <row r="29" spans="1:12" x14ac:dyDescent="0.25">
      <c r="A29" s="3">
        <v>28</v>
      </c>
      <c r="B29">
        <f>'pop projections'!A30</f>
        <v>2018</v>
      </c>
      <c r="C29" t="s">
        <v>32</v>
      </c>
      <c r="D29">
        <f>'pop projections'!C30</f>
        <v>1798000</v>
      </c>
      <c r="E29" s="27">
        <v>1758000</v>
      </c>
      <c r="F29">
        <f t="shared" si="0"/>
        <v>0.97775305895439379</v>
      </c>
      <c r="G29" s="10">
        <f>'pop projections'!F30</f>
        <v>275376.58048759907</v>
      </c>
      <c r="H29" s="10">
        <f t="shared" si="3"/>
        <v>269250.29393615085</v>
      </c>
      <c r="I29" s="17">
        <f t="shared" si="5"/>
        <v>40000</v>
      </c>
      <c r="J29">
        <f t="shared" si="1"/>
        <v>2.224694104560623E-2</v>
      </c>
      <c r="K29" s="10">
        <f t="shared" si="4"/>
        <v>275376.58048759907</v>
      </c>
      <c r="L29" s="10">
        <f t="shared" si="2"/>
        <v>6126.2865514482555</v>
      </c>
    </row>
    <row r="30" spans="1:12" x14ac:dyDescent="0.25">
      <c r="A30" s="3">
        <v>29</v>
      </c>
      <c r="B30">
        <f>'pop projections'!A31</f>
        <v>2018</v>
      </c>
      <c r="C30" t="s">
        <v>33</v>
      </c>
      <c r="D30">
        <f>'pop projections'!C31</f>
        <v>29625000</v>
      </c>
      <c r="E30" s="27">
        <v>12441000</v>
      </c>
      <c r="F30">
        <f t="shared" si="0"/>
        <v>0.41994936708860758</v>
      </c>
      <c r="G30" s="10">
        <f>'pop projections'!F31</f>
        <v>2292975.0592499999</v>
      </c>
      <c r="H30" s="10">
        <f t="shared" si="3"/>
        <v>962933.42488199996</v>
      </c>
      <c r="I30" s="17">
        <f t="shared" si="5"/>
        <v>17184000</v>
      </c>
      <c r="J30">
        <f t="shared" si="1"/>
        <v>0.58005063291139236</v>
      </c>
      <c r="K30" s="10">
        <f t="shared" si="4"/>
        <v>2292975.0592499999</v>
      </c>
      <c r="L30" s="10">
        <f t="shared" ref="L30:L93" si="6">J30*K30</f>
        <v>1330041.6343679999</v>
      </c>
    </row>
    <row r="31" spans="1:12" x14ac:dyDescent="0.25">
      <c r="A31" s="3">
        <v>30</v>
      </c>
      <c r="B31">
        <f>'pop projections'!A32</f>
        <v>2018</v>
      </c>
      <c r="C31" t="s">
        <v>34</v>
      </c>
      <c r="D31">
        <f>'pop projections'!C32</f>
        <v>74884000</v>
      </c>
      <c r="E31" s="27">
        <v>18446000</v>
      </c>
      <c r="F31">
        <f t="shared" si="0"/>
        <v>0.24632765343731639</v>
      </c>
      <c r="G31" s="10">
        <f>'pop projections'!F32</f>
        <v>5885882.5497679999</v>
      </c>
      <c r="H31" s="10">
        <f t="shared" si="3"/>
        <v>1449855.636892</v>
      </c>
      <c r="I31" s="17">
        <f t="shared" si="5"/>
        <v>56438000</v>
      </c>
      <c r="J31">
        <f t="shared" si="1"/>
        <v>0.75367234656268367</v>
      </c>
      <c r="K31" s="10">
        <f t="shared" si="4"/>
        <v>5885882.5497679999</v>
      </c>
      <c r="L31" s="10">
        <f t="shared" si="6"/>
        <v>4436026.9128760006</v>
      </c>
    </row>
    <row r="32" spans="1:12" x14ac:dyDescent="0.25">
      <c r="A32" s="3">
        <v>31</v>
      </c>
      <c r="B32">
        <f>'pop projections'!A33</f>
        <v>2018</v>
      </c>
      <c r="C32" t="s">
        <v>35</v>
      </c>
      <c r="D32">
        <f>'pop projections'!C33</f>
        <v>660000</v>
      </c>
      <c r="E32" s="27">
        <v>104000</v>
      </c>
      <c r="F32">
        <f t="shared" si="0"/>
        <v>0.15757575757575756</v>
      </c>
      <c r="G32" s="10">
        <f>'pop projections'!F33</f>
        <v>101083.7280988962</v>
      </c>
      <c r="H32" s="10">
        <f t="shared" si="3"/>
        <v>15928.345033765461</v>
      </c>
      <c r="I32" s="17">
        <f t="shared" si="5"/>
        <v>556000</v>
      </c>
      <c r="J32">
        <f t="shared" si="1"/>
        <v>0.84242424242424241</v>
      </c>
      <c r="K32" s="10">
        <f t="shared" si="4"/>
        <v>101083.7280988962</v>
      </c>
      <c r="L32" s="10">
        <f t="shared" si="6"/>
        <v>85155.383065130736</v>
      </c>
    </row>
    <row r="33" spans="1:12" x14ac:dyDescent="0.25">
      <c r="A33" s="3">
        <v>32</v>
      </c>
      <c r="B33">
        <f>'pop projections'!A34</f>
        <v>2018</v>
      </c>
      <c r="C33" t="s">
        <v>36</v>
      </c>
      <c r="D33">
        <f>'pop projections'!C34</f>
        <v>70047000</v>
      </c>
      <c r="E33" s="27">
        <v>51570000</v>
      </c>
      <c r="F33">
        <f t="shared" si="0"/>
        <v>0.73621996659385835</v>
      </c>
      <c r="G33" s="10">
        <f>'pop projections'!F34</f>
        <v>5113431</v>
      </c>
      <c r="H33" s="10">
        <f t="shared" si="3"/>
        <v>3764609.9999999995</v>
      </c>
      <c r="I33" s="17">
        <f t="shared" si="5"/>
        <v>18477000</v>
      </c>
      <c r="J33">
        <f t="shared" si="1"/>
        <v>0.26378003340614159</v>
      </c>
      <c r="K33" s="10">
        <f t="shared" si="4"/>
        <v>5113431</v>
      </c>
      <c r="L33" s="10">
        <f t="shared" si="6"/>
        <v>1348821</v>
      </c>
    </row>
    <row r="34" spans="1:12" x14ac:dyDescent="0.25">
      <c r="A34" s="3">
        <v>33</v>
      </c>
      <c r="B34">
        <f>'pop projections'!A35</f>
        <v>2018</v>
      </c>
      <c r="C34" t="s">
        <v>37</v>
      </c>
      <c r="D34">
        <f>'pop projections'!C35</f>
        <v>37670220</v>
      </c>
      <c r="E34" s="27">
        <v>133380</v>
      </c>
      <c r="F34">
        <f t="shared" si="0"/>
        <v>3.540727927790175E-3</v>
      </c>
      <c r="G34" s="10">
        <f>'pop projections'!F35</f>
        <v>5769464.0544024268</v>
      </c>
      <c r="H34" s="10">
        <f t="shared" si="3"/>
        <v>20428.102505804207</v>
      </c>
      <c r="I34" s="17">
        <f t="shared" si="5"/>
        <v>37536840</v>
      </c>
      <c r="J34">
        <f t="shared" si="1"/>
        <v>0.99645927207220986</v>
      </c>
      <c r="K34" s="10">
        <f t="shared" si="4"/>
        <v>5769464.0544024268</v>
      </c>
      <c r="L34" s="10">
        <f t="shared" si="6"/>
        <v>5749035.9518966228</v>
      </c>
    </row>
    <row r="35" spans="1:12" x14ac:dyDescent="0.25">
      <c r="A35" s="3">
        <v>34</v>
      </c>
      <c r="B35">
        <f>'pop projections'!A36</f>
        <v>2018</v>
      </c>
      <c r="C35" t="s">
        <v>38</v>
      </c>
      <c r="D35">
        <f>'pop projections'!C36</f>
        <v>3906000</v>
      </c>
      <c r="E35" s="27">
        <v>814000</v>
      </c>
      <c r="F35">
        <f t="shared" si="0"/>
        <v>0.20839733742959549</v>
      </c>
      <c r="G35" s="10">
        <f>'pop projections'!F36</f>
        <v>598231.88174892205</v>
      </c>
      <c r="H35" s="10">
        <f t="shared" si="3"/>
        <v>124669.93132197198</v>
      </c>
      <c r="I35" s="17">
        <f t="shared" si="5"/>
        <v>3092000</v>
      </c>
      <c r="J35">
        <f t="shared" si="1"/>
        <v>0.79160266257040446</v>
      </c>
      <c r="K35" s="10">
        <f t="shared" si="4"/>
        <v>598231.88174892205</v>
      </c>
      <c r="L35" s="10">
        <f t="shared" si="6"/>
        <v>473561.95042695006</v>
      </c>
    </row>
    <row r="36" spans="1:12" x14ac:dyDescent="0.25">
      <c r="A36" s="3">
        <v>35</v>
      </c>
      <c r="B36">
        <f>'pop projections'!A37</f>
        <v>2018</v>
      </c>
      <c r="C36" t="s">
        <v>39</v>
      </c>
      <c r="D36">
        <f>'pop projections'!C37</f>
        <v>224829000</v>
      </c>
      <c r="E36" s="27">
        <v>52271000</v>
      </c>
      <c r="F36">
        <f t="shared" si="0"/>
        <v>0.23249224966530119</v>
      </c>
      <c r="G36" s="10">
        <f>'pop projections'!F37</f>
        <v>16817209.424829002</v>
      </c>
      <c r="H36" s="10">
        <f t="shared" si="3"/>
        <v>3909870.8522710004</v>
      </c>
      <c r="I36" s="17">
        <f t="shared" si="5"/>
        <v>172558000</v>
      </c>
      <c r="J36">
        <f t="shared" si="1"/>
        <v>0.76750775033469887</v>
      </c>
      <c r="K36" s="10">
        <f t="shared" si="4"/>
        <v>16817209.424829002</v>
      </c>
      <c r="L36" s="10">
        <f t="shared" si="6"/>
        <v>12907338.572558003</v>
      </c>
    </row>
    <row r="37" spans="1:12" x14ac:dyDescent="0.25">
      <c r="A37" s="3">
        <v>36</v>
      </c>
      <c r="B37">
        <f>'pop projections'!A38</f>
        <v>2018</v>
      </c>
      <c r="C37" t="s">
        <v>40</v>
      </c>
      <c r="D37">
        <f>'pop projections'!C38</f>
        <v>10887000</v>
      </c>
      <c r="E37" s="27">
        <v>3303000</v>
      </c>
      <c r="F37">
        <f t="shared" si="0"/>
        <v>0.30338936346100853</v>
      </c>
      <c r="G37" s="10">
        <f>'pop projections'!F38</f>
        <v>729429.01088699989</v>
      </c>
      <c r="H37" s="10">
        <f t="shared" si="3"/>
        <v>221301.00330299995</v>
      </c>
      <c r="I37" s="17">
        <f t="shared" si="5"/>
        <v>7584000</v>
      </c>
      <c r="J37">
        <f t="shared" si="1"/>
        <v>0.69661063653899147</v>
      </c>
      <c r="K37" s="10">
        <f t="shared" si="4"/>
        <v>729429.01088699989</v>
      </c>
      <c r="L37" s="10">
        <f t="shared" si="6"/>
        <v>508128.00758399995</v>
      </c>
    </row>
    <row r="38" spans="1:12" x14ac:dyDescent="0.25">
      <c r="A38" s="3">
        <v>37</v>
      </c>
      <c r="B38">
        <f>'pop projections'!A39</f>
        <v>2018</v>
      </c>
      <c r="C38" t="s">
        <v>41</v>
      </c>
      <c r="D38">
        <f>'pop projections'!C39</f>
        <v>95109000</v>
      </c>
      <c r="E38" s="27">
        <v>27970000</v>
      </c>
      <c r="F38">
        <f t="shared" si="0"/>
        <v>0.29408363036095425</v>
      </c>
      <c r="G38" s="10">
        <f>'pop projections'!F39</f>
        <v>6372303.0951089989</v>
      </c>
      <c r="H38" s="10">
        <f t="shared" si="3"/>
        <v>1873990.0279699995</v>
      </c>
      <c r="I38" s="17">
        <f t="shared" si="5"/>
        <v>67139000</v>
      </c>
      <c r="J38">
        <f t="shared" si="1"/>
        <v>0.70591636963904569</v>
      </c>
      <c r="K38" s="10">
        <f t="shared" si="4"/>
        <v>6372303.0951089989</v>
      </c>
      <c r="L38" s="10">
        <f t="shared" si="6"/>
        <v>4498313.0671389988</v>
      </c>
    </row>
    <row r="39" spans="1:12" x14ac:dyDescent="0.25">
      <c r="A39" s="16">
        <v>1</v>
      </c>
      <c r="B39">
        <f>'pop projections'!A40</f>
        <v>2016</v>
      </c>
      <c r="C39" t="s">
        <v>4</v>
      </c>
      <c r="D39">
        <f>'pop projections'!C40</f>
        <v>1268961000</v>
      </c>
      <c r="E39" s="26">
        <f>SUM(E40:E75)</f>
        <v>401962827.19999999</v>
      </c>
      <c r="F39">
        <f t="shared" si="0"/>
        <v>0.3167653120939099</v>
      </c>
      <c r="G39" s="10">
        <f>'pop projections'!F40</f>
        <v>114102000</v>
      </c>
      <c r="H39" s="10">
        <f t="shared" si="3"/>
        <v>36143555.640539311</v>
      </c>
      <c r="I39" s="4">
        <f>SUM(I40:I75)</f>
        <v>866998172.80000007</v>
      </c>
      <c r="J39">
        <f t="shared" si="1"/>
        <v>0.68323468790609021</v>
      </c>
      <c r="K39" s="10">
        <f t="shared" si="4"/>
        <v>114102000</v>
      </c>
      <c r="L39" s="10">
        <f t="shared" si="6"/>
        <v>77958444.359460711</v>
      </c>
    </row>
    <row r="40" spans="1:12" x14ac:dyDescent="0.25">
      <c r="A40" s="16">
        <v>2</v>
      </c>
      <c r="B40">
        <f>'pop projections'!A41</f>
        <v>2016</v>
      </c>
      <c r="C40" t="s">
        <v>6</v>
      </c>
      <c r="D40">
        <f>'pop projections'!C41</f>
        <v>551000</v>
      </c>
      <c r="E40" s="27">
        <v>235000</v>
      </c>
      <c r="F40">
        <f t="shared" si="0"/>
        <v>0.426497277676951</v>
      </c>
      <c r="G40" s="10">
        <f>'pop projections'!F41</f>
        <v>44575.957727873181</v>
      </c>
      <c r="H40" s="10">
        <f t="shared" si="3"/>
        <v>19011.524620780758</v>
      </c>
      <c r="I40" s="17">
        <f>D40-E40</f>
        <v>316000</v>
      </c>
      <c r="J40">
        <f t="shared" si="1"/>
        <v>0.573502722323049</v>
      </c>
      <c r="K40" s="10">
        <f t="shared" si="4"/>
        <v>44575.957727873181</v>
      </c>
      <c r="L40" s="10">
        <f t="shared" si="6"/>
        <v>25564.433107092424</v>
      </c>
    </row>
    <row r="41" spans="1:12" x14ac:dyDescent="0.25">
      <c r="A41" s="16">
        <v>3</v>
      </c>
      <c r="B41">
        <f>'pop projections'!A42</f>
        <v>2016</v>
      </c>
      <c r="C41" t="s">
        <v>7</v>
      </c>
      <c r="D41">
        <f>'pop projections'!C42</f>
        <v>51249380</v>
      </c>
      <c r="E41" s="26">
        <f>0.33*D41</f>
        <v>16912295.400000002</v>
      </c>
      <c r="F41">
        <f t="shared" si="0"/>
        <v>0.33000000000000007</v>
      </c>
      <c r="G41" s="10">
        <f>'pop projections'!F42</f>
        <v>4146080.2113606343</v>
      </c>
      <c r="H41" s="10">
        <f t="shared" si="3"/>
        <v>1368206.4697490097</v>
      </c>
      <c r="I41" s="17">
        <f>D41-E41</f>
        <v>34337084.599999994</v>
      </c>
      <c r="J41">
        <f t="shared" si="1"/>
        <v>0.66999999999999993</v>
      </c>
      <c r="K41" s="10">
        <f t="shared" si="4"/>
        <v>4146080.2113606343</v>
      </c>
      <c r="L41" s="10">
        <f t="shared" si="6"/>
        <v>2777873.7416116246</v>
      </c>
    </row>
    <row r="42" spans="1:12" x14ac:dyDescent="0.25">
      <c r="A42" s="16">
        <v>4</v>
      </c>
      <c r="B42">
        <f>'pop projections'!A43</f>
        <v>2016</v>
      </c>
      <c r="C42" t="s">
        <v>8</v>
      </c>
      <c r="D42">
        <f>'pop projections'!C43</f>
        <v>1313000</v>
      </c>
      <c r="E42" s="27">
        <v>507000</v>
      </c>
      <c r="F42">
        <f t="shared" si="0"/>
        <v>0.38613861386138615</v>
      </c>
      <c r="G42" s="10">
        <f>'pop projections'!F43</f>
        <v>106221.83756206442</v>
      </c>
      <c r="H42" s="10">
        <f t="shared" si="3"/>
        <v>41016.353118024876</v>
      </c>
      <c r="I42" s="17">
        <f t="shared" ref="I42:I75" si="7">D42-E42</f>
        <v>806000</v>
      </c>
      <c r="J42">
        <f t="shared" si="1"/>
        <v>0.61386138613861385</v>
      </c>
      <c r="K42" s="10">
        <f t="shared" si="4"/>
        <v>106221.83756206442</v>
      </c>
      <c r="L42" s="10">
        <f t="shared" si="6"/>
        <v>65205.484444039546</v>
      </c>
    </row>
    <row r="43" spans="1:12" x14ac:dyDescent="0.25">
      <c r="A43" s="16">
        <v>5</v>
      </c>
      <c r="B43">
        <f>'pop projections'!A44</f>
        <v>2016</v>
      </c>
      <c r="C43" t="s">
        <v>9</v>
      </c>
      <c r="D43">
        <f>'pop projections'!C44</f>
        <v>32449000</v>
      </c>
      <c r="E43" s="27">
        <v>5218000</v>
      </c>
      <c r="F43">
        <f t="shared" si="0"/>
        <v>0.16080618817220871</v>
      </c>
      <c r="G43" s="10">
        <f>'pop projections'!F44</f>
        <v>3036000</v>
      </c>
      <c r="H43" s="10">
        <f t="shared" si="3"/>
        <v>488207.58729082561</v>
      </c>
      <c r="I43" s="17">
        <f t="shared" si="7"/>
        <v>27231000</v>
      </c>
      <c r="J43">
        <f t="shared" si="1"/>
        <v>0.83919381182779129</v>
      </c>
      <c r="K43" s="10">
        <f t="shared" si="4"/>
        <v>3036000</v>
      </c>
      <c r="L43" s="10">
        <f t="shared" si="6"/>
        <v>2547792.4127091742</v>
      </c>
    </row>
    <row r="44" spans="1:12" x14ac:dyDescent="0.25">
      <c r="A44" s="16">
        <v>6</v>
      </c>
      <c r="B44">
        <f>'pop projections'!A45</f>
        <v>2016</v>
      </c>
      <c r="C44" t="s">
        <v>10</v>
      </c>
      <c r="D44">
        <f>'pop projections'!C45</f>
        <v>103908000</v>
      </c>
      <c r="E44" s="27">
        <v>10962000</v>
      </c>
      <c r="F44">
        <f t="shared" si="0"/>
        <v>0.10549717057396928</v>
      </c>
      <c r="G44" s="10">
        <f>'pop projections'!F45</f>
        <v>10120000</v>
      </c>
      <c r="H44" s="10">
        <f t="shared" si="3"/>
        <v>1067631.3662085691</v>
      </c>
      <c r="I44" s="17">
        <f t="shared" si="7"/>
        <v>92946000</v>
      </c>
      <c r="J44">
        <f t="shared" si="1"/>
        <v>0.89450282942603077</v>
      </c>
      <c r="K44" s="10">
        <f t="shared" si="4"/>
        <v>10120000</v>
      </c>
      <c r="L44" s="10">
        <f t="shared" si="6"/>
        <v>9052368.6337914318</v>
      </c>
    </row>
    <row r="45" spans="1:12" x14ac:dyDescent="0.25">
      <c r="A45" s="16">
        <v>7</v>
      </c>
      <c r="B45">
        <f>'pop projections'!A46</f>
        <v>2016</v>
      </c>
      <c r="C45" t="s">
        <v>11</v>
      </c>
      <c r="D45">
        <f>'pop projections'!C46</f>
        <v>1780000</v>
      </c>
      <c r="E45" s="27">
        <v>1599000</v>
      </c>
      <c r="F45">
        <f t="shared" si="0"/>
        <v>0.89831460674157304</v>
      </c>
      <c r="G45" s="10">
        <f>'pop projections'!F46</f>
        <v>144002.18648931806</v>
      </c>
      <c r="H45" s="10">
        <f t="shared" si="3"/>
        <v>129359.26752607842</v>
      </c>
      <c r="I45" s="17">
        <f t="shared" si="7"/>
        <v>181000</v>
      </c>
      <c r="J45">
        <f t="shared" si="1"/>
        <v>0.10168539325842697</v>
      </c>
      <c r="K45" s="10">
        <f t="shared" si="4"/>
        <v>144002.18648931806</v>
      </c>
      <c r="L45" s="10">
        <f t="shared" si="6"/>
        <v>14642.918963239646</v>
      </c>
    </row>
    <row r="46" spans="1:12" x14ac:dyDescent="0.25">
      <c r="A46" s="16">
        <v>8</v>
      </c>
      <c r="B46">
        <f>'pop projections'!A47</f>
        <v>2016</v>
      </c>
      <c r="C46" t="s">
        <v>12</v>
      </c>
      <c r="D46">
        <f>'pop projections'!C47</f>
        <v>25879000</v>
      </c>
      <c r="E46" s="27">
        <v>6391000</v>
      </c>
      <c r="F46">
        <f t="shared" si="0"/>
        <v>0.246956992155802</v>
      </c>
      <c r="G46" s="10">
        <f>'pop projections'!F47</f>
        <v>2537000</v>
      </c>
      <c r="H46" s="10">
        <f t="shared" si="3"/>
        <v>626529.88909926964</v>
      </c>
      <c r="I46" s="17">
        <f t="shared" si="7"/>
        <v>19488000</v>
      </c>
      <c r="J46">
        <f t="shared" si="1"/>
        <v>0.75304300784419798</v>
      </c>
      <c r="K46" s="10">
        <f t="shared" si="4"/>
        <v>2537000</v>
      </c>
      <c r="L46" s="10">
        <f t="shared" si="6"/>
        <v>1910470.1109007304</v>
      </c>
    </row>
    <row r="47" spans="1:12" x14ac:dyDescent="0.25">
      <c r="A47" s="16">
        <v>9</v>
      </c>
      <c r="B47">
        <f>'pop projections'!A48</f>
        <v>2016</v>
      </c>
      <c r="C47" t="s">
        <v>13</v>
      </c>
      <c r="D47">
        <f>'pop projections'!C48</f>
        <v>422000</v>
      </c>
      <c r="E47" s="27">
        <v>264000</v>
      </c>
      <c r="F47">
        <f t="shared" si="0"/>
        <v>0.62559241706161139</v>
      </c>
      <c r="G47" s="10">
        <f>'pop projections'!F48</f>
        <v>34139.84421263609</v>
      </c>
      <c r="H47" s="10">
        <f t="shared" si="3"/>
        <v>21357.627659089878</v>
      </c>
      <c r="I47" s="17">
        <f t="shared" si="7"/>
        <v>158000</v>
      </c>
      <c r="J47">
        <f t="shared" si="1"/>
        <v>0.37440758293838861</v>
      </c>
      <c r="K47" s="10">
        <f t="shared" si="4"/>
        <v>34139.84421263609</v>
      </c>
      <c r="L47" s="10">
        <f t="shared" si="6"/>
        <v>12782.216553546214</v>
      </c>
    </row>
    <row r="48" spans="1:12" x14ac:dyDescent="0.25">
      <c r="A48" s="16">
        <v>10</v>
      </c>
      <c r="B48">
        <f>'pop projections'!A49</f>
        <v>2016</v>
      </c>
      <c r="C48" t="s">
        <v>14</v>
      </c>
      <c r="D48">
        <f>'pop projections'!C49</f>
        <v>330000</v>
      </c>
      <c r="E48" s="27">
        <v>74000</v>
      </c>
      <c r="F48">
        <f t="shared" si="0"/>
        <v>0.22424242424242424</v>
      </c>
      <c r="G48" s="10">
        <f>'pop projections'!F49</f>
        <v>26697.034573862344</v>
      </c>
      <c r="H48" s="10">
        <f t="shared" si="3"/>
        <v>5986.6077529267077</v>
      </c>
      <c r="I48" s="17">
        <f t="shared" si="7"/>
        <v>256000</v>
      </c>
      <c r="J48">
        <f t="shared" si="1"/>
        <v>0.77575757575757576</v>
      </c>
      <c r="K48" s="10">
        <f t="shared" si="4"/>
        <v>26697.034573862344</v>
      </c>
      <c r="L48" s="10">
        <f t="shared" si="6"/>
        <v>20710.426820935638</v>
      </c>
    </row>
    <row r="49" spans="1:12" x14ac:dyDescent="0.25">
      <c r="A49" s="16">
        <v>11</v>
      </c>
      <c r="B49">
        <f>'pop projections'!A50</f>
        <v>2016</v>
      </c>
      <c r="C49" t="s">
        <v>15</v>
      </c>
      <c r="D49">
        <f>'pop projections'!C50</f>
        <v>21285000</v>
      </c>
      <c r="E49" s="27">
        <v>20493000</v>
      </c>
      <c r="F49">
        <f t="shared" si="0"/>
        <v>0.96279069767441861</v>
      </c>
      <c r="G49" s="10">
        <f>'pop projections'!F50</f>
        <v>1743000</v>
      </c>
      <c r="H49" s="10">
        <f t="shared" si="3"/>
        <v>1678144.1860465116</v>
      </c>
      <c r="I49" s="17">
        <f t="shared" si="7"/>
        <v>792000</v>
      </c>
      <c r="J49">
        <f t="shared" si="1"/>
        <v>3.7209302325581395E-2</v>
      </c>
      <c r="K49" s="10">
        <f t="shared" si="4"/>
        <v>1743000</v>
      </c>
      <c r="L49" s="10">
        <f t="shared" si="6"/>
        <v>64855.813953488374</v>
      </c>
    </row>
    <row r="50" spans="1:12" x14ac:dyDescent="0.25">
      <c r="A50" s="16">
        <v>12</v>
      </c>
      <c r="B50">
        <f>'pop projections'!A51</f>
        <v>2016</v>
      </c>
      <c r="C50" t="s">
        <v>16</v>
      </c>
      <c r="D50">
        <f>'pop projections'!C51</f>
        <v>1977000</v>
      </c>
      <c r="E50" s="27">
        <v>1241000</v>
      </c>
      <c r="F50">
        <f t="shared" si="0"/>
        <v>0.62771876580677799</v>
      </c>
      <c r="G50" s="10">
        <f>'pop projections'!F51</f>
        <v>159939.50712886621</v>
      </c>
      <c r="H50" s="10">
        <f t="shared" si="3"/>
        <v>100397.03001867628</v>
      </c>
      <c r="I50" s="17">
        <f t="shared" si="7"/>
        <v>736000</v>
      </c>
      <c r="J50">
        <f t="shared" si="1"/>
        <v>0.37228123419322207</v>
      </c>
      <c r="K50" s="10">
        <f t="shared" si="4"/>
        <v>159939.50712886621</v>
      </c>
      <c r="L50" s="10">
        <f t="shared" si="6"/>
        <v>59542.477110189953</v>
      </c>
    </row>
    <row r="51" spans="1:12" x14ac:dyDescent="0.25">
      <c r="A51" s="16">
        <v>13</v>
      </c>
      <c r="B51">
        <f>'pop projections'!A52</f>
        <v>2016</v>
      </c>
      <c r="C51" t="s">
        <v>17</v>
      </c>
      <c r="D51">
        <f>'pop projections'!C52</f>
        <v>62825000</v>
      </c>
      <c r="E51" s="27">
        <v>26290000</v>
      </c>
      <c r="F51">
        <f t="shared" si="0"/>
        <v>0.4184639872662157</v>
      </c>
      <c r="G51" s="10">
        <f>'pop projections'!F52</f>
        <v>5067000</v>
      </c>
      <c r="H51" s="10">
        <f t="shared" si="3"/>
        <v>2120357.0234779147</v>
      </c>
      <c r="I51" s="17">
        <f t="shared" si="7"/>
        <v>36535000</v>
      </c>
      <c r="J51">
        <f t="shared" si="1"/>
        <v>0.5815360127337843</v>
      </c>
      <c r="K51" s="10">
        <f t="shared" si="4"/>
        <v>5067000</v>
      </c>
      <c r="L51" s="10">
        <f t="shared" si="6"/>
        <v>2946642.9765220853</v>
      </c>
    </row>
    <row r="52" spans="1:12" x14ac:dyDescent="0.25">
      <c r="A52" s="16">
        <v>14</v>
      </c>
      <c r="B52">
        <f>'pop projections'!A53</f>
        <v>2016</v>
      </c>
      <c r="C52" t="s">
        <v>18</v>
      </c>
      <c r="D52">
        <f>'pop projections'!C53</f>
        <v>27477000</v>
      </c>
      <c r="E52" s="27">
        <v>9927000</v>
      </c>
      <c r="F52">
        <f t="shared" si="0"/>
        <v>0.36128398296757286</v>
      </c>
      <c r="G52" s="10">
        <f>'pop projections'!F53</f>
        <v>2335000</v>
      </c>
      <c r="H52" s="10">
        <f t="shared" si="3"/>
        <v>843598.10022928263</v>
      </c>
      <c r="I52" s="17">
        <f t="shared" si="7"/>
        <v>17550000</v>
      </c>
      <c r="J52">
        <f t="shared" si="1"/>
        <v>0.63871601703242709</v>
      </c>
      <c r="K52" s="10">
        <f t="shared" si="4"/>
        <v>2335000</v>
      </c>
      <c r="L52" s="10">
        <f t="shared" si="6"/>
        <v>1491401.8997707171</v>
      </c>
    </row>
    <row r="53" spans="1:12" x14ac:dyDescent="0.25">
      <c r="A53" s="16">
        <v>15</v>
      </c>
      <c r="B53">
        <f>'pop projections'!A54</f>
        <v>2016</v>
      </c>
      <c r="C53" t="s">
        <v>19</v>
      </c>
      <c r="D53">
        <f>'pop projections'!C54</f>
        <v>7095000</v>
      </c>
      <c r="E53" s="27">
        <v>831000</v>
      </c>
      <c r="F53">
        <f t="shared" si="0"/>
        <v>0.11712473572938689</v>
      </c>
      <c r="G53" s="10">
        <f>'pop projections'!F54</f>
        <v>522000</v>
      </c>
      <c r="H53" s="10">
        <f t="shared" si="3"/>
        <v>61139.112050739961</v>
      </c>
      <c r="I53" s="17">
        <f t="shared" si="7"/>
        <v>6264000</v>
      </c>
      <c r="J53">
        <f t="shared" si="1"/>
        <v>0.88287526427061314</v>
      </c>
      <c r="K53" s="10">
        <f t="shared" si="4"/>
        <v>522000</v>
      </c>
      <c r="L53" s="10">
        <f t="shared" si="6"/>
        <v>460860.88794926007</v>
      </c>
    </row>
    <row r="54" spans="1:12" x14ac:dyDescent="0.25">
      <c r="A54" s="16">
        <v>16</v>
      </c>
      <c r="B54">
        <f>'pop projections'!A55</f>
        <v>2016</v>
      </c>
      <c r="C54" t="s">
        <v>20</v>
      </c>
      <c r="D54">
        <f>'pop projections'!C55</f>
        <v>12419000</v>
      </c>
      <c r="E54" s="27">
        <v>3461000</v>
      </c>
      <c r="F54">
        <f t="shared" si="0"/>
        <v>0.27868588453176585</v>
      </c>
      <c r="G54" s="10">
        <f>'pop projections'!F55</f>
        <v>1086000</v>
      </c>
      <c r="H54" s="10">
        <f t="shared" si="3"/>
        <v>302652.87060149771</v>
      </c>
      <c r="I54" s="17">
        <f t="shared" si="7"/>
        <v>8958000</v>
      </c>
      <c r="J54">
        <f t="shared" si="1"/>
        <v>0.72131411546823421</v>
      </c>
      <c r="K54" s="10">
        <f t="shared" si="4"/>
        <v>1086000</v>
      </c>
      <c r="L54" s="10">
        <f t="shared" si="6"/>
        <v>783347.12939850229</v>
      </c>
    </row>
    <row r="55" spans="1:12" x14ac:dyDescent="0.25">
      <c r="A55" s="16">
        <v>17</v>
      </c>
      <c r="B55">
        <f>'pop projections'!A56</f>
        <v>2016</v>
      </c>
      <c r="C55" t="s">
        <v>21</v>
      </c>
      <c r="D55">
        <f>'pop projections'!C56</f>
        <v>33652000</v>
      </c>
      <c r="E55" s="27">
        <v>8018000</v>
      </c>
      <c r="F55">
        <f t="shared" si="0"/>
        <v>0.23826221324141211</v>
      </c>
      <c r="G55" s="10">
        <f>'pop projections'!F56</f>
        <v>3212000</v>
      </c>
      <c r="H55" s="10">
        <f t="shared" si="3"/>
        <v>765298.22893141571</v>
      </c>
      <c r="I55" s="17">
        <f t="shared" si="7"/>
        <v>25634000</v>
      </c>
      <c r="J55">
        <f t="shared" si="1"/>
        <v>0.76173778675858794</v>
      </c>
      <c r="K55" s="10">
        <f t="shared" si="4"/>
        <v>3212000</v>
      </c>
      <c r="L55" s="10">
        <f t="shared" si="6"/>
        <v>2446701.7710685846</v>
      </c>
    </row>
    <row r="56" spans="1:12" x14ac:dyDescent="0.25">
      <c r="A56" s="16">
        <v>18</v>
      </c>
      <c r="B56">
        <f>'pop projections'!A57</f>
        <v>2016</v>
      </c>
      <c r="C56" t="s">
        <v>22</v>
      </c>
      <c r="D56">
        <f>'pop projections'!C57</f>
        <v>62374000</v>
      </c>
      <c r="E56" s="27">
        <v>24225000</v>
      </c>
      <c r="F56">
        <f t="shared" si="0"/>
        <v>0.3883829800878571</v>
      </c>
      <c r="G56" s="10">
        <f>'pop projections'!F57</f>
        <v>4838000</v>
      </c>
      <c r="H56" s="10">
        <f t="shared" si="3"/>
        <v>1878996.8576650526</v>
      </c>
      <c r="I56" s="17">
        <f t="shared" si="7"/>
        <v>38149000</v>
      </c>
      <c r="J56">
        <f t="shared" si="1"/>
        <v>0.6116170199121429</v>
      </c>
      <c r="K56" s="10">
        <f t="shared" si="4"/>
        <v>4838000</v>
      </c>
      <c r="L56" s="10">
        <f t="shared" si="6"/>
        <v>2959003.1423349474</v>
      </c>
    </row>
    <row r="57" spans="1:12" x14ac:dyDescent="0.25">
      <c r="A57" s="16">
        <v>19</v>
      </c>
      <c r="B57">
        <f>'pop projections'!A58</f>
        <v>2016</v>
      </c>
      <c r="C57" t="s">
        <v>23</v>
      </c>
      <c r="D57">
        <f>'pop projections'!C58</f>
        <v>35677000</v>
      </c>
      <c r="E57" s="27">
        <v>9035000</v>
      </c>
      <c r="F57">
        <f t="shared" si="0"/>
        <v>0.25324438714017433</v>
      </c>
      <c r="G57" s="10">
        <f>'pop projections'!F58</f>
        <v>2456000</v>
      </c>
      <c r="H57" s="10">
        <f t="shared" si="3"/>
        <v>621968.21481626818</v>
      </c>
      <c r="I57" s="17">
        <f t="shared" si="7"/>
        <v>26642000</v>
      </c>
      <c r="J57">
        <f t="shared" si="1"/>
        <v>0.74675561285982561</v>
      </c>
      <c r="K57" s="10">
        <f t="shared" si="4"/>
        <v>2456000</v>
      </c>
      <c r="L57" s="10">
        <f t="shared" si="6"/>
        <v>1834031.7851837317</v>
      </c>
    </row>
    <row r="58" spans="1:12" x14ac:dyDescent="0.25">
      <c r="A58" s="16">
        <v>20</v>
      </c>
      <c r="B58">
        <f>'pop projections'!A59</f>
        <v>2016</v>
      </c>
      <c r="C58" t="s">
        <v>24</v>
      </c>
      <c r="D58">
        <f>'pop projections'!C59</f>
        <v>81000</v>
      </c>
      <c r="E58" s="27">
        <v>23000</v>
      </c>
      <c r="F58">
        <f t="shared" si="0"/>
        <v>0.2839506172839506</v>
      </c>
      <c r="G58" s="10">
        <f>'pop projections'!F59</f>
        <v>6552.9084863116659</v>
      </c>
      <c r="H58" s="10">
        <f t="shared" si="3"/>
        <v>1860.7024096934358</v>
      </c>
      <c r="I58" s="17">
        <f t="shared" si="7"/>
        <v>58000</v>
      </c>
      <c r="J58">
        <f t="shared" si="1"/>
        <v>0.71604938271604934</v>
      </c>
      <c r="K58" s="10">
        <f t="shared" si="4"/>
        <v>6552.9084863116659</v>
      </c>
      <c r="L58" s="10">
        <f t="shared" si="6"/>
        <v>4692.2060766182294</v>
      </c>
    </row>
    <row r="59" spans="1:12" x14ac:dyDescent="0.25">
      <c r="A59" s="16">
        <v>21</v>
      </c>
      <c r="B59">
        <f>'pop projections'!A60</f>
        <v>2016</v>
      </c>
      <c r="C59" t="s">
        <v>25</v>
      </c>
      <c r="D59">
        <f>'pop projections'!C60</f>
        <v>77875000</v>
      </c>
      <c r="E59" s="27">
        <v>22042000</v>
      </c>
      <c r="F59">
        <f t="shared" si="0"/>
        <v>0.28304333868378811</v>
      </c>
      <c r="G59" s="10">
        <f>'pop projections'!F60</f>
        <v>8021000</v>
      </c>
      <c r="H59" s="10">
        <f t="shared" si="3"/>
        <v>2270290.6195826647</v>
      </c>
      <c r="I59" s="17">
        <f t="shared" si="7"/>
        <v>55833000</v>
      </c>
      <c r="J59">
        <f t="shared" si="1"/>
        <v>0.71695666131621183</v>
      </c>
      <c r="K59" s="10">
        <f t="shared" si="4"/>
        <v>8021000</v>
      </c>
      <c r="L59" s="10">
        <f t="shared" si="6"/>
        <v>5750709.3804173348</v>
      </c>
    </row>
    <row r="60" spans="1:12" x14ac:dyDescent="0.25">
      <c r="A60" s="16">
        <v>22</v>
      </c>
      <c r="B60">
        <f>'pop projections'!A61</f>
        <v>2016</v>
      </c>
      <c r="C60" t="s">
        <v>26</v>
      </c>
      <c r="D60">
        <f>'pop projections'!C61</f>
        <v>120076000</v>
      </c>
      <c r="E60" s="27">
        <v>57846000</v>
      </c>
      <c r="F60">
        <f t="shared" si="0"/>
        <v>0.48174489489989675</v>
      </c>
      <c r="G60" s="10">
        <f>'pop projections'!F61</f>
        <v>9691000</v>
      </c>
      <c r="H60" s="10">
        <f t="shared" si="3"/>
        <v>4668589.7764748996</v>
      </c>
      <c r="I60" s="17">
        <f t="shared" si="7"/>
        <v>62230000</v>
      </c>
      <c r="J60">
        <f t="shared" si="1"/>
        <v>0.51825510510010331</v>
      </c>
      <c r="K60" s="10">
        <f t="shared" si="4"/>
        <v>9691000</v>
      </c>
      <c r="L60" s="10">
        <f t="shared" si="6"/>
        <v>5022410.2235251013</v>
      </c>
    </row>
    <row r="61" spans="1:12" x14ac:dyDescent="0.25">
      <c r="A61" s="16">
        <v>23</v>
      </c>
      <c r="B61">
        <f>'pop projections'!A62</f>
        <v>2016</v>
      </c>
      <c r="C61" t="s">
        <v>27</v>
      </c>
      <c r="D61">
        <f>'pop projections'!C62</f>
        <v>2592000</v>
      </c>
      <c r="E61" s="27">
        <v>653000</v>
      </c>
      <c r="F61">
        <f t="shared" si="0"/>
        <v>0.25192901234567899</v>
      </c>
      <c r="G61" s="10">
        <f>'pop projections'!F62</f>
        <v>209693.07156197331</v>
      </c>
      <c r="H61" s="10">
        <f t="shared" si="3"/>
        <v>52827.76841433972</v>
      </c>
      <c r="I61" s="17">
        <f t="shared" si="7"/>
        <v>1939000</v>
      </c>
      <c r="J61">
        <f t="shared" si="1"/>
        <v>0.74807098765432101</v>
      </c>
      <c r="K61" s="10">
        <f t="shared" si="4"/>
        <v>209693.07156197331</v>
      </c>
      <c r="L61" s="10">
        <f t="shared" si="6"/>
        <v>156865.30314763359</v>
      </c>
    </row>
    <row r="62" spans="1:12" x14ac:dyDescent="0.25">
      <c r="A62" s="16">
        <v>24</v>
      </c>
      <c r="B62">
        <f>'pop projections'!A63</f>
        <v>2016</v>
      </c>
      <c r="C62" t="s">
        <v>28</v>
      </c>
      <c r="D62">
        <f>'pop projections'!C63</f>
        <v>2773000</v>
      </c>
      <c r="E62" s="27">
        <v>587000</v>
      </c>
      <c r="F62">
        <f t="shared" si="0"/>
        <v>0.21168409664623153</v>
      </c>
      <c r="G62" s="10">
        <f>'pop projections'!F63</f>
        <v>224335.99052521295</v>
      </c>
      <c r="H62" s="10">
        <f t="shared" si="3"/>
        <v>47488.361499567261</v>
      </c>
      <c r="I62" s="17">
        <f t="shared" si="7"/>
        <v>2186000</v>
      </c>
      <c r="J62">
        <f t="shared" si="1"/>
        <v>0.78831590335376844</v>
      </c>
      <c r="K62" s="10">
        <f t="shared" si="4"/>
        <v>224335.99052521295</v>
      </c>
      <c r="L62" s="10">
        <f t="shared" si="6"/>
        <v>176847.6290256457</v>
      </c>
    </row>
    <row r="63" spans="1:12" x14ac:dyDescent="0.25">
      <c r="A63" s="16">
        <v>25</v>
      </c>
      <c r="B63">
        <f>'pop projections'!A64</f>
        <v>2016</v>
      </c>
      <c r="C63" t="s">
        <v>29</v>
      </c>
      <c r="D63">
        <f>'pop projections'!C64</f>
        <v>1063000</v>
      </c>
      <c r="E63" s="27">
        <v>584000</v>
      </c>
      <c r="F63">
        <f t="shared" si="0"/>
        <v>0.54938852304797747</v>
      </c>
      <c r="G63" s="10">
        <f>'pop projections'!F64</f>
        <v>85996.81136974445</v>
      </c>
      <c r="H63" s="10">
        <f t="shared" si="3"/>
        <v>47245.661185259421</v>
      </c>
      <c r="I63" s="17">
        <f t="shared" si="7"/>
        <v>479000</v>
      </c>
      <c r="J63">
        <f t="shared" si="1"/>
        <v>0.45061147695202258</v>
      </c>
      <c r="K63" s="10">
        <f t="shared" si="4"/>
        <v>85996.81136974445</v>
      </c>
      <c r="L63" s="10">
        <f t="shared" si="6"/>
        <v>38751.150184485035</v>
      </c>
    </row>
    <row r="64" spans="1:12" x14ac:dyDescent="0.25">
      <c r="A64" s="16">
        <v>26</v>
      </c>
      <c r="B64">
        <f>'pop projections'!A65</f>
        <v>2016</v>
      </c>
      <c r="C64" t="s">
        <v>30</v>
      </c>
      <c r="D64">
        <f>'pop projections'!C65</f>
        <v>2380000</v>
      </c>
      <c r="E64" s="27">
        <v>412000</v>
      </c>
      <c r="F64">
        <f t="shared" si="0"/>
        <v>0.17310924369747899</v>
      </c>
      <c r="G64" s="10">
        <f>'pop projections'!F65</f>
        <v>192542.24935088598</v>
      </c>
      <c r="H64" s="10">
        <f t="shared" si="3"/>
        <v>33330.843164943282</v>
      </c>
      <c r="I64" s="17">
        <f t="shared" si="7"/>
        <v>1968000</v>
      </c>
      <c r="J64">
        <f t="shared" si="1"/>
        <v>0.82689075630252096</v>
      </c>
      <c r="K64" s="10">
        <f t="shared" si="4"/>
        <v>192542.24935088598</v>
      </c>
      <c r="L64" s="10">
        <f t="shared" si="6"/>
        <v>159211.40618594267</v>
      </c>
    </row>
    <row r="65" spans="1:12" x14ac:dyDescent="0.25">
      <c r="A65" s="16">
        <v>27</v>
      </c>
      <c r="B65">
        <f>'pop projections'!A66</f>
        <v>2016</v>
      </c>
      <c r="C65" t="s">
        <v>31</v>
      </c>
      <c r="D65">
        <f>'pop projections'!C66</f>
        <v>42479000</v>
      </c>
      <c r="E65" s="27">
        <v>7525000</v>
      </c>
      <c r="F65">
        <f t="shared" si="0"/>
        <v>0.17714635466936604</v>
      </c>
      <c r="G65" s="10">
        <f>'pop projections'!F66</f>
        <v>3357000</v>
      </c>
      <c r="H65" s="10">
        <f t="shared" si="3"/>
        <v>594680.31262506184</v>
      </c>
      <c r="I65" s="17">
        <f t="shared" si="7"/>
        <v>34954000</v>
      </c>
      <c r="J65">
        <f t="shared" si="1"/>
        <v>0.82285364533063399</v>
      </c>
      <c r="K65" s="10">
        <f t="shared" si="4"/>
        <v>3357000</v>
      </c>
      <c r="L65" s="10">
        <f t="shared" si="6"/>
        <v>2762319.6873749383</v>
      </c>
    </row>
    <row r="66" spans="1:12" x14ac:dyDescent="0.25">
      <c r="A66" s="16">
        <v>28</v>
      </c>
      <c r="B66">
        <f>'pop projections'!A67</f>
        <v>2016</v>
      </c>
      <c r="C66" t="s">
        <v>32</v>
      </c>
      <c r="D66">
        <f>'pop projections'!C67</f>
        <v>1669000</v>
      </c>
      <c r="E66" s="27">
        <v>1172000</v>
      </c>
      <c r="F66">
        <f t="shared" ref="F66:F129" si="8">E66/D66</f>
        <v>0.70221689634511686</v>
      </c>
      <c r="G66" s="10">
        <f>'pop projections'!F67</f>
        <v>135022.27485992803</v>
      </c>
      <c r="H66" s="10">
        <f t="shared" si="3"/>
        <v>94814.922789595963</v>
      </c>
      <c r="I66" s="17">
        <f t="shared" si="7"/>
        <v>497000</v>
      </c>
      <c r="J66">
        <f t="shared" ref="J66:J129" si="9">I66/D66</f>
        <v>0.29778310365488314</v>
      </c>
      <c r="K66" s="10">
        <f t="shared" si="4"/>
        <v>135022.27485992803</v>
      </c>
      <c r="L66" s="10">
        <f t="shared" si="6"/>
        <v>40207.352070332068</v>
      </c>
    </row>
    <row r="67" spans="1:12" x14ac:dyDescent="0.25">
      <c r="A67" s="16">
        <v>29</v>
      </c>
      <c r="B67">
        <f>'pop projections'!A68</f>
        <v>2016</v>
      </c>
      <c r="C67" t="s">
        <v>33</v>
      </c>
      <c r="D67">
        <f>'pop projections'!C68</f>
        <v>29112000</v>
      </c>
      <c r="E67" s="27">
        <v>11940000</v>
      </c>
      <c r="F67">
        <f t="shared" si="8"/>
        <v>0.41014014839241547</v>
      </c>
      <c r="G67" s="10">
        <f>'pop projections'!F68</f>
        <v>2178000</v>
      </c>
      <c r="H67" s="10">
        <f t="shared" ref="H67:H130" si="10">F67*G67</f>
        <v>893285.24319868092</v>
      </c>
      <c r="I67" s="17">
        <f t="shared" si="7"/>
        <v>17172000</v>
      </c>
      <c r="J67">
        <f t="shared" si="9"/>
        <v>0.58985985160758447</v>
      </c>
      <c r="K67" s="10">
        <f t="shared" ref="K67:K130" si="11">G67</f>
        <v>2178000</v>
      </c>
      <c r="L67" s="10">
        <f t="shared" si="6"/>
        <v>1284714.7568013191</v>
      </c>
    </row>
    <row r="68" spans="1:12" x14ac:dyDescent="0.25">
      <c r="A68" s="16">
        <v>30</v>
      </c>
      <c r="B68">
        <f>'pop projections'!A69</f>
        <v>2016</v>
      </c>
      <c r="C68" t="s">
        <v>34</v>
      </c>
      <c r="D68">
        <f>'pop projections'!C69</f>
        <v>72948000</v>
      </c>
      <c r="E68" s="27">
        <v>17630000</v>
      </c>
      <c r="F68">
        <f t="shared" si="8"/>
        <v>0.24167900422218566</v>
      </c>
      <c r="G68" s="10">
        <f>'pop projections'!F69</f>
        <v>7096000</v>
      </c>
      <c r="H68" s="10">
        <f t="shared" si="10"/>
        <v>1714954.2139606294</v>
      </c>
      <c r="I68" s="17">
        <f t="shared" si="7"/>
        <v>55318000</v>
      </c>
      <c r="J68">
        <f t="shared" si="9"/>
        <v>0.75832099577781431</v>
      </c>
      <c r="K68" s="10">
        <f t="shared" si="11"/>
        <v>7096000</v>
      </c>
      <c r="L68" s="10">
        <f t="shared" si="6"/>
        <v>5381045.7860393701</v>
      </c>
    </row>
    <row r="69" spans="1:12" x14ac:dyDescent="0.25">
      <c r="A69" s="16">
        <v>31</v>
      </c>
      <c r="B69">
        <f>'pop projections'!A70</f>
        <v>2016</v>
      </c>
      <c r="C69" t="s">
        <v>35</v>
      </c>
      <c r="D69">
        <f>'pop projections'!C70</f>
        <v>647000</v>
      </c>
      <c r="E69" s="27">
        <v>96000</v>
      </c>
      <c r="F69">
        <f t="shared" si="8"/>
        <v>0.14837712519319937</v>
      </c>
      <c r="G69" s="10">
        <f>'pop projections'!F70</f>
        <v>52342.367785724047</v>
      </c>
      <c r="H69" s="10">
        <f t="shared" si="10"/>
        <v>7766.4100578508624</v>
      </c>
      <c r="I69" s="17">
        <f t="shared" si="7"/>
        <v>551000</v>
      </c>
      <c r="J69">
        <f t="shared" si="9"/>
        <v>0.85162287480680066</v>
      </c>
      <c r="K69" s="10">
        <f t="shared" si="11"/>
        <v>52342.367785724047</v>
      </c>
      <c r="L69" s="10">
        <f t="shared" si="6"/>
        <v>44575.957727873189</v>
      </c>
    </row>
    <row r="70" spans="1:12" x14ac:dyDescent="0.25">
      <c r="A70" s="16">
        <v>32</v>
      </c>
      <c r="B70">
        <f>'pop projections'!A71</f>
        <v>2016</v>
      </c>
      <c r="C70" t="s">
        <v>36</v>
      </c>
      <c r="D70">
        <f>'pop projections'!C71</f>
        <v>69396000</v>
      </c>
      <c r="E70" s="27">
        <v>41314000</v>
      </c>
      <c r="F70">
        <f t="shared" si="8"/>
        <v>0.59533690702634157</v>
      </c>
      <c r="G70" s="10">
        <f>'pop projections'!F71</f>
        <v>4781000</v>
      </c>
      <c r="H70" s="10">
        <f t="shared" si="10"/>
        <v>2846305.7524929391</v>
      </c>
      <c r="I70" s="17">
        <f t="shared" si="7"/>
        <v>28082000</v>
      </c>
      <c r="J70">
        <f t="shared" si="9"/>
        <v>0.40466309297365843</v>
      </c>
      <c r="K70" s="10">
        <f t="shared" si="11"/>
        <v>4781000</v>
      </c>
      <c r="L70" s="10">
        <f t="shared" si="6"/>
        <v>1934694.2475070609</v>
      </c>
    </row>
    <row r="71" spans="1:12" x14ac:dyDescent="0.25">
      <c r="A71" s="16">
        <v>33</v>
      </c>
      <c r="B71">
        <f>'pop projections'!A72</f>
        <v>2016</v>
      </c>
      <c r="C71" t="s">
        <v>37</v>
      </c>
      <c r="D71">
        <f>'pop projections'!C72</f>
        <v>37111620</v>
      </c>
      <c r="E71" s="27">
        <f>0.39*D71</f>
        <v>14473531.800000001</v>
      </c>
      <c r="F71">
        <f t="shared" si="8"/>
        <v>0.39</v>
      </c>
      <c r="G71" s="10">
        <f>'pop projections'!F72</f>
        <v>3002333.9461577008</v>
      </c>
      <c r="H71" s="10">
        <f t="shared" si="10"/>
        <v>1170910.2390015034</v>
      </c>
      <c r="I71" s="17">
        <f t="shared" si="7"/>
        <v>22638088.199999999</v>
      </c>
      <c r="J71">
        <f t="shared" si="9"/>
        <v>0.61</v>
      </c>
      <c r="K71" s="10">
        <f t="shared" si="11"/>
        <v>3002333.9461577008</v>
      </c>
      <c r="L71" s="10">
        <f t="shared" si="6"/>
        <v>1831423.7071561974</v>
      </c>
    </row>
    <row r="72" spans="1:12" x14ac:dyDescent="0.25">
      <c r="A72" s="16">
        <v>34</v>
      </c>
      <c r="B72">
        <f>'pop projections'!A73</f>
        <v>2016</v>
      </c>
      <c r="C72" t="s">
        <v>38</v>
      </c>
      <c r="D72">
        <f>'pop projections'!C73</f>
        <v>3826000</v>
      </c>
      <c r="E72" s="27">
        <v>765000</v>
      </c>
      <c r="F72">
        <f t="shared" si="8"/>
        <v>0.19994772608468375</v>
      </c>
      <c r="G72" s="10">
        <f>'pop projections'!F73</f>
        <v>309523.80084726465</v>
      </c>
      <c r="H72" s="10">
        <f t="shared" si="10"/>
        <v>61888.580148499073</v>
      </c>
      <c r="I72" s="17">
        <f t="shared" si="7"/>
        <v>3061000</v>
      </c>
      <c r="J72">
        <f t="shared" si="9"/>
        <v>0.8000522739153163</v>
      </c>
      <c r="K72" s="10">
        <f t="shared" si="11"/>
        <v>309523.80084726465</v>
      </c>
      <c r="L72" s="10">
        <f t="shared" si="6"/>
        <v>247635.2206987656</v>
      </c>
    </row>
    <row r="73" spans="1:12" x14ac:dyDescent="0.25">
      <c r="A73" s="16">
        <v>35</v>
      </c>
      <c r="B73">
        <f>'pop projections'!A74</f>
        <v>2016</v>
      </c>
      <c r="C73" t="s">
        <v>39</v>
      </c>
      <c r="D73">
        <f>'pop projections'!C74</f>
        <v>218088000</v>
      </c>
      <c r="E73" s="27">
        <v>49169000</v>
      </c>
      <c r="F73">
        <f t="shared" si="8"/>
        <v>0.22545486225743736</v>
      </c>
      <c r="G73" s="10">
        <f>'pop projections'!F74</f>
        <v>25175000</v>
      </c>
      <c r="H73" s="10">
        <f t="shared" si="10"/>
        <v>5675826.1573309852</v>
      </c>
      <c r="I73" s="17">
        <f t="shared" si="7"/>
        <v>168919000</v>
      </c>
      <c r="J73">
        <f t="shared" si="9"/>
        <v>0.77454513774256262</v>
      </c>
      <c r="K73" s="10">
        <f t="shared" si="11"/>
        <v>25175000</v>
      </c>
      <c r="L73" s="10">
        <f t="shared" si="6"/>
        <v>19499173.842669014</v>
      </c>
    </row>
    <row r="74" spans="1:12" x14ac:dyDescent="0.25">
      <c r="A74" s="16">
        <v>36</v>
      </c>
      <c r="B74">
        <f>'pop projections'!A75</f>
        <v>2016</v>
      </c>
      <c r="C74" t="s">
        <v>40</v>
      </c>
      <c r="D74">
        <f>'pop projections'!C75</f>
        <v>10632000</v>
      </c>
      <c r="E74" s="27">
        <v>3165000</v>
      </c>
      <c r="F74">
        <f t="shared" si="8"/>
        <v>0.29768623024830698</v>
      </c>
      <c r="G74" s="10">
        <f>'pop projections'!F75</f>
        <v>1026000</v>
      </c>
      <c r="H74" s="10">
        <f t="shared" si="10"/>
        <v>305426.07223476295</v>
      </c>
      <c r="I74" s="17">
        <f t="shared" si="7"/>
        <v>7467000</v>
      </c>
      <c r="J74">
        <f t="shared" si="9"/>
        <v>0.70231376975169302</v>
      </c>
      <c r="K74" s="10">
        <f t="shared" si="11"/>
        <v>1026000</v>
      </c>
      <c r="L74" s="10">
        <f t="shared" si="6"/>
        <v>720573.92776523705</v>
      </c>
    </row>
    <row r="75" spans="1:12" x14ac:dyDescent="0.25">
      <c r="A75" s="16">
        <v>37</v>
      </c>
      <c r="B75">
        <f>'pop projections'!A76</f>
        <v>2016</v>
      </c>
      <c r="C75" t="s">
        <v>41</v>
      </c>
      <c r="D75">
        <f>'pop projections'!C76</f>
        <v>93550000</v>
      </c>
      <c r="E75" s="27">
        <v>26883000</v>
      </c>
      <c r="F75">
        <f t="shared" si="8"/>
        <v>0.28736504543025121</v>
      </c>
      <c r="G75" s="10">
        <f>'pop projections'!F76</f>
        <v>6945000</v>
      </c>
      <c r="H75" s="10">
        <f t="shared" si="10"/>
        <v>1995750.2405130947</v>
      </c>
      <c r="I75" s="17">
        <f t="shared" si="7"/>
        <v>66667000</v>
      </c>
      <c r="J75">
        <f t="shared" si="9"/>
        <v>0.71263495456974879</v>
      </c>
      <c r="K75" s="10">
        <f t="shared" si="11"/>
        <v>6945000</v>
      </c>
      <c r="L75" s="10">
        <f t="shared" si="6"/>
        <v>4949249.7594869053</v>
      </c>
    </row>
    <row r="76" spans="1:12" x14ac:dyDescent="0.25">
      <c r="A76" s="16">
        <v>1</v>
      </c>
      <c r="B76">
        <f>'pop projections'!A77</f>
        <v>2014</v>
      </c>
      <c r="C76" t="s">
        <v>4</v>
      </c>
      <c r="D76">
        <f>'pop projections'!C77</f>
        <v>1238887000</v>
      </c>
      <c r="E76" s="27">
        <v>386951350.40000004</v>
      </c>
      <c r="F76">
        <f t="shared" si="8"/>
        <v>0.31233788908915827</v>
      </c>
      <c r="G76" s="10">
        <f>'pop projections'!F77</f>
        <v>114569903.48582999</v>
      </c>
      <c r="H76" s="10">
        <f t="shared" si="10"/>
        <v>35784521.807912737</v>
      </c>
      <c r="I76" s="4">
        <f>SUM(I77:I112)</f>
        <v>851933649.60000002</v>
      </c>
      <c r="J76">
        <f t="shared" si="9"/>
        <v>0.68766049655860462</v>
      </c>
      <c r="K76" s="10">
        <f t="shared" si="11"/>
        <v>114569903.48582999</v>
      </c>
      <c r="L76" s="10">
        <f t="shared" si="6"/>
        <v>78785196.721737266</v>
      </c>
    </row>
    <row r="77" spans="1:12" x14ac:dyDescent="0.25">
      <c r="A77" s="16">
        <v>2</v>
      </c>
      <c r="B77">
        <f>'pop projections'!A78</f>
        <v>2014</v>
      </c>
      <c r="C77" t="s">
        <v>6</v>
      </c>
      <c r="D77">
        <f>'pop projections'!C78</f>
        <v>533000</v>
      </c>
      <c r="E77" s="19">
        <v>219000</v>
      </c>
      <c r="F77">
        <f t="shared" si="8"/>
        <v>0.41088180112570355</v>
      </c>
      <c r="G77" s="10">
        <f>'pop projections'!F78</f>
        <v>44357.310010000001</v>
      </c>
      <c r="H77" s="10">
        <f t="shared" si="10"/>
        <v>18225.611430000001</v>
      </c>
      <c r="I77" s="17">
        <f>D77-E77</f>
        <v>314000</v>
      </c>
      <c r="J77">
        <f t="shared" si="9"/>
        <v>0.58911819887429639</v>
      </c>
      <c r="K77" s="10">
        <f t="shared" si="11"/>
        <v>44357.310010000001</v>
      </c>
      <c r="L77" s="10">
        <f t="shared" si="6"/>
        <v>26131.69858</v>
      </c>
    </row>
    <row r="78" spans="1:12" x14ac:dyDescent="0.25">
      <c r="A78" s="16">
        <v>3</v>
      </c>
      <c r="B78">
        <f>'pop projections'!A79</f>
        <v>2014</v>
      </c>
      <c r="C78" t="s">
        <v>7</v>
      </c>
      <c r="D78">
        <f>'pop projections'!C79</f>
        <v>50432160</v>
      </c>
      <c r="E78" s="19">
        <v>16642612.800000001</v>
      </c>
      <c r="F78">
        <f t="shared" si="8"/>
        <v>0.33</v>
      </c>
      <c r="G78" s="10">
        <f>'pop projections'!F79</f>
        <v>4197063.7065552007</v>
      </c>
      <c r="H78" s="10">
        <f t="shared" si="10"/>
        <v>1385031.0231632164</v>
      </c>
      <c r="I78" s="17">
        <f>D78-E78</f>
        <v>33789547.200000003</v>
      </c>
      <c r="J78">
        <f t="shared" si="9"/>
        <v>0.67</v>
      </c>
      <c r="K78" s="10">
        <f t="shared" si="11"/>
        <v>4197063.7065552007</v>
      </c>
      <c r="L78" s="10">
        <f t="shared" si="6"/>
        <v>2812032.6833919846</v>
      </c>
    </row>
    <row r="79" spans="1:12" x14ac:dyDescent="0.25">
      <c r="A79" s="16">
        <v>4</v>
      </c>
      <c r="B79">
        <f>'pop projections'!A80</f>
        <v>2014</v>
      </c>
      <c r="C79" t="s">
        <v>8</v>
      </c>
      <c r="D79">
        <f>'pop projections'!C80</f>
        <v>1284000</v>
      </c>
      <c r="E79" s="19">
        <v>460000</v>
      </c>
      <c r="F79">
        <f t="shared" si="8"/>
        <v>0.35825545171339562</v>
      </c>
      <c r="G79" s="10">
        <f>'pop projections'!F80</f>
        <v>106857.00948000001</v>
      </c>
      <c r="H79" s="10">
        <f t="shared" si="10"/>
        <v>38282.106200000002</v>
      </c>
      <c r="I79" s="17">
        <f t="shared" ref="I79:I112" si="12">D79-E79</f>
        <v>824000</v>
      </c>
      <c r="J79">
        <f t="shared" si="9"/>
        <v>0.64174454828660432</v>
      </c>
      <c r="K79" s="10">
        <f t="shared" si="11"/>
        <v>106857.00948000001</v>
      </c>
      <c r="L79" s="10">
        <f t="shared" si="6"/>
        <v>68574.903279999999</v>
      </c>
    </row>
    <row r="80" spans="1:12" x14ac:dyDescent="0.25">
      <c r="A80" s="16">
        <v>5</v>
      </c>
      <c r="B80">
        <f>'pop projections'!A81</f>
        <v>2014</v>
      </c>
      <c r="C80" t="s">
        <v>9</v>
      </c>
      <c r="D80">
        <f>'pop projections'!C81</f>
        <v>31693000</v>
      </c>
      <c r="E80" s="19">
        <v>4951000</v>
      </c>
      <c r="F80">
        <f t="shared" si="8"/>
        <v>0.15621746126904995</v>
      </c>
      <c r="G80" s="10">
        <f>'pop projections'!F81</f>
        <v>3036937.9886599998</v>
      </c>
      <c r="H80" s="10">
        <f t="shared" si="10"/>
        <v>474422.74261999998</v>
      </c>
      <c r="I80" s="17">
        <f t="shared" si="12"/>
        <v>26742000</v>
      </c>
      <c r="J80">
        <f t="shared" si="9"/>
        <v>0.8437825387309501</v>
      </c>
      <c r="K80" s="10">
        <f t="shared" si="11"/>
        <v>3036937.9886599998</v>
      </c>
      <c r="L80" s="10">
        <f t="shared" si="6"/>
        <v>2562515.2460400001</v>
      </c>
    </row>
    <row r="81" spans="1:12" x14ac:dyDescent="0.25">
      <c r="A81" s="16">
        <v>6</v>
      </c>
      <c r="B81">
        <f>'pop projections'!A82</f>
        <v>2014</v>
      </c>
      <c r="C81" t="s">
        <v>10</v>
      </c>
      <c r="D81">
        <f>'pop projections'!C82</f>
        <v>101526000</v>
      </c>
      <c r="E81" s="19">
        <v>10699000</v>
      </c>
      <c r="F81">
        <f t="shared" si="8"/>
        <v>0.10538187262376141</v>
      </c>
      <c r="G81" s="10">
        <f>'pop projections'!F82</f>
        <v>10323760.65288</v>
      </c>
      <c r="H81" s="10">
        <f t="shared" si="10"/>
        <v>1087937.23012</v>
      </c>
      <c r="I81" s="17">
        <f t="shared" si="12"/>
        <v>90827000</v>
      </c>
      <c r="J81">
        <f t="shared" si="9"/>
        <v>0.89461812737623858</v>
      </c>
      <c r="K81" s="10">
        <f t="shared" si="11"/>
        <v>10323760.65288</v>
      </c>
      <c r="L81" s="10">
        <f t="shared" si="6"/>
        <v>9235823.4227600005</v>
      </c>
    </row>
    <row r="82" spans="1:12" x14ac:dyDescent="0.25">
      <c r="A82" s="16">
        <v>7</v>
      </c>
      <c r="B82">
        <f>'pop projections'!A83</f>
        <v>2014</v>
      </c>
      <c r="C82" t="s">
        <v>11</v>
      </c>
      <c r="D82">
        <f>'pop projections'!C83</f>
        <v>1651000</v>
      </c>
      <c r="E82" s="19">
        <v>1484000</v>
      </c>
      <c r="F82">
        <f t="shared" si="8"/>
        <v>0.89884918231374922</v>
      </c>
      <c r="G82" s="10">
        <f>'pop projections'!F83</f>
        <v>137399.47247000001</v>
      </c>
      <c r="H82" s="10">
        <f t="shared" si="10"/>
        <v>123501.40348000001</v>
      </c>
      <c r="I82" s="17">
        <f t="shared" si="12"/>
        <v>167000</v>
      </c>
      <c r="J82">
        <f t="shared" si="9"/>
        <v>0.10115081768625075</v>
      </c>
      <c r="K82" s="10">
        <f t="shared" si="11"/>
        <v>137399.47247000001</v>
      </c>
      <c r="L82" s="10">
        <f t="shared" si="6"/>
        <v>13898.06899</v>
      </c>
    </row>
    <row r="83" spans="1:12" x14ac:dyDescent="0.25">
      <c r="A83" s="16">
        <v>8</v>
      </c>
      <c r="B83">
        <f>'pop projections'!A84</f>
        <v>2014</v>
      </c>
      <c r="C83" t="s">
        <v>12</v>
      </c>
      <c r="D83">
        <f>'pop projections'!C84</f>
        <v>25232000</v>
      </c>
      <c r="E83" s="19">
        <v>6067000</v>
      </c>
      <c r="F83">
        <f t="shared" si="8"/>
        <v>0.24044863665187063</v>
      </c>
      <c r="G83" s="10">
        <f>'pop projections'!F84</f>
        <v>2542235.0208000001</v>
      </c>
      <c r="H83" s="10">
        <f t="shared" si="10"/>
        <v>611276.94480000006</v>
      </c>
      <c r="I83" s="17">
        <f t="shared" si="12"/>
        <v>19165000</v>
      </c>
      <c r="J83">
        <f t="shared" si="9"/>
        <v>0.75955136334812934</v>
      </c>
      <c r="K83" s="10">
        <f t="shared" si="11"/>
        <v>2542235.0208000001</v>
      </c>
      <c r="L83" s="10">
        <f t="shared" si="6"/>
        <v>1930958.0759999999</v>
      </c>
    </row>
    <row r="84" spans="1:12" x14ac:dyDescent="0.25">
      <c r="A84" s="16">
        <v>9</v>
      </c>
      <c r="B84">
        <f>'pop projections'!A85</f>
        <v>2014</v>
      </c>
      <c r="C84" t="s">
        <v>13</v>
      </c>
      <c r="D84">
        <f>'pop projections'!C85</f>
        <v>402000</v>
      </c>
      <c r="E84" s="19">
        <v>227000</v>
      </c>
      <c r="F84">
        <f t="shared" si="8"/>
        <v>0.56467661691542292</v>
      </c>
      <c r="G84" s="10">
        <f>'pop projections'!F85</f>
        <v>33455.231940000005</v>
      </c>
      <c r="H84" s="10">
        <f t="shared" si="10"/>
        <v>18891.387190000005</v>
      </c>
      <c r="I84" s="17">
        <f t="shared" si="12"/>
        <v>175000</v>
      </c>
      <c r="J84">
        <f t="shared" si="9"/>
        <v>0.43532338308457713</v>
      </c>
      <c r="K84" s="10">
        <f t="shared" si="11"/>
        <v>33455.231940000005</v>
      </c>
      <c r="L84" s="10">
        <f t="shared" si="6"/>
        <v>14563.844750000002</v>
      </c>
    </row>
    <row r="85" spans="1:12" x14ac:dyDescent="0.25">
      <c r="A85" s="16">
        <v>10</v>
      </c>
      <c r="B85">
        <f>'pop projections'!A86</f>
        <v>2014</v>
      </c>
      <c r="C85" t="s">
        <v>14</v>
      </c>
      <c r="D85">
        <f>'pop projections'!C86</f>
        <v>305000</v>
      </c>
      <c r="E85" s="19">
        <v>73000</v>
      </c>
      <c r="F85">
        <f t="shared" si="8"/>
        <v>0.23934426229508196</v>
      </c>
      <c r="G85" s="10">
        <f>'pop projections'!F86</f>
        <v>25382.700850000001</v>
      </c>
      <c r="H85" s="10">
        <f t="shared" si="10"/>
        <v>6075.20381</v>
      </c>
      <c r="I85" s="17">
        <f t="shared" si="12"/>
        <v>232000</v>
      </c>
      <c r="J85">
        <f t="shared" si="9"/>
        <v>0.76065573770491801</v>
      </c>
      <c r="K85" s="10">
        <f t="shared" si="11"/>
        <v>25382.700850000001</v>
      </c>
      <c r="L85" s="10">
        <f t="shared" si="6"/>
        <v>19307.497040000002</v>
      </c>
    </row>
    <row r="86" spans="1:12" x14ac:dyDescent="0.25">
      <c r="A86" s="16">
        <v>11</v>
      </c>
      <c r="B86">
        <f>'pop projections'!A87</f>
        <v>2014</v>
      </c>
      <c r="C86" t="s">
        <v>15</v>
      </c>
      <c r="D86">
        <f>'pop projections'!C87</f>
        <v>20092000</v>
      </c>
      <c r="E86" s="19">
        <v>19281000</v>
      </c>
      <c r="F86">
        <f t="shared" si="8"/>
        <v>0.95963567589090182</v>
      </c>
      <c r="G86" s="10">
        <f>'pop projections'!F87</f>
        <v>1645713.6188000001</v>
      </c>
      <c r="H86" s="10">
        <f t="shared" si="10"/>
        <v>1579285.5009000001</v>
      </c>
      <c r="I86" s="17">
        <f t="shared" si="12"/>
        <v>811000</v>
      </c>
      <c r="J86">
        <f t="shared" si="9"/>
        <v>4.0364324109098147E-2</v>
      </c>
      <c r="K86" s="10">
        <f t="shared" si="11"/>
        <v>1645713.6188000001</v>
      </c>
      <c r="L86" s="10">
        <f t="shared" si="6"/>
        <v>66428.117899999997</v>
      </c>
    </row>
    <row r="87" spans="1:12" x14ac:dyDescent="0.25">
      <c r="A87" s="16">
        <v>12</v>
      </c>
      <c r="B87">
        <f>'pop projections'!A88</f>
        <v>2014</v>
      </c>
      <c r="C87" t="s">
        <v>16</v>
      </c>
      <c r="D87">
        <f>'pop projections'!C88</f>
        <v>1915000</v>
      </c>
      <c r="E87" s="19">
        <v>1168000</v>
      </c>
      <c r="F87">
        <f t="shared" si="8"/>
        <v>0.60992167101827677</v>
      </c>
      <c r="G87" s="10">
        <f>'pop projections'!F88</f>
        <v>159370.07255000001</v>
      </c>
      <c r="H87" s="10">
        <f t="shared" si="10"/>
        <v>97203.260960000014</v>
      </c>
      <c r="I87" s="17">
        <f t="shared" si="12"/>
        <v>747000</v>
      </c>
      <c r="J87">
        <f t="shared" si="9"/>
        <v>0.39007832898172323</v>
      </c>
      <c r="K87" s="10">
        <f t="shared" si="11"/>
        <v>159370.07255000001</v>
      </c>
      <c r="L87" s="10">
        <f t="shared" si="6"/>
        <v>62166.811590000005</v>
      </c>
    </row>
    <row r="88" spans="1:12" x14ac:dyDescent="0.25">
      <c r="A88" s="16">
        <v>13</v>
      </c>
      <c r="B88">
        <f>'pop projections'!A89</f>
        <v>2014</v>
      </c>
      <c r="C88" t="s">
        <v>17</v>
      </c>
      <c r="D88">
        <f>'pop projections'!C89</f>
        <v>61329000</v>
      </c>
      <c r="E88" s="19">
        <v>25291000</v>
      </c>
      <c r="F88">
        <f t="shared" si="8"/>
        <v>0.41238239658236725</v>
      </c>
      <c r="G88" s="10">
        <f>'pop projections'!F89</f>
        <v>5139779.8777199993</v>
      </c>
      <c r="H88" s="10">
        <f t="shared" si="10"/>
        <v>2119554.74388</v>
      </c>
      <c r="I88" s="17">
        <f t="shared" si="12"/>
        <v>36038000</v>
      </c>
      <c r="J88">
        <f t="shared" si="9"/>
        <v>0.58761760341763281</v>
      </c>
      <c r="K88" s="10">
        <f t="shared" si="11"/>
        <v>5139779.8777199993</v>
      </c>
      <c r="L88" s="10">
        <f t="shared" si="6"/>
        <v>3020225.1338399998</v>
      </c>
    </row>
    <row r="89" spans="1:12" x14ac:dyDescent="0.25">
      <c r="A89" s="16">
        <v>14</v>
      </c>
      <c r="B89">
        <f>'pop projections'!A90</f>
        <v>2014</v>
      </c>
      <c r="C89" t="s">
        <v>18</v>
      </c>
      <c r="D89">
        <f>'pop projections'!C90</f>
        <v>26675000</v>
      </c>
      <c r="E89" s="19">
        <v>9368000</v>
      </c>
      <c r="F89">
        <f t="shared" si="8"/>
        <v>0.35119025304592316</v>
      </c>
      <c r="G89" s="10">
        <f>'pop projections'!F90</f>
        <v>2349392.0890000002</v>
      </c>
      <c r="H89" s="10">
        <f t="shared" si="10"/>
        <v>825083.60224000004</v>
      </c>
      <c r="I89" s="17">
        <f t="shared" si="12"/>
        <v>17307000</v>
      </c>
      <c r="J89">
        <f t="shared" si="9"/>
        <v>0.64880974695407689</v>
      </c>
      <c r="K89" s="10">
        <f t="shared" si="11"/>
        <v>2349392.0890000002</v>
      </c>
      <c r="L89" s="10">
        <f t="shared" si="6"/>
        <v>1524308.4867600002</v>
      </c>
    </row>
    <row r="90" spans="1:12" x14ac:dyDescent="0.25">
      <c r="A90" s="16">
        <v>15</v>
      </c>
      <c r="B90">
        <f>'pop projections'!A91</f>
        <v>2014</v>
      </c>
      <c r="C90" t="s">
        <v>19</v>
      </c>
      <c r="D90">
        <f>'pop projections'!C91</f>
        <v>6978000</v>
      </c>
      <c r="E90" s="19">
        <v>799000</v>
      </c>
      <c r="F90">
        <f t="shared" si="8"/>
        <v>0.11450272284322155</v>
      </c>
      <c r="G90" s="10">
        <f>'pop projections'!F91</f>
        <v>530427.22716000001</v>
      </c>
      <c r="H90" s="10">
        <f t="shared" si="10"/>
        <v>60735.361779999999</v>
      </c>
      <c r="I90" s="17">
        <f t="shared" si="12"/>
        <v>6179000</v>
      </c>
      <c r="J90">
        <f t="shared" si="9"/>
        <v>0.8854972771567784</v>
      </c>
      <c r="K90" s="10">
        <f t="shared" si="11"/>
        <v>530427.22716000001</v>
      </c>
      <c r="L90" s="10">
        <f t="shared" si="6"/>
        <v>469691.86537999997</v>
      </c>
    </row>
    <row r="91" spans="1:12" x14ac:dyDescent="0.25">
      <c r="A91" s="16">
        <v>16</v>
      </c>
      <c r="B91">
        <f>'pop projections'!A92</f>
        <v>2014</v>
      </c>
      <c r="C91" t="s">
        <v>20</v>
      </c>
      <c r="D91">
        <f>'pop projections'!C92</f>
        <v>12152000</v>
      </c>
      <c r="E91" s="19">
        <v>3335000</v>
      </c>
      <c r="F91">
        <f t="shared" si="8"/>
        <v>0.27444042132982227</v>
      </c>
      <c r="G91" s="10">
        <f>'pop projections'!F92</f>
        <v>1097016.0885600001</v>
      </c>
      <c r="H91" s="10">
        <f t="shared" si="10"/>
        <v>301065.55755000003</v>
      </c>
      <c r="I91" s="17">
        <f t="shared" si="12"/>
        <v>8817000</v>
      </c>
      <c r="J91">
        <f t="shared" si="9"/>
        <v>0.72555957867017773</v>
      </c>
      <c r="K91" s="10">
        <f t="shared" si="11"/>
        <v>1097016.0885600001</v>
      </c>
      <c r="L91" s="10">
        <f t="shared" si="6"/>
        <v>795950.53101000004</v>
      </c>
    </row>
    <row r="92" spans="1:12" x14ac:dyDescent="0.25">
      <c r="A92" s="16">
        <v>17</v>
      </c>
      <c r="B92">
        <f>'pop projections'!A93</f>
        <v>2014</v>
      </c>
      <c r="C92" t="s">
        <v>21</v>
      </c>
      <c r="D92">
        <f>'pop projections'!C93</f>
        <v>32766000</v>
      </c>
      <c r="E92" s="19">
        <v>7736000</v>
      </c>
      <c r="F92">
        <f t="shared" si="8"/>
        <v>0.23609839467740951</v>
      </c>
      <c r="G92" s="10">
        <f>'pop projections'!F93</f>
        <v>3208171.8132599997</v>
      </c>
      <c r="H92" s="10">
        <f t="shared" si="10"/>
        <v>757444.2149599999</v>
      </c>
      <c r="I92" s="17">
        <f t="shared" si="12"/>
        <v>25030000</v>
      </c>
      <c r="J92">
        <f t="shared" si="9"/>
        <v>0.76390160532259044</v>
      </c>
      <c r="K92" s="10">
        <f t="shared" si="11"/>
        <v>3208171.8132599997</v>
      </c>
      <c r="L92" s="10">
        <f t="shared" si="6"/>
        <v>2450727.5982999997</v>
      </c>
    </row>
    <row r="93" spans="1:12" x14ac:dyDescent="0.25">
      <c r="A93" s="16">
        <v>18</v>
      </c>
      <c r="B93">
        <f>'pop projections'!A94</f>
        <v>2014</v>
      </c>
      <c r="C93" t="s">
        <v>22</v>
      </c>
      <c r="D93">
        <f>'pop projections'!C94</f>
        <v>61214000</v>
      </c>
      <c r="E93" s="19">
        <v>23369000</v>
      </c>
      <c r="F93">
        <f t="shared" si="8"/>
        <v>0.38175907472146897</v>
      </c>
      <c r="G93" s="10">
        <f>'pop projections'!F94</f>
        <v>4864172.1766400002</v>
      </c>
      <c r="H93" s="10">
        <f t="shared" si="10"/>
        <v>1856941.8694400003</v>
      </c>
      <c r="I93" s="17">
        <f t="shared" si="12"/>
        <v>37845000</v>
      </c>
      <c r="J93">
        <f t="shared" si="9"/>
        <v>0.61824092527853103</v>
      </c>
      <c r="K93" s="10">
        <f t="shared" si="11"/>
        <v>4864172.1766400002</v>
      </c>
      <c r="L93" s="10">
        <f t="shared" si="6"/>
        <v>3007230.3072000002</v>
      </c>
    </row>
    <row r="94" spans="1:12" x14ac:dyDescent="0.25">
      <c r="A94" s="16">
        <v>19</v>
      </c>
      <c r="B94">
        <f>'pop projections'!A95</f>
        <v>2014</v>
      </c>
      <c r="C94" t="s">
        <v>23</v>
      </c>
      <c r="D94">
        <f>'pop projections'!C95</f>
        <v>35258000</v>
      </c>
      <c r="E94" s="19">
        <v>8959000</v>
      </c>
      <c r="F94">
        <f t="shared" si="8"/>
        <v>0.25409836065573771</v>
      </c>
      <c r="G94" s="10">
        <f>'pop projections'!F95</f>
        <v>2485877.6302999998</v>
      </c>
      <c r="H94" s="10">
        <f t="shared" si="10"/>
        <v>631657.43064999999</v>
      </c>
      <c r="I94" s="17">
        <f t="shared" si="12"/>
        <v>26299000</v>
      </c>
      <c r="J94">
        <f t="shared" si="9"/>
        <v>0.74590163934426235</v>
      </c>
      <c r="K94" s="10">
        <f t="shared" si="11"/>
        <v>2485877.6302999998</v>
      </c>
      <c r="L94" s="10">
        <f t="shared" ref="L94:L149" si="13">J94*K94</f>
        <v>1854220.1996500001</v>
      </c>
    </row>
    <row r="95" spans="1:12" x14ac:dyDescent="0.25">
      <c r="A95" s="16">
        <v>20</v>
      </c>
      <c r="B95">
        <f>'pop projections'!A96</f>
        <v>2014</v>
      </c>
      <c r="C95" t="s">
        <v>24</v>
      </c>
      <c r="D95">
        <f>'pop projections'!C96</f>
        <v>78000</v>
      </c>
      <c r="E95" s="19">
        <v>23000</v>
      </c>
      <c r="F95">
        <f t="shared" si="8"/>
        <v>0.29487179487179488</v>
      </c>
      <c r="G95" s="10">
        <f>'pop projections'!F96</f>
        <v>6491.3136600000007</v>
      </c>
      <c r="H95" s="10">
        <f t="shared" si="10"/>
        <v>1914.1053100000001</v>
      </c>
      <c r="I95" s="17">
        <f t="shared" si="12"/>
        <v>55000</v>
      </c>
      <c r="J95">
        <f t="shared" si="9"/>
        <v>0.70512820512820518</v>
      </c>
      <c r="K95" s="10">
        <f t="shared" si="11"/>
        <v>6491.3136600000007</v>
      </c>
      <c r="L95" s="10">
        <f t="shared" si="13"/>
        <v>4577.2083500000008</v>
      </c>
    </row>
    <row r="96" spans="1:12" x14ac:dyDescent="0.25">
      <c r="A96" s="16">
        <v>21</v>
      </c>
      <c r="B96">
        <f>'pop projections'!A97</f>
        <v>2014</v>
      </c>
      <c r="C96" t="s">
        <v>25</v>
      </c>
      <c r="D96">
        <f>'pop projections'!C97</f>
        <v>75614000</v>
      </c>
      <c r="E96" s="19">
        <v>21213000</v>
      </c>
      <c r="F96">
        <f t="shared" si="8"/>
        <v>0.2805432856349353</v>
      </c>
      <c r="G96" s="10">
        <f>'pop projections'!F97</f>
        <v>8035607.1518800007</v>
      </c>
      <c r="H96" s="10">
        <f t="shared" si="10"/>
        <v>2254335.63246</v>
      </c>
      <c r="I96" s="17">
        <f t="shared" si="12"/>
        <v>54401000</v>
      </c>
      <c r="J96">
        <f t="shared" si="9"/>
        <v>0.71945671436506464</v>
      </c>
      <c r="K96" s="10">
        <f t="shared" si="11"/>
        <v>8035607.1518800007</v>
      </c>
      <c r="L96" s="10">
        <f t="shared" si="13"/>
        <v>5781271.5194200007</v>
      </c>
    </row>
    <row r="97" spans="1:12" x14ac:dyDescent="0.25">
      <c r="A97" s="16">
        <v>22</v>
      </c>
      <c r="B97">
        <f>'pop projections'!A98</f>
        <v>2014</v>
      </c>
      <c r="C97" t="s">
        <v>26</v>
      </c>
      <c r="D97">
        <f>'pop projections'!C98</f>
        <v>117189000</v>
      </c>
      <c r="E97" s="19">
        <v>55549000</v>
      </c>
      <c r="F97">
        <f t="shared" si="8"/>
        <v>0.47401206597888879</v>
      </c>
      <c r="G97" s="10">
        <f>'pop projections'!F98</f>
        <v>9719921.6790299993</v>
      </c>
      <c r="H97" s="10">
        <f t="shared" si="10"/>
        <v>4607360.1562299998</v>
      </c>
      <c r="I97" s="17">
        <f t="shared" si="12"/>
        <v>61640000</v>
      </c>
      <c r="J97">
        <f t="shared" si="9"/>
        <v>0.52598793402111121</v>
      </c>
      <c r="K97" s="10">
        <f t="shared" si="11"/>
        <v>9719921.6790299993</v>
      </c>
      <c r="L97" s="10">
        <f t="shared" si="13"/>
        <v>5112561.5227999995</v>
      </c>
    </row>
    <row r="98" spans="1:12" x14ac:dyDescent="0.25">
      <c r="A98" s="16">
        <v>23</v>
      </c>
      <c r="B98">
        <f>'pop projections'!A99</f>
        <v>2014</v>
      </c>
      <c r="C98" t="s">
        <v>27</v>
      </c>
      <c r="D98">
        <f>'pop projections'!C99</f>
        <v>2534000</v>
      </c>
      <c r="E98" s="19">
        <v>643000</v>
      </c>
      <c r="F98">
        <f t="shared" si="8"/>
        <v>0.25374901341752171</v>
      </c>
      <c r="G98" s="10">
        <f>'pop projections'!F99</f>
        <v>210884.47198</v>
      </c>
      <c r="H98" s="10">
        <f t="shared" si="10"/>
        <v>53511.726710000003</v>
      </c>
      <c r="I98" s="17">
        <f t="shared" si="12"/>
        <v>1891000</v>
      </c>
      <c r="J98">
        <f t="shared" si="9"/>
        <v>0.74625098658247835</v>
      </c>
      <c r="K98" s="10">
        <f t="shared" si="11"/>
        <v>210884.47198</v>
      </c>
      <c r="L98" s="10">
        <f t="shared" si="13"/>
        <v>157372.74527000001</v>
      </c>
    </row>
    <row r="99" spans="1:12" x14ac:dyDescent="0.25">
      <c r="A99" s="16">
        <v>24</v>
      </c>
      <c r="B99">
        <f>'pop projections'!A100</f>
        <v>2014</v>
      </c>
      <c r="C99" t="s">
        <v>28</v>
      </c>
      <c r="D99">
        <f>'pop projections'!C100</f>
        <v>2712000</v>
      </c>
      <c r="E99" s="19">
        <v>568000</v>
      </c>
      <c r="F99">
        <f t="shared" si="8"/>
        <v>0.20943952802359883</v>
      </c>
      <c r="G99" s="10">
        <f>'pop projections'!F100</f>
        <v>225697.98264000003</v>
      </c>
      <c r="H99" s="10">
        <f t="shared" si="10"/>
        <v>47270.078960000006</v>
      </c>
      <c r="I99" s="17">
        <f t="shared" si="12"/>
        <v>2144000</v>
      </c>
      <c r="J99">
        <f t="shared" si="9"/>
        <v>0.79056047197640122</v>
      </c>
      <c r="K99" s="10">
        <f t="shared" si="11"/>
        <v>225697.98264000003</v>
      </c>
      <c r="L99" s="10">
        <f t="shared" si="13"/>
        <v>178427.90368000005</v>
      </c>
    </row>
    <row r="100" spans="1:12" x14ac:dyDescent="0.25">
      <c r="A100" s="16">
        <v>25</v>
      </c>
      <c r="B100">
        <f>'pop projections'!A101</f>
        <v>2014</v>
      </c>
      <c r="C100" t="s">
        <v>29</v>
      </c>
      <c r="D100">
        <f>'pop projections'!C101</f>
        <v>1039000</v>
      </c>
      <c r="E100" s="19">
        <v>564000</v>
      </c>
      <c r="F100">
        <f t="shared" si="8"/>
        <v>0.5428296438883542</v>
      </c>
      <c r="G100" s="10">
        <f>'pop projections'!F101</f>
        <v>86467.626830000008</v>
      </c>
      <c r="H100" s="10">
        <f t="shared" si="10"/>
        <v>46937.191080000004</v>
      </c>
      <c r="I100" s="17">
        <f t="shared" si="12"/>
        <v>475000</v>
      </c>
      <c r="J100">
        <f t="shared" si="9"/>
        <v>0.4571703561116458</v>
      </c>
      <c r="K100" s="10">
        <f t="shared" si="11"/>
        <v>86467.626830000008</v>
      </c>
      <c r="L100" s="10">
        <f t="shared" si="13"/>
        <v>39530.435750000004</v>
      </c>
    </row>
    <row r="101" spans="1:12" x14ac:dyDescent="0.25">
      <c r="A101" s="16">
        <v>26</v>
      </c>
      <c r="B101">
        <f>'pop projections'!A102</f>
        <v>2014</v>
      </c>
      <c r="C101" t="s">
        <v>30</v>
      </c>
      <c r="D101">
        <f>'pop projections'!C102</f>
        <v>2327000</v>
      </c>
      <c r="E101" s="19">
        <v>402000</v>
      </c>
      <c r="F101">
        <f t="shared" si="8"/>
        <v>0.17275461968199399</v>
      </c>
      <c r="G101" s="10">
        <f>'pop projections'!F102</f>
        <v>193657.52419000003</v>
      </c>
      <c r="H101" s="10">
        <f t="shared" si="10"/>
        <v>33455.231940000005</v>
      </c>
      <c r="I101" s="17">
        <f t="shared" si="12"/>
        <v>1925000</v>
      </c>
      <c r="J101">
        <f t="shared" si="9"/>
        <v>0.82724538031800599</v>
      </c>
      <c r="K101" s="10">
        <f t="shared" si="11"/>
        <v>193657.52419000003</v>
      </c>
      <c r="L101" s="10">
        <f t="shared" si="13"/>
        <v>160202.29225000003</v>
      </c>
    </row>
    <row r="102" spans="1:12" x14ac:dyDescent="0.25">
      <c r="A102" s="16">
        <v>27</v>
      </c>
      <c r="B102">
        <f>'pop projections'!A103</f>
        <v>2014</v>
      </c>
      <c r="C102" t="s">
        <v>31</v>
      </c>
      <c r="D102">
        <f>'pop projections'!C103</f>
        <v>41797000</v>
      </c>
      <c r="E102" s="19">
        <v>7243000</v>
      </c>
      <c r="F102">
        <f t="shared" si="8"/>
        <v>0.17328994903940473</v>
      </c>
      <c r="G102" s="10">
        <f>'pop projections'!F103</f>
        <v>3409288.5006600004</v>
      </c>
      <c r="H102" s="10">
        <f t="shared" si="10"/>
        <v>590795.43053999997</v>
      </c>
      <c r="I102" s="17">
        <f t="shared" si="12"/>
        <v>34554000</v>
      </c>
      <c r="J102">
        <f t="shared" si="9"/>
        <v>0.82671005096059524</v>
      </c>
      <c r="K102" s="10">
        <f t="shared" si="11"/>
        <v>3409288.5006600004</v>
      </c>
      <c r="L102" s="10">
        <f t="shared" si="13"/>
        <v>2818493.0701200003</v>
      </c>
    </row>
    <row r="103" spans="1:12" x14ac:dyDescent="0.25">
      <c r="A103" s="16">
        <v>28</v>
      </c>
      <c r="B103">
        <f>'pop projections'!A104</f>
        <v>2014</v>
      </c>
      <c r="C103" t="s">
        <v>32</v>
      </c>
      <c r="D103">
        <f>'pop projections'!C104</f>
        <v>1573000</v>
      </c>
      <c r="E103" s="19">
        <v>1097000</v>
      </c>
      <c r="F103">
        <f t="shared" si="8"/>
        <v>0.6973935155753338</v>
      </c>
      <c r="G103" s="10">
        <f>'pop projections'!F104</f>
        <v>130908.15881000001</v>
      </c>
      <c r="H103" s="10">
        <f t="shared" si="10"/>
        <v>91294.501090000005</v>
      </c>
      <c r="I103" s="17">
        <f t="shared" si="12"/>
        <v>476000</v>
      </c>
      <c r="J103">
        <f t="shared" si="9"/>
        <v>0.30260648442466626</v>
      </c>
      <c r="K103" s="10">
        <f t="shared" si="11"/>
        <v>130908.15881000001</v>
      </c>
      <c r="L103" s="10">
        <f t="shared" si="13"/>
        <v>39613.657720000003</v>
      </c>
    </row>
    <row r="104" spans="1:12" x14ac:dyDescent="0.25">
      <c r="A104" s="16">
        <v>29</v>
      </c>
      <c r="B104">
        <f>'pop projections'!A105</f>
        <v>2014</v>
      </c>
      <c r="C104" t="s">
        <v>33</v>
      </c>
      <c r="D104">
        <f>'pop projections'!C105</f>
        <v>28568000</v>
      </c>
      <c r="E104" s="19">
        <v>11437000</v>
      </c>
      <c r="F104">
        <f t="shared" si="8"/>
        <v>0.40034304116493979</v>
      </c>
      <c r="G104" s="10">
        <f>'pop projections'!F105</f>
        <v>2205788.7021599999</v>
      </c>
      <c r="H104" s="10">
        <f t="shared" si="10"/>
        <v>883072.15718999994</v>
      </c>
      <c r="I104" s="17">
        <f t="shared" si="12"/>
        <v>17131000</v>
      </c>
      <c r="J104">
        <f t="shared" si="9"/>
        <v>0.59965695883506021</v>
      </c>
      <c r="K104" s="10">
        <f t="shared" si="11"/>
        <v>2205788.7021599999</v>
      </c>
      <c r="L104" s="10">
        <f t="shared" si="13"/>
        <v>1322716.5449699999</v>
      </c>
    </row>
    <row r="105" spans="1:12" x14ac:dyDescent="0.25">
      <c r="A105" s="16">
        <v>30</v>
      </c>
      <c r="B105">
        <f>'pop projections'!A106</f>
        <v>2014</v>
      </c>
      <c r="C105" t="s">
        <v>34</v>
      </c>
      <c r="D105">
        <f>'pop projections'!C106</f>
        <v>70969000</v>
      </c>
      <c r="E105" s="19">
        <v>17077000</v>
      </c>
      <c r="F105">
        <f t="shared" si="8"/>
        <v>0.24062618889937859</v>
      </c>
      <c r="G105" s="10">
        <f>'pop projections'!F106</f>
        <v>7170920.6669999994</v>
      </c>
      <c r="H105" s="10">
        <f t="shared" si="10"/>
        <v>1725511.3109999998</v>
      </c>
      <c r="I105" s="17">
        <f t="shared" si="12"/>
        <v>53892000</v>
      </c>
      <c r="J105">
        <f t="shared" si="9"/>
        <v>0.75937381110062141</v>
      </c>
      <c r="K105" s="10">
        <f t="shared" si="11"/>
        <v>7170920.6669999994</v>
      </c>
      <c r="L105" s="10">
        <f t="shared" si="13"/>
        <v>5445409.3559999997</v>
      </c>
    </row>
    <row r="106" spans="1:12" x14ac:dyDescent="0.25">
      <c r="A106" s="16">
        <v>31</v>
      </c>
      <c r="B106">
        <f>'pop projections'!A107</f>
        <v>2014</v>
      </c>
      <c r="C106" t="s">
        <v>35</v>
      </c>
      <c r="D106">
        <f>'pop projections'!C107</f>
        <v>633000</v>
      </c>
      <c r="E106" s="19">
        <v>91000</v>
      </c>
      <c r="F106">
        <f t="shared" si="8"/>
        <v>0.14375987361769352</v>
      </c>
      <c r="G106" s="10">
        <f>'pop projections'!F107</f>
        <v>52679.507010000001</v>
      </c>
      <c r="H106" s="10">
        <f t="shared" si="10"/>
        <v>7573.1992700000001</v>
      </c>
      <c r="I106" s="17">
        <f t="shared" si="12"/>
        <v>542000</v>
      </c>
      <c r="J106">
        <f t="shared" si="9"/>
        <v>0.85624012638230651</v>
      </c>
      <c r="K106" s="10">
        <f t="shared" si="11"/>
        <v>52679.507010000001</v>
      </c>
      <c r="L106" s="10">
        <f t="shared" si="13"/>
        <v>45106.307740000004</v>
      </c>
    </row>
    <row r="107" spans="1:12" x14ac:dyDescent="0.25">
      <c r="A107" s="16">
        <v>32</v>
      </c>
      <c r="B107">
        <f>'pop projections'!A108</f>
        <v>2014</v>
      </c>
      <c r="C107" t="s">
        <v>36</v>
      </c>
      <c r="D107">
        <f>'pop projections'!C108</f>
        <v>68654000</v>
      </c>
      <c r="E107" s="19">
        <v>39484000</v>
      </c>
      <c r="F107">
        <f t="shared" si="8"/>
        <v>0.57511579805983626</v>
      </c>
      <c r="G107" s="10">
        <f>'pop projections'!F108</f>
        <v>4868505.7270999998</v>
      </c>
      <c r="H107" s="10">
        <f t="shared" si="10"/>
        <v>2799954.5565999998</v>
      </c>
      <c r="I107" s="17">
        <f t="shared" si="12"/>
        <v>29170000</v>
      </c>
      <c r="J107">
        <f t="shared" si="9"/>
        <v>0.42488420194016374</v>
      </c>
      <c r="K107" s="10">
        <f t="shared" si="11"/>
        <v>4868505.7270999998</v>
      </c>
      <c r="L107" s="10">
        <f t="shared" si="13"/>
        <v>2068551.1705</v>
      </c>
    </row>
    <row r="108" spans="1:12" x14ac:dyDescent="0.25">
      <c r="A108" s="16">
        <v>33</v>
      </c>
      <c r="B108">
        <f>'pop projections'!A109</f>
        <v>2014</v>
      </c>
      <c r="C108" t="s">
        <v>37</v>
      </c>
      <c r="D108">
        <f>'pop projections'!C109</f>
        <v>36519840</v>
      </c>
      <c r="E108" s="19">
        <v>14242737.6</v>
      </c>
      <c r="F108">
        <f t="shared" si="8"/>
        <v>0.39</v>
      </c>
      <c r="G108" s="10">
        <f>'pop projections'!F109</f>
        <v>3039253.0288848002</v>
      </c>
      <c r="H108" s="10">
        <f t="shared" si="10"/>
        <v>1185308.6812650722</v>
      </c>
      <c r="I108" s="17">
        <f t="shared" si="12"/>
        <v>22277102.399999999</v>
      </c>
      <c r="J108">
        <f t="shared" si="9"/>
        <v>0.61</v>
      </c>
      <c r="K108" s="10">
        <f t="shared" si="11"/>
        <v>3039253.0288848002</v>
      </c>
      <c r="L108" s="10">
        <f t="shared" si="13"/>
        <v>1853944.347619728</v>
      </c>
    </row>
    <row r="109" spans="1:12" x14ac:dyDescent="0.25">
      <c r="A109" s="16">
        <v>34</v>
      </c>
      <c r="B109">
        <f>'pop projections'!A110</f>
        <v>2014</v>
      </c>
      <c r="C109" t="s">
        <v>38</v>
      </c>
      <c r="D109">
        <f>'pop projections'!C110</f>
        <v>3742000</v>
      </c>
      <c r="E109" s="19">
        <v>733000</v>
      </c>
      <c r="F109">
        <f t="shared" si="8"/>
        <v>0.19588455371459113</v>
      </c>
      <c r="G109" s="10">
        <f>'pop projections'!F110</f>
        <v>311416.61174000002</v>
      </c>
      <c r="H109" s="10">
        <f t="shared" si="10"/>
        <v>61001.704010000001</v>
      </c>
      <c r="I109" s="17">
        <f t="shared" si="12"/>
        <v>3009000</v>
      </c>
      <c r="J109">
        <f t="shared" si="9"/>
        <v>0.80411544628540887</v>
      </c>
      <c r="K109" s="10">
        <f t="shared" si="11"/>
        <v>311416.61174000002</v>
      </c>
      <c r="L109" s="10">
        <f t="shared" si="13"/>
        <v>250414.90773000001</v>
      </c>
    </row>
    <row r="110" spans="1:12" x14ac:dyDescent="0.25">
      <c r="A110" s="16">
        <v>35</v>
      </c>
      <c r="B110">
        <f>'pop projections'!A111</f>
        <v>2014</v>
      </c>
      <c r="C110" t="s">
        <v>39</v>
      </c>
      <c r="D110">
        <f>'pop projections'!C111</f>
        <v>211217000</v>
      </c>
      <c r="E110" s="19">
        <v>47110000</v>
      </c>
      <c r="F110">
        <f t="shared" si="8"/>
        <v>0.22304075902981293</v>
      </c>
      <c r="G110" s="10">
        <f>'pop projections'!F111</f>
        <v>24941185.590909999</v>
      </c>
      <c r="H110" s="10">
        <f t="shared" si="10"/>
        <v>5562900.9652999993</v>
      </c>
      <c r="I110" s="17">
        <f t="shared" si="12"/>
        <v>164107000</v>
      </c>
      <c r="J110">
        <f t="shared" si="9"/>
        <v>0.77695924097018709</v>
      </c>
      <c r="K110" s="10">
        <f t="shared" si="11"/>
        <v>24941185.590909999</v>
      </c>
      <c r="L110" s="10">
        <f t="shared" si="13"/>
        <v>19378284.625610001</v>
      </c>
    </row>
    <row r="111" spans="1:12" x14ac:dyDescent="0.25">
      <c r="A111" s="16">
        <v>36</v>
      </c>
      <c r="B111">
        <f>'pop projections'!A112</f>
        <v>2014</v>
      </c>
      <c r="C111" t="s">
        <v>40</v>
      </c>
      <c r="D111">
        <f>'pop projections'!C112</f>
        <v>10362000</v>
      </c>
      <c r="E111" s="19">
        <v>3026000</v>
      </c>
      <c r="F111">
        <f t="shared" si="8"/>
        <v>0.29202856591391624</v>
      </c>
      <c r="G111" s="10">
        <f>'pop projections'!F112</f>
        <v>1027260.59898</v>
      </c>
      <c r="H111" s="10">
        <f t="shared" si="10"/>
        <v>299989.43953999999</v>
      </c>
      <c r="I111" s="17">
        <f t="shared" si="12"/>
        <v>7336000</v>
      </c>
      <c r="J111">
        <f t="shared" si="9"/>
        <v>0.70797143408608376</v>
      </c>
      <c r="K111" s="10">
        <f t="shared" si="11"/>
        <v>1027260.59898</v>
      </c>
      <c r="L111" s="10">
        <f t="shared" si="13"/>
        <v>727271.15943999996</v>
      </c>
    </row>
    <row r="112" spans="1:12" x14ac:dyDescent="0.25">
      <c r="A112" s="16">
        <v>37</v>
      </c>
      <c r="B112">
        <f>'pop projections'!A113</f>
        <v>2014</v>
      </c>
      <c r="C112" t="s">
        <v>41</v>
      </c>
      <c r="D112">
        <f>'pop projections'!C113</f>
        <v>91920000</v>
      </c>
      <c r="E112" s="19">
        <v>26320000</v>
      </c>
      <c r="F112">
        <f t="shared" si="8"/>
        <v>0.2863359442993908</v>
      </c>
      <c r="G112" s="10">
        <f>'pop projections'!F113</f>
        <v>7020560.0519999992</v>
      </c>
      <c r="H112" s="10">
        <f t="shared" si="10"/>
        <v>2010238.692</v>
      </c>
      <c r="I112" s="17">
        <f t="shared" si="12"/>
        <v>65600000</v>
      </c>
      <c r="J112">
        <f t="shared" si="9"/>
        <v>0.7136640557006092</v>
      </c>
      <c r="K112" s="10">
        <f t="shared" si="11"/>
        <v>7020560.0519999992</v>
      </c>
      <c r="L112" s="10">
        <f t="shared" si="13"/>
        <v>5010321.3599999994</v>
      </c>
    </row>
    <row r="113" spans="1:12" x14ac:dyDescent="0.25">
      <c r="A113" s="16">
        <v>1</v>
      </c>
      <c r="B113">
        <f>'pop projections'!A114</f>
        <v>2005</v>
      </c>
      <c r="C113" t="s">
        <v>4</v>
      </c>
      <c r="D113">
        <f>'pop projections'!C114</f>
        <v>1112186000</v>
      </c>
      <c r="E113" s="26">
        <f>SUM(E114:E149)</f>
        <v>329566000</v>
      </c>
      <c r="F113">
        <f t="shared" si="8"/>
        <v>0.29632273738385484</v>
      </c>
      <c r="G113" s="10">
        <f>'pop projections'!F114</f>
        <v>115667344</v>
      </c>
      <c r="H113" s="10">
        <f t="shared" si="10"/>
        <v>34274864</v>
      </c>
      <c r="I113" s="4">
        <f>SUM(I114:I149)</f>
        <v>782618000</v>
      </c>
      <c r="J113">
        <f t="shared" si="9"/>
        <v>0.70367546435578221</v>
      </c>
      <c r="K113" s="10">
        <f t="shared" si="11"/>
        <v>115667344</v>
      </c>
      <c r="L113" s="10">
        <f t="shared" si="13"/>
        <v>81392272</v>
      </c>
    </row>
    <row r="114" spans="1:12" x14ac:dyDescent="0.25">
      <c r="A114" s="16">
        <v>2</v>
      </c>
      <c r="B114">
        <f>'pop projections'!A115</f>
        <v>2005</v>
      </c>
      <c r="C114" t="s">
        <v>6</v>
      </c>
      <c r="D114">
        <f>'pop projections'!C115</f>
        <v>419000</v>
      </c>
      <c r="E114" s="19">
        <v>211000</v>
      </c>
      <c r="F114">
        <f t="shared" si="8"/>
        <v>0.50357995226730312</v>
      </c>
      <c r="G114" s="10">
        <f>'pop projections'!F115</f>
        <v>39014.456142312578</v>
      </c>
      <c r="H114" s="10">
        <f t="shared" si="10"/>
        <v>19646.897961880561</v>
      </c>
      <c r="I114" s="17">
        <f>D114-E114</f>
        <v>208000</v>
      </c>
      <c r="J114">
        <f t="shared" si="9"/>
        <v>0.49642004773269688</v>
      </c>
      <c r="K114" s="10">
        <f t="shared" si="11"/>
        <v>39014.456142312578</v>
      </c>
      <c r="L114" s="10">
        <f t="shared" si="13"/>
        <v>19367.558180432017</v>
      </c>
    </row>
    <row r="115" spans="1:12" x14ac:dyDescent="0.25">
      <c r="A115" s="16">
        <v>3</v>
      </c>
      <c r="B115">
        <f>'pop projections'!A116</f>
        <v>2005</v>
      </c>
      <c r="C115" t="s">
        <v>7</v>
      </c>
      <c r="D115">
        <f>'pop projections'!C116</f>
        <v>46812960</v>
      </c>
      <c r="E115" s="19">
        <v>7750710</v>
      </c>
      <c r="F115">
        <f t="shared" si="8"/>
        <v>0.16556761204589499</v>
      </c>
      <c r="G115" s="10">
        <f>'pop projections'!F116</f>
        <v>4358907.3384530619</v>
      </c>
      <c r="H115" s="10">
        <f t="shared" si="10"/>
        <v>721693.87915700127</v>
      </c>
      <c r="I115" s="17">
        <f>D115-E115</f>
        <v>39062250</v>
      </c>
      <c r="J115">
        <f t="shared" si="9"/>
        <v>0.83443238795410501</v>
      </c>
      <c r="K115" s="10">
        <f t="shared" si="11"/>
        <v>4358907.3384530619</v>
      </c>
      <c r="L115" s="10">
        <f t="shared" si="13"/>
        <v>3637213.4592960607</v>
      </c>
    </row>
    <row r="116" spans="1:12" x14ac:dyDescent="0.25">
      <c r="A116" s="16">
        <v>4</v>
      </c>
      <c r="B116">
        <f>'pop projections'!A117</f>
        <v>2005</v>
      </c>
      <c r="C116" t="s">
        <v>8</v>
      </c>
      <c r="D116">
        <f>'pop projections'!C117</f>
        <v>1169000</v>
      </c>
      <c r="E116" s="19">
        <v>338000</v>
      </c>
      <c r="F116">
        <f t="shared" si="8"/>
        <v>0.28913601368691189</v>
      </c>
      <c r="G116" s="10">
        <f>'pop projections'!F117</f>
        <v>108849.40150444728</v>
      </c>
      <c r="H116" s="10">
        <f t="shared" si="10"/>
        <v>31472.282043202034</v>
      </c>
      <c r="I116" s="17">
        <f t="shared" ref="I116:I149" si="14">D116-E116</f>
        <v>831000</v>
      </c>
      <c r="J116">
        <f t="shared" si="9"/>
        <v>0.71086398631308811</v>
      </c>
      <c r="K116" s="10">
        <f t="shared" si="11"/>
        <v>108849.40150444728</v>
      </c>
      <c r="L116" s="10">
        <f t="shared" si="13"/>
        <v>77377.119461245238</v>
      </c>
    </row>
    <row r="117" spans="1:12" x14ac:dyDescent="0.25">
      <c r="A117" s="16">
        <v>5</v>
      </c>
      <c r="B117">
        <f>'pop projections'!A118</f>
        <v>2005</v>
      </c>
      <c r="C117" t="s">
        <v>9</v>
      </c>
      <c r="D117">
        <f>'pop projections'!C118</f>
        <v>28665000</v>
      </c>
      <c r="E117" s="19">
        <v>4213000</v>
      </c>
      <c r="F117">
        <f t="shared" si="8"/>
        <v>0.14697366125937555</v>
      </c>
      <c r="G117" s="10">
        <f>'pop projections'!F118</f>
        <v>3038490</v>
      </c>
      <c r="H117" s="10">
        <f t="shared" si="10"/>
        <v>446578</v>
      </c>
      <c r="I117" s="17">
        <f t="shared" si="14"/>
        <v>24452000</v>
      </c>
      <c r="J117">
        <f t="shared" si="9"/>
        <v>0.8530263387406245</v>
      </c>
      <c r="K117" s="10">
        <f t="shared" si="11"/>
        <v>3038490</v>
      </c>
      <c r="L117" s="10">
        <f t="shared" si="13"/>
        <v>2591912</v>
      </c>
    </row>
    <row r="118" spans="1:12" x14ac:dyDescent="0.25">
      <c r="A118" s="16">
        <v>6</v>
      </c>
      <c r="B118">
        <f>'pop projections'!A119</f>
        <v>2005</v>
      </c>
      <c r="C118" t="s">
        <v>10</v>
      </c>
      <c r="D118">
        <f>'pop projections'!C119</f>
        <v>90752000</v>
      </c>
      <c r="E118" s="19">
        <v>9678000</v>
      </c>
      <c r="F118">
        <f t="shared" si="8"/>
        <v>0.10664227785613541</v>
      </c>
      <c r="G118" s="10">
        <f>'pop projections'!F119</f>
        <v>10980992</v>
      </c>
      <c r="H118" s="10">
        <f t="shared" si="10"/>
        <v>1171038</v>
      </c>
      <c r="I118" s="17">
        <f t="shared" si="14"/>
        <v>81074000</v>
      </c>
      <c r="J118">
        <f t="shared" si="9"/>
        <v>0.89335772214386455</v>
      </c>
      <c r="K118" s="10">
        <f t="shared" si="11"/>
        <v>10980992</v>
      </c>
      <c r="L118" s="10">
        <f t="shared" si="13"/>
        <v>9809954</v>
      </c>
    </row>
    <row r="119" spans="1:12" x14ac:dyDescent="0.25">
      <c r="A119" s="16">
        <v>7</v>
      </c>
      <c r="B119">
        <f>'pop projections'!A120</f>
        <v>2005</v>
      </c>
      <c r="C119" t="s">
        <v>11</v>
      </c>
      <c r="D119">
        <f>'pop projections'!C120</f>
        <v>1103000</v>
      </c>
      <c r="E119" s="19">
        <v>990000</v>
      </c>
      <c r="F119">
        <f t="shared" si="8"/>
        <v>0.89755213055303718</v>
      </c>
      <c r="G119" s="10">
        <f>'pop projections'!F120</f>
        <v>102703.92631257941</v>
      </c>
      <c r="H119" s="10">
        <f t="shared" si="10"/>
        <v>92182.127878017782</v>
      </c>
      <c r="I119" s="17">
        <f t="shared" si="14"/>
        <v>113000</v>
      </c>
      <c r="J119">
        <f t="shared" si="9"/>
        <v>0.10244786944696282</v>
      </c>
      <c r="K119" s="10">
        <f t="shared" si="11"/>
        <v>102703.92631257941</v>
      </c>
      <c r="L119" s="10">
        <f t="shared" si="13"/>
        <v>10521.798434561626</v>
      </c>
    </row>
    <row r="120" spans="1:12" x14ac:dyDescent="0.25">
      <c r="A120" s="16">
        <v>8</v>
      </c>
      <c r="B120">
        <f>'pop projections'!A121</f>
        <v>2005</v>
      </c>
      <c r="C120" t="s">
        <v>12</v>
      </c>
      <c r="D120">
        <f>'pop projections'!C121</f>
        <v>22594000</v>
      </c>
      <c r="E120" s="19">
        <v>5301000</v>
      </c>
      <c r="F120">
        <f t="shared" si="8"/>
        <v>0.23461981056917766</v>
      </c>
      <c r="G120" s="10">
        <f>'pop projections'!F121</f>
        <v>2553122.0000000005</v>
      </c>
      <c r="H120" s="10">
        <f t="shared" si="10"/>
        <v>599013.00000000012</v>
      </c>
      <c r="I120" s="17">
        <f t="shared" si="14"/>
        <v>17293000</v>
      </c>
      <c r="J120">
        <f t="shared" si="9"/>
        <v>0.76538018943082231</v>
      </c>
      <c r="K120" s="10">
        <f t="shared" si="11"/>
        <v>2553122.0000000005</v>
      </c>
      <c r="L120" s="10">
        <f t="shared" si="13"/>
        <v>1954109.0000000002</v>
      </c>
    </row>
    <row r="121" spans="1:12" x14ac:dyDescent="0.25">
      <c r="A121" s="16">
        <v>9</v>
      </c>
      <c r="B121">
        <f>'pop projections'!A122</f>
        <v>2005</v>
      </c>
      <c r="C121" t="s">
        <v>13</v>
      </c>
      <c r="D121">
        <f>'pop projections'!C122</f>
        <v>266000</v>
      </c>
      <c r="E121" s="19">
        <v>154000</v>
      </c>
      <c r="F121">
        <f t="shared" si="8"/>
        <v>0.57894736842105265</v>
      </c>
      <c r="G121" s="10">
        <f>'pop projections'!F122</f>
        <v>24768.127288437106</v>
      </c>
      <c r="H121" s="10">
        <f t="shared" si="10"/>
        <v>14339.442114358326</v>
      </c>
      <c r="I121" s="17">
        <f t="shared" si="14"/>
        <v>112000</v>
      </c>
      <c r="J121">
        <f t="shared" si="9"/>
        <v>0.42105263157894735</v>
      </c>
      <c r="K121" s="10">
        <f t="shared" si="11"/>
        <v>24768.127288437106</v>
      </c>
      <c r="L121" s="10">
        <f t="shared" si="13"/>
        <v>10428.685174078781</v>
      </c>
    </row>
    <row r="122" spans="1:12" x14ac:dyDescent="0.25">
      <c r="A122" s="16">
        <v>10</v>
      </c>
      <c r="B122">
        <f>'pop projections'!A123</f>
        <v>2005</v>
      </c>
      <c r="C122" t="s">
        <v>14</v>
      </c>
      <c r="D122">
        <f>'pop projections'!C123</f>
        <v>216000</v>
      </c>
      <c r="E122" s="19">
        <v>71000</v>
      </c>
      <c r="F122">
        <f t="shared" si="8"/>
        <v>0.32870370370370372</v>
      </c>
      <c r="G122" s="10">
        <f>'pop projections'!F123</f>
        <v>20112.464264294791</v>
      </c>
      <c r="H122" s="10">
        <f t="shared" si="10"/>
        <v>6611.0414942820844</v>
      </c>
      <c r="I122" s="17">
        <f t="shared" si="14"/>
        <v>145000</v>
      </c>
      <c r="J122">
        <f t="shared" si="9"/>
        <v>0.67129629629629628</v>
      </c>
      <c r="K122" s="10">
        <f t="shared" si="11"/>
        <v>20112.464264294791</v>
      </c>
      <c r="L122" s="10">
        <f t="shared" si="13"/>
        <v>13501.422770012707</v>
      </c>
    </row>
    <row r="123" spans="1:12" x14ac:dyDescent="0.25">
      <c r="A123" s="16">
        <v>11</v>
      </c>
      <c r="B123">
        <f>'pop projections'!A124</f>
        <v>2005</v>
      </c>
      <c r="C123" t="s">
        <v>15</v>
      </c>
      <c r="D123">
        <f>'pop projections'!C124</f>
        <v>16021000</v>
      </c>
      <c r="E123" s="19">
        <v>15600000</v>
      </c>
      <c r="F123">
        <f t="shared" si="8"/>
        <v>0.97372198988827163</v>
      </c>
      <c r="G123" s="10">
        <f>'pop projections'!F124</f>
        <v>1313721.9999999998</v>
      </c>
      <c r="H123" s="10">
        <f t="shared" si="10"/>
        <v>1279199.9999999998</v>
      </c>
      <c r="I123" s="17">
        <f t="shared" si="14"/>
        <v>421000</v>
      </c>
      <c r="J123">
        <f t="shared" si="9"/>
        <v>2.6278010111728357E-2</v>
      </c>
      <c r="K123" s="10">
        <f t="shared" si="11"/>
        <v>1313721.9999999998</v>
      </c>
      <c r="L123" s="10">
        <f t="shared" si="13"/>
        <v>34521.999999999993</v>
      </c>
    </row>
    <row r="124" spans="1:12" x14ac:dyDescent="0.25">
      <c r="A124" s="16">
        <v>12</v>
      </c>
      <c r="B124">
        <f>'pop projections'!A125</f>
        <v>2005</v>
      </c>
      <c r="C124" t="s">
        <v>16</v>
      </c>
      <c r="D124">
        <f>'pop projections'!C125</f>
        <v>1492000</v>
      </c>
      <c r="E124" s="19">
        <v>1079000</v>
      </c>
      <c r="F124">
        <f t="shared" si="8"/>
        <v>0.72319034852546915</v>
      </c>
      <c r="G124" s="10">
        <f>'pop projections'!F125</f>
        <v>138924.98464040662</v>
      </c>
      <c r="H124" s="10">
        <f t="shared" si="10"/>
        <v>100469.20806099111</v>
      </c>
      <c r="I124" s="17">
        <f t="shared" si="14"/>
        <v>413000</v>
      </c>
      <c r="J124">
        <f t="shared" si="9"/>
        <v>0.27680965147453085</v>
      </c>
      <c r="K124" s="10">
        <f t="shared" si="11"/>
        <v>138924.98464040662</v>
      </c>
      <c r="L124" s="10">
        <f t="shared" si="13"/>
        <v>38455.776579415506</v>
      </c>
    </row>
    <row r="125" spans="1:12" x14ac:dyDescent="0.25">
      <c r="A125" s="16">
        <v>13</v>
      </c>
      <c r="B125">
        <f>'pop projections'!A126</f>
        <v>2005</v>
      </c>
      <c r="C125" t="s">
        <v>17</v>
      </c>
      <c r="D125">
        <f>'pop projections'!C126</f>
        <v>54979000</v>
      </c>
      <c r="E125" s="19">
        <v>23310000</v>
      </c>
      <c r="F125">
        <f t="shared" si="8"/>
        <v>0.42398006511577147</v>
      </c>
      <c r="G125" s="10">
        <f>'pop projections'!F126</f>
        <v>5387942</v>
      </c>
      <c r="H125" s="10">
        <f t="shared" si="10"/>
        <v>2284380</v>
      </c>
      <c r="I125" s="17">
        <f t="shared" si="14"/>
        <v>31669000</v>
      </c>
      <c r="J125">
        <f t="shared" si="9"/>
        <v>0.57601993488422853</v>
      </c>
      <c r="K125" s="10">
        <f t="shared" si="11"/>
        <v>5387942</v>
      </c>
      <c r="L125" s="10">
        <f t="shared" si="13"/>
        <v>3103562</v>
      </c>
    </row>
    <row r="126" spans="1:12" x14ac:dyDescent="0.25">
      <c r="A126" s="16">
        <v>14</v>
      </c>
      <c r="B126">
        <f>'pop projections'!A127</f>
        <v>2005</v>
      </c>
      <c r="C126" t="s">
        <v>18</v>
      </c>
      <c r="D126">
        <f>'pop projections'!C127</f>
        <v>23314000</v>
      </c>
      <c r="E126" s="19">
        <v>7527000</v>
      </c>
      <c r="F126">
        <f t="shared" si="8"/>
        <v>0.3228532212404564</v>
      </c>
      <c r="G126" s="10">
        <f>'pop projections'!F127</f>
        <v>2378027.9999999995</v>
      </c>
      <c r="H126" s="10">
        <f t="shared" si="10"/>
        <v>767753.99999999988</v>
      </c>
      <c r="I126" s="17">
        <f t="shared" si="14"/>
        <v>15787000</v>
      </c>
      <c r="J126">
        <f t="shared" si="9"/>
        <v>0.67714677875954365</v>
      </c>
      <c r="K126" s="10">
        <f t="shared" si="11"/>
        <v>2378027.9999999995</v>
      </c>
      <c r="L126" s="10">
        <f t="shared" si="13"/>
        <v>1610273.9999999998</v>
      </c>
    </row>
    <row r="127" spans="1:12" x14ac:dyDescent="0.25">
      <c r="A127" s="16">
        <v>15</v>
      </c>
      <c r="B127">
        <f>'pop projections'!A128</f>
        <v>2005</v>
      </c>
      <c r="C127" t="s">
        <v>19</v>
      </c>
      <c r="D127">
        <f>'pop projections'!C128</f>
        <v>6455000</v>
      </c>
      <c r="E127" s="19">
        <v>672000</v>
      </c>
      <c r="F127">
        <f t="shared" si="8"/>
        <v>0.10410534469403564</v>
      </c>
      <c r="G127" s="10">
        <f>'pop projections'!F128</f>
        <v>561584.99999999988</v>
      </c>
      <c r="H127" s="10">
        <f t="shared" si="10"/>
        <v>58463.999999999993</v>
      </c>
      <c r="I127" s="17">
        <f t="shared" si="14"/>
        <v>5783000</v>
      </c>
      <c r="J127">
        <f t="shared" si="9"/>
        <v>0.89589465530596435</v>
      </c>
      <c r="K127" s="10">
        <f t="shared" si="11"/>
        <v>561584.99999999988</v>
      </c>
      <c r="L127" s="10">
        <f t="shared" si="13"/>
        <v>503120.99999999988</v>
      </c>
    </row>
    <row r="128" spans="1:12" x14ac:dyDescent="0.25">
      <c r="A128" s="16">
        <v>16</v>
      </c>
      <c r="B128">
        <f>'pop projections'!A129</f>
        <v>2005</v>
      </c>
      <c r="C128" t="s">
        <v>20</v>
      </c>
      <c r="D128">
        <f>'pop projections'!C129</f>
        <v>10941000</v>
      </c>
      <c r="E128" s="19">
        <v>2823000</v>
      </c>
      <c r="F128">
        <f t="shared" si="8"/>
        <v>0.25802029064984922</v>
      </c>
      <c r="G128" s="10">
        <f>'pop projections'!F129</f>
        <v>1126923.0000000002</v>
      </c>
      <c r="H128" s="10">
        <f t="shared" si="10"/>
        <v>290769.00000000012</v>
      </c>
      <c r="I128" s="17">
        <f t="shared" si="14"/>
        <v>8118000</v>
      </c>
      <c r="J128">
        <f t="shared" si="9"/>
        <v>0.74197970935015078</v>
      </c>
      <c r="K128" s="10">
        <f t="shared" si="11"/>
        <v>1126923.0000000002</v>
      </c>
      <c r="L128" s="10">
        <f t="shared" si="13"/>
        <v>836154.00000000012</v>
      </c>
    </row>
    <row r="129" spans="1:12" x14ac:dyDescent="0.25">
      <c r="A129" s="16">
        <v>17</v>
      </c>
      <c r="B129">
        <f>'pop projections'!A130</f>
        <v>2005</v>
      </c>
      <c r="C129" t="s">
        <v>21</v>
      </c>
      <c r="D129">
        <f>'pop projections'!C130</f>
        <v>29299000</v>
      </c>
      <c r="E129" s="19">
        <v>6933000</v>
      </c>
      <c r="F129">
        <f t="shared" si="8"/>
        <v>0.23662923649271306</v>
      </c>
      <c r="G129" s="10">
        <f>'pop projections'!F130</f>
        <v>3193591</v>
      </c>
      <c r="H129" s="10">
        <f t="shared" si="10"/>
        <v>755697</v>
      </c>
      <c r="I129" s="17">
        <f t="shared" si="14"/>
        <v>22366000</v>
      </c>
      <c r="J129">
        <f t="shared" si="9"/>
        <v>0.76337076350728694</v>
      </c>
      <c r="K129" s="10">
        <f t="shared" si="11"/>
        <v>3193591</v>
      </c>
      <c r="L129" s="10">
        <f t="shared" si="13"/>
        <v>2437894</v>
      </c>
    </row>
    <row r="130" spans="1:12" x14ac:dyDescent="0.25">
      <c r="A130" s="16">
        <v>18</v>
      </c>
      <c r="B130">
        <f>'pop projections'!A131</f>
        <v>2005</v>
      </c>
      <c r="C130" t="s">
        <v>22</v>
      </c>
      <c r="D130">
        <f>'pop projections'!C131</f>
        <v>56258000</v>
      </c>
      <c r="E130" s="19">
        <v>22098000</v>
      </c>
      <c r="F130">
        <f t="shared" ref="F130:F149" si="15">E130/D130</f>
        <v>0.39279746880443672</v>
      </c>
      <c r="G130" s="10">
        <f>'pop projections'!F131</f>
        <v>4950704.0000000009</v>
      </c>
      <c r="H130" s="10">
        <f t="shared" si="10"/>
        <v>1944624.0000000005</v>
      </c>
      <c r="I130" s="17">
        <f t="shared" si="14"/>
        <v>34160000</v>
      </c>
      <c r="J130">
        <f t="shared" ref="J130:J149" si="16">I130/D130</f>
        <v>0.60720253119556333</v>
      </c>
      <c r="K130" s="10">
        <f t="shared" si="11"/>
        <v>4950704.0000000009</v>
      </c>
      <c r="L130" s="10">
        <f t="shared" si="13"/>
        <v>3006080.0000000009</v>
      </c>
    </row>
    <row r="131" spans="1:12" x14ac:dyDescent="0.25">
      <c r="A131" s="16">
        <v>19</v>
      </c>
      <c r="B131">
        <f>'pop projections'!A132</f>
        <v>2005</v>
      </c>
      <c r="C131" t="s">
        <v>23</v>
      </c>
      <c r="D131">
        <f>'pop projections'!C132</f>
        <v>33265000</v>
      </c>
      <c r="E131" s="19">
        <v>8872000</v>
      </c>
      <c r="F131">
        <f t="shared" si="15"/>
        <v>0.26670674883511197</v>
      </c>
      <c r="G131" s="10">
        <f>'pop projections'!F132</f>
        <v>2594670</v>
      </c>
      <c r="H131" s="10">
        <f t="shared" ref="H131:H149" si="17">F131*G131</f>
        <v>692016</v>
      </c>
      <c r="I131" s="17">
        <f t="shared" si="14"/>
        <v>24393000</v>
      </c>
      <c r="J131">
        <f t="shared" si="16"/>
        <v>0.73329325116488797</v>
      </c>
      <c r="K131" s="10">
        <f t="shared" ref="K131:K149" si="18">G131</f>
        <v>2594670</v>
      </c>
      <c r="L131" s="10">
        <f t="shared" si="13"/>
        <v>1902653.9999999998</v>
      </c>
    </row>
    <row r="132" spans="1:12" x14ac:dyDescent="0.25">
      <c r="A132" s="16">
        <v>20</v>
      </c>
      <c r="B132">
        <f>'pop projections'!A133</f>
        <v>2005</v>
      </c>
      <c r="C132" t="s">
        <v>24</v>
      </c>
      <c r="D132">
        <f>'pop projections'!C133</f>
        <v>72000</v>
      </c>
      <c r="E132" s="19">
        <v>25000</v>
      </c>
      <c r="F132">
        <f t="shared" si="15"/>
        <v>0.34722222222222221</v>
      </c>
      <c r="G132" s="10">
        <f>'pop projections'!F133</f>
        <v>6704.1547547649307</v>
      </c>
      <c r="H132" s="10">
        <f t="shared" si="17"/>
        <v>2327.8315120711563</v>
      </c>
      <c r="I132" s="17">
        <f t="shared" si="14"/>
        <v>47000</v>
      </c>
      <c r="J132">
        <f t="shared" si="16"/>
        <v>0.65277777777777779</v>
      </c>
      <c r="K132" s="10">
        <f t="shared" si="18"/>
        <v>6704.1547547649307</v>
      </c>
      <c r="L132" s="10">
        <f t="shared" si="13"/>
        <v>4376.3232426937739</v>
      </c>
    </row>
    <row r="133" spans="1:12" x14ac:dyDescent="0.25">
      <c r="A133" s="16">
        <v>21</v>
      </c>
      <c r="B133">
        <f>'pop projections'!A134</f>
        <v>2005</v>
      </c>
      <c r="C133" t="s">
        <v>25</v>
      </c>
      <c r="D133">
        <f>'pop projections'!C134</f>
        <v>66390000</v>
      </c>
      <c r="E133" s="19">
        <v>19175000</v>
      </c>
      <c r="F133">
        <f t="shared" si="15"/>
        <v>0.28882361801476125</v>
      </c>
      <c r="G133" s="10">
        <f>'pop projections'!F134</f>
        <v>8033190</v>
      </c>
      <c r="H133" s="10">
        <f t="shared" si="17"/>
        <v>2320175</v>
      </c>
      <c r="I133" s="17">
        <f t="shared" si="14"/>
        <v>47215000</v>
      </c>
      <c r="J133">
        <f t="shared" si="16"/>
        <v>0.71117638198523869</v>
      </c>
      <c r="K133" s="10">
        <f t="shared" si="18"/>
        <v>8033190</v>
      </c>
      <c r="L133" s="10">
        <f t="shared" si="13"/>
        <v>5713015</v>
      </c>
    </row>
    <row r="134" spans="1:12" x14ac:dyDescent="0.25">
      <c r="A134" s="16">
        <v>22</v>
      </c>
      <c r="B134">
        <f>'pop projections'!A135</f>
        <v>2005</v>
      </c>
      <c r="C134" t="s">
        <v>26</v>
      </c>
      <c r="D134">
        <f>'pop projections'!C135</f>
        <v>104804000</v>
      </c>
      <c r="E134" s="19">
        <v>52100000</v>
      </c>
      <c r="F134">
        <f t="shared" si="15"/>
        <v>0.49711843059425215</v>
      </c>
      <c r="G134" s="10">
        <f>'pop projections'!F135</f>
        <v>9746772.0000000019</v>
      </c>
      <c r="H134" s="10">
        <f t="shared" si="17"/>
        <v>4845300.0000000009</v>
      </c>
      <c r="I134" s="17">
        <f t="shared" si="14"/>
        <v>52704000</v>
      </c>
      <c r="J134">
        <f t="shared" si="16"/>
        <v>0.50288156940574791</v>
      </c>
      <c r="K134" s="10">
        <f t="shared" si="18"/>
        <v>9746772.0000000019</v>
      </c>
      <c r="L134" s="10">
        <f t="shared" si="13"/>
        <v>4901472.0000000009</v>
      </c>
    </row>
    <row r="135" spans="1:12" x14ac:dyDescent="0.25">
      <c r="A135" s="16">
        <v>23</v>
      </c>
      <c r="B135">
        <f>'pop projections'!A136</f>
        <v>2005</v>
      </c>
      <c r="C135" t="s">
        <v>27</v>
      </c>
      <c r="D135">
        <f>'pop projections'!C136</f>
        <v>2308000</v>
      </c>
      <c r="E135" s="19">
        <v>613000</v>
      </c>
      <c r="F135">
        <f t="shared" si="15"/>
        <v>0.26559792027729634</v>
      </c>
      <c r="G135" s="10">
        <f>'pop projections'!F136</f>
        <v>214905.40519440916</v>
      </c>
      <c r="H135" s="10">
        <f t="shared" si="17"/>
        <v>57078.428675984753</v>
      </c>
      <c r="I135" s="17">
        <f t="shared" si="14"/>
        <v>1695000</v>
      </c>
      <c r="J135">
        <f t="shared" si="16"/>
        <v>0.73440207972270366</v>
      </c>
      <c r="K135" s="10">
        <f t="shared" si="18"/>
        <v>214905.40519440916</v>
      </c>
      <c r="L135" s="10">
        <f t="shared" si="13"/>
        <v>157826.9765184244</v>
      </c>
    </row>
    <row r="136" spans="1:12" x14ac:dyDescent="0.25">
      <c r="A136" s="16">
        <v>24</v>
      </c>
      <c r="B136">
        <f>'pop projections'!A137</f>
        <v>2005</v>
      </c>
      <c r="C136" t="s">
        <v>28</v>
      </c>
      <c r="D136">
        <f>'pop projections'!C137</f>
        <v>2470000</v>
      </c>
      <c r="E136" s="19">
        <v>505000</v>
      </c>
      <c r="F136">
        <f t="shared" si="15"/>
        <v>0.20445344129554655</v>
      </c>
      <c r="G136" s="10">
        <f>'pop projections'!F137</f>
        <v>229989.75339263026</v>
      </c>
      <c r="H136" s="10">
        <f t="shared" si="17"/>
        <v>47022.196543837359</v>
      </c>
      <c r="I136" s="17">
        <f t="shared" si="14"/>
        <v>1965000</v>
      </c>
      <c r="J136">
        <f t="shared" si="16"/>
        <v>0.79554655870445345</v>
      </c>
      <c r="K136" s="10">
        <f t="shared" si="18"/>
        <v>229989.75339263026</v>
      </c>
      <c r="L136" s="10">
        <f t="shared" si="13"/>
        <v>182967.55684879291</v>
      </c>
    </row>
    <row r="137" spans="1:12" x14ac:dyDescent="0.25">
      <c r="A137" s="16">
        <v>25</v>
      </c>
      <c r="B137">
        <f>'pop projections'!A138</f>
        <v>2005</v>
      </c>
      <c r="C137" t="s">
        <v>29</v>
      </c>
      <c r="D137">
        <f>'pop projections'!C138</f>
        <v>946000</v>
      </c>
      <c r="E137" s="19">
        <v>496000</v>
      </c>
      <c r="F137">
        <f t="shared" si="15"/>
        <v>0.52431289640591972</v>
      </c>
      <c r="G137" s="10">
        <f>'pop projections'!F138</f>
        <v>88085.144416772542</v>
      </c>
      <c r="H137" s="10">
        <f t="shared" si="17"/>
        <v>46184.177199491736</v>
      </c>
      <c r="I137" s="17">
        <f t="shared" si="14"/>
        <v>450000</v>
      </c>
      <c r="J137">
        <f t="shared" si="16"/>
        <v>0.47568710359408034</v>
      </c>
      <c r="K137" s="10">
        <f t="shared" si="18"/>
        <v>88085.144416772542</v>
      </c>
      <c r="L137" s="10">
        <f t="shared" si="13"/>
        <v>41900.967217280806</v>
      </c>
    </row>
    <row r="138" spans="1:12" x14ac:dyDescent="0.25">
      <c r="A138" s="16">
        <v>26</v>
      </c>
      <c r="B138">
        <f>'pop projections'!A139</f>
        <v>2005</v>
      </c>
      <c r="C138" t="s">
        <v>30</v>
      </c>
      <c r="D138">
        <f>'pop projections'!C139</f>
        <v>2119000</v>
      </c>
      <c r="E138" s="19">
        <v>375000</v>
      </c>
      <c r="F138">
        <f t="shared" si="15"/>
        <v>0.17697026899480886</v>
      </c>
      <c r="G138" s="10">
        <f>'pop projections'!F139</f>
        <v>197306.99896315121</v>
      </c>
      <c r="H138" s="10">
        <f t="shared" si="17"/>
        <v>34917.472681067346</v>
      </c>
      <c r="I138" s="17">
        <f t="shared" si="14"/>
        <v>1744000</v>
      </c>
      <c r="J138">
        <f t="shared" si="16"/>
        <v>0.82302973100519117</v>
      </c>
      <c r="K138" s="10">
        <f t="shared" si="18"/>
        <v>197306.99896315121</v>
      </c>
      <c r="L138" s="10">
        <f t="shared" si="13"/>
        <v>162389.52628208388</v>
      </c>
    </row>
    <row r="139" spans="1:12" x14ac:dyDescent="0.25">
      <c r="A139" s="16">
        <v>27</v>
      </c>
      <c r="B139">
        <f>'pop projections'!A140</f>
        <v>2005</v>
      </c>
      <c r="C139" t="s">
        <v>31</v>
      </c>
      <c r="D139">
        <f>'pop projections'!C140</f>
        <v>38887000</v>
      </c>
      <c r="E139" s="19">
        <v>6563000</v>
      </c>
      <c r="F139">
        <f t="shared" si="15"/>
        <v>0.16877105459408029</v>
      </c>
      <c r="G139" s="10">
        <f>'pop projections'!F140</f>
        <v>3616491</v>
      </c>
      <c r="H139" s="10">
        <f t="shared" si="17"/>
        <v>610359</v>
      </c>
      <c r="I139" s="17">
        <f t="shared" si="14"/>
        <v>32324000</v>
      </c>
      <c r="J139">
        <f t="shared" si="16"/>
        <v>0.83122894540591974</v>
      </c>
      <c r="K139" s="10">
        <f t="shared" si="18"/>
        <v>3616491</v>
      </c>
      <c r="L139" s="10">
        <f t="shared" si="13"/>
        <v>3006132</v>
      </c>
    </row>
    <row r="140" spans="1:12" x14ac:dyDescent="0.25">
      <c r="A140" s="16">
        <v>28</v>
      </c>
      <c r="B140">
        <f>'pop projections'!A141</f>
        <v>2005</v>
      </c>
      <c r="C140" t="s">
        <v>32</v>
      </c>
      <c r="D140">
        <f>'pop projections'!C141</f>
        <v>1098000</v>
      </c>
      <c r="E140" s="19">
        <v>1051000</v>
      </c>
      <c r="F140">
        <f t="shared" si="15"/>
        <v>0.95719489981785066</v>
      </c>
      <c r="G140" s="10">
        <f>'pop projections'!F141</f>
        <v>102238.36001016518</v>
      </c>
      <c r="H140" s="10">
        <f t="shared" si="17"/>
        <v>97862.036767471407</v>
      </c>
      <c r="I140" s="17">
        <f t="shared" si="14"/>
        <v>47000</v>
      </c>
      <c r="J140">
        <f t="shared" si="16"/>
        <v>4.2805100182149364E-2</v>
      </c>
      <c r="K140" s="10">
        <f t="shared" si="18"/>
        <v>102238.36001016518</v>
      </c>
      <c r="L140" s="10">
        <f t="shared" si="13"/>
        <v>4376.3232426937739</v>
      </c>
    </row>
    <row r="141" spans="1:12" x14ac:dyDescent="0.25">
      <c r="A141" s="16">
        <v>29</v>
      </c>
      <c r="B141">
        <f>'pop projections'!A142</f>
        <v>2005</v>
      </c>
      <c r="C141" t="s">
        <v>33</v>
      </c>
      <c r="D141">
        <f>'pop projections'!C142</f>
        <v>26059000</v>
      </c>
      <c r="E141" s="19">
        <v>9439000</v>
      </c>
      <c r="F141">
        <f t="shared" si="15"/>
        <v>0.36221650869181471</v>
      </c>
      <c r="G141" s="10">
        <f>'pop projections'!F142</f>
        <v>2293192.0000000005</v>
      </c>
      <c r="H141" s="10">
        <f t="shared" si="17"/>
        <v>830632.00000000012</v>
      </c>
      <c r="I141" s="17">
        <f t="shared" si="14"/>
        <v>16620000</v>
      </c>
      <c r="J141">
        <f t="shared" si="16"/>
        <v>0.63778349130818524</v>
      </c>
      <c r="K141" s="10">
        <f t="shared" si="18"/>
        <v>2293192.0000000005</v>
      </c>
      <c r="L141" s="10">
        <f t="shared" si="13"/>
        <v>1462560.0000000002</v>
      </c>
    </row>
    <row r="142" spans="1:12" x14ac:dyDescent="0.25">
      <c r="A142" s="16">
        <v>30</v>
      </c>
      <c r="B142">
        <f>'pop projections'!A143</f>
        <v>2005</v>
      </c>
      <c r="C142" t="s">
        <v>34</v>
      </c>
      <c r="D142">
        <f>'pop projections'!C143</f>
        <v>62276000</v>
      </c>
      <c r="E142" s="19">
        <v>15025000</v>
      </c>
      <c r="F142">
        <f t="shared" si="15"/>
        <v>0.24126469265848802</v>
      </c>
      <c r="G142" s="10">
        <f>'pop projections'!F143</f>
        <v>7348568</v>
      </c>
      <c r="H142" s="10">
        <f t="shared" si="17"/>
        <v>1772950</v>
      </c>
      <c r="I142" s="17">
        <f t="shared" si="14"/>
        <v>47251000</v>
      </c>
      <c r="J142">
        <f t="shared" si="16"/>
        <v>0.75873530734151196</v>
      </c>
      <c r="K142" s="10">
        <f t="shared" si="18"/>
        <v>7348568</v>
      </c>
      <c r="L142" s="10">
        <f t="shared" si="13"/>
        <v>5575618</v>
      </c>
    </row>
    <row r="143" spans="1:12" x14ac:dyDescent="0.25">
      <c r="A143" s="16">
        <v>31</v>
      </c>
      <c r="B143">
        <f>'pop projections'!A144</f>
        <v>2005</v>
      </c>
      <c r="C143" t="s">
        <v>35</v>
      </c>
      <c r="D143">
        <f>'pop projections'!C144</f>
        <v>576000</v>
      </c>
      <c r="E143" s="19">
        <v>73000</v>
      </c>
      <c r="F143">
        <f t="shared" si="15"/>
        <v>0.1267361111111111</v>
      </c>
      <c r="G143" s="10">
        <f>'pop projections'!F144</f>
        <v>53633.238038119445</v>
      </c>
      <c r="H143" s="10">
        <f t="shared" si="17"/>
        <v>6797.2680152477769</v>
      </c>
      <c r="I143" s="17">
        <f t="shared" si="14"/>
        <v>503000</v>
      </c>
      <c r="J143">
        <f t="shared" si="16"/>
        <v>0.87326388888888884</v>
      </c>
      <c r="K143" s="10">
        <f t="shared" si="18"/>
        <v>53633.238038119445</v>
      </c>
      <c r="L143" s="10">
        <f t="shared" si="13"/>
        <v>46835.970022871668</v>
      </c>
    </row>
    <row r="144" spans="1:12" x14ac:dyDescent="0.25">
      <c r="A144" s="16">
        <v>32</v>
      </c>
      <c r="B144">
        <f>'pop projections'!A145</f>
        <v>2005</v>
      </c>
      <c r="C144" t="s">
        <v>36</v>
      </c>
      <c r="D144">
        <f>'pop projections'!C145</f>
        <v>65135000</v>
      </c>
      <c r="E144" s="19">
        <v>38560000</v>
      </c>
      <c r="F144">
        <f t="shared" si="15"/>
        <v>0.5920012282183158</v>
      </c>
      <c r="G144" s="10">
        <f>'pop projections'!F145</f>
        <v>5210800</v>
      </c>
      <c r="H144" s="10">
        <f t="shared" si="17"/>
        <v>3084800</v>
      </c>
      <c r="I144" s="17">
        <f t="shared" si="14"/>
        <v>26575000</v>
      </c>
      <c r="J144">
        <f t="shared" si="16"/>
        <v>0.4079987717816842</v>
      </c>
      <c r="K144" s="10">
        <f t="shared" si="18"/>
        <v>5210800</v>
      </c>
      <c r="L144" s="10">
        <f t="shared" si="13"/>
        <v>2126000</v>
      </c>
    </row>
    <row r="145" spans="1:12" x14ac:dyDescent="0.25">
      <c r="A145" s="16">
        <v>33</v>
      </c>
      <c r="B145">
        <f>'pop projections'!A146</f>
        <v>2005</v>
      </c>
      <c r="C145" t="s">
        <v>37</v>
      </c>
      <c r="D145">
        <f>'pop projections'!C146</f>
        <v>33899040</v>
      </c>
      <c r="E145" s="19">
        <v>82290</v>
      </c>
      <c r="F145">
        <f t="shared" si="15"/>
        <v>2.4275023717485805E-3</v>
      </c>
      <c r="G145" s="10">
        <f>'pop projections'!F146</f>
        <v>3156450.1416384242</v>
      </c>
      <c r="H145" s="10">
        <f t="shared" si="17"/>
        <v>7662.2902051334177</v>
      </c>
      <c r="I145" s="17">
        <f t="shared" si="14"/>
        <v>33816750</v>
      </c>
      <c r="J145">
        <f t="shared" si="16"/>
        <v>0.9975724976282514</v>
      </c>
      <c r="K145" s="10">
        <f t="shared" si="18"/>
        <v>3156450.1416384242</v>
      </c>
      <c r="L145" s="10">
        <f t="shared" si="13"/>
        <v>3148787.8514332906</v>
      </c>
    </row>
    <row r="146" spans="1:12" x14ac:dyDescent="0.25">
      <c r="A146" s="16">
        <v>34</v>
      </c>
      <c r="B146">
        <f>'pop projections'!A147</f>
        <v>2005</v>
      </c>
      <c r="C146" t="s">
        <v>38</v>
      </c>
      <c r="D146">
        <f>'pop projections'!C147</f>
        <v>3407000</v>
      </c>
      <c r="E146" s="19">
        <v>627000</v>
      </c>
      <c r="F146">
        <f t="shared" si="15"/>
        <v>0.18403287349574404</v>
      </c>
      <c r="G146" s="10">
        <f>'pop projections'!F147</f>
        <v>317236.87846505718</v>
      </c>
      <c r="H146" s="10">
        <f t="shared" si="17"/>
        <v>58382.014322744595</v>
      </c>
      <c r="I146" s="17">
        <f t="shared" si="14"/>
        <v>2780000</v>
      </c>
      <c r="J146">
        <f t="shared" si="16"/>
        <v>0.81596712650425596</v>
      </c>
      <c r="K146" s="10">
        <f t="shared" si="18"/>
        <v>317236.87846505718</v>
      </c>
      <c r="L146" s="10">
        <f t="shared" si="13"/>
        <v>258854.86414231258</v>
      </c>
    </row>
    <row r="147" spans="1:12" x14ac:dyDescent="0.25">
      <c r="A147" s="16">
        <v>35</v>
      </c>
      <c r="B147">
        <f>'pop projections'!A148</f>
        <v>2005</v>
      </c>
      <c r="C147" t="s">
        <v>39</v>
      </c>
      <c r="D147">
        <f>'pop projections'!C148</f>
        <v>183282000</v>
      </c>
      <c r="E147" s="19">
        <v>40106000</v>
      </c>
      <c r="F147">
        <f t="shared" si="15"/>
        <v>0.21882126995558757</v>
      </c>
      <c r="G147" s="10">
        <f>'pop projections'!F148</f>
        <v>23826660</v>
      </c>
      <c r="H147" s="10">
        <f t="shared" si="17"/>
        <v>5213780</v>
      </c>
      <c r="I147" s="17">
        <f t="shared" si="14"/>
        <v>143176000</v>
      </c>
      <c r="J147">
        <f t="shared" si="16"/>
        <v>0.78117873004441241</v>
      </c>
      <c r="K147" s="10">
        <f t="shared" si="18"/>
        <v>23826660</v>
      </c>
      <c r="L147" s="10">
        <f t="shared" si="13"/>
        <v>18612880</v>
      </c>
    </row>
    <row r="148" spans="1:12" x14ac:dyDescent="0.25">
      <c r="A148" s="16">
        <v>36</v>
      </c>
      <c r="B148">
        <f>'pop projections'!A149</f>
        <v>2005</v>
      </c>
      <c r="C148" t="s">
        <v>40</v>
      </c>
      <c r="D148">
        <f>'pop projections'!C149</f>
        <v>9219000</v>
      </c>
      <c r="E148" s="19">
        <v>2488000</v>
      </c>
      <c r="F148">
        <f t="shared" si="15"/>
        <v>0.26987742705282569</v>
      </c>
      <c r="G148" s="10">
        <f>'pop projections'!F149</f>
        <v>1023309</v>
      </c>
      <c r="H148" s="10">
        <f t="shared" si="17"/>
        <v>276168</v>
      </c>
      <c r="I148" s="17">
        <f t="shared" si="14"/>
        <v>6731000</v>
      </c>
      <c r="J148">
        <f t="shared" si="16"/>
        <v>0.73012257294717431</v>
      </c>
      <c r="K148" s="10">
        <f t="shared" si="18"/>
        <v>1023309</v>
      </c>
      <c r="L148" s="10">
        <f t="shared" si="13"/>
        <v>747141</v>
      </c>
    </row>
    <row r="149" spans="1:12" x14ac:dyDescent="0.25">
      <c r="A149" s="16">
        <v>37</v>
      </c>
      <c r="B149">
        <f>'pop projections'!A150</f>
        <v>2005</v>
      </c>
      <c r="C149" t="s">
        <v>41</v>
      </c>
      <c r="D149">
        <f>'pop projections'!C150</f>
        <v>85216000</v>
      </c>
      <c r="E149" s="19">
        <v>24642000</v>
      </c>
      <c r="F149">
        <f t="shared" si="15"/>
        <v>0.28917104769057456</v>
      </c>
      <c r="G149" s="10">
        <f>'pop projections'!F150</f>
        <v>7328576</v>
      </c>
      <c r="H149" s="10">
        <f t="shared" si="17"/>
        <v>2119212</v>
      </c>
      <c r="I149" s="17">
        <f t="shared" si="14"/>
        <v>60574000</v>
      </c>
      <c r="J149">
        <f t="shared" si="16"/>
        <v>0.71082895230942544</v>
      </c>
      <c r="K149" s="10">
        <f t="shared" si="18"/>
        <v>7328576</v>
      </c>
      <c r="L149" s="10">
        <f t="shared" si="13"/>
        <v>5209364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0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defaultRowHeight="15" x14ac:dyDescent="0.25"/>
  <cols>
    <col min="3" max="3" width="27.140625" bestFit="1" customWidth="1"/>
    <col min="4" max="4" width="11.5703125" bestFit="1" customWidth="1"/>
    <col min="5" max="5" width="8.28515625" style="3" customWidth="1"/>
    <col min="6" max="6" width="13" style="3" customWidth="1"/>
  </cols>
  <sheetData>
    <row r="1" spans="1:16" x14ac:dyDescent="0.25">
      <c r="E1" s="29" t="s">
        <v>46</v>
      </c>
      <c r="F1" s="29"/>
      <c r="G1" s="29" t="s">
        <v>47</v>
      </c>
      <c r="H1" s="29"/>
      <c r="I1" s="29" t="s">
        <v>48</v>
      </c>
      <c r="J1" s="29"/>
      <c r="K1" s="29" t="s">
        <v>49</v>
      </c>
      <c r="L1" s="29"/>
      <c r="M1" s="29" t="s">
        <v>50</v>
      </c>
      <c r="N1" s="29"/>
    </row>
    <row r="2" spans="1:16" ht="29.25" customHeight="1" x14ac:dyDescent="0.25">
      <c r="C2" s="1" t="s">
        <v>0</v>
      </c>
      <c r="D2" s="2" t="s">
        <v>1</v>
      </c>
      <c r="E2" s="2" t="s">
        <v>44</v>
      </c>
      <c r="F2" s="2" t="s">
        <v>45</v>
      </c>
      <c r="G2" s="2" t="s">
        <v>44</v>
      </c>
      <c r="H2" s="2" t="s">
        <v>45</v>
      </c>
      <c r="I2" s="2" t="s">
        <v>44</v>
      </c>
      <c r="J2" s="2" t="s">
        <v>45</v>
      </c>
      <c r="K2" s="2" t="s">
        <v>44</v>
      </c>
      <c r="L2" s="2" t="s">
        <v>45</v>
      </c>
      <c r="M2" s="2" t="s">
        <v>44</v>
      </c>
      <c r="N2" s="2" t="s">
        <v>45</v>
      </c>
    </row>
    <row r="3" spans="1:16" x14ac:dyDescent="0.25">
      <c r="A3" s="3">
        <v>1</v>
      </c>
      <c r="B3" s="16">
        <f>'pop projections'!A3</f>
        <v>2018</v>
      </c>
      <c r="C3" t="s">
        <v>4</v>
      </c>
      <c r="D3" s="10">
        <f>'pop projections'!F3</f>
        <v>111631525.99999999</v>
      </c>
      <c r="E3" s="5">
        <v>18.97</v>
      </c>
      <c r="F3" s="4">
        <f t="shared" ref="F3:F66" si="0">((D3*E3)/100)</f>
        <v>21176500.482199997</v>
      </c>
      <c r="G3" s="8">
        <v>19.739999999999998</v>
      </c>
      <c r="H3" s="4">
        <f t="shared" ref="H3:H66" si="1">((D3*G3)/100)</f>
        <v>22036063.232399993</v>
      </c>
      <c r="I3" s="5">
        <v>20.3</v>
      </c>
      <c r="J3" s="4">
        <f t="shared" ref="J3:J66" si="2">((D3*I3)/100)</f>
        <v>22661199.777999997</v>
      </c>
      <c r="K3" s="5">
        <v>20.67</v>
      </c>
      <c r="L3" s="4">
        <f t="shared" ref="L3:L66" si="3">((D3*K3)/100)</f>
        <v>23074236.424200002</v>
      </c>
      <c r="M3" s="5">
        <v>20.329999999999998</v>
      </c>
      <c r="N3" s="4">
        <f t="shared" ref="N3:N66" si="4">((D3*M3)/100)</f>
        <v>22694689.235799994</v>
      </c>
    </row>
    <row r="4" spans="1:16" x14ac:dyDescent="0.25">
      <c r="A4" s="3">
        <v>2</v>
      </c>
      <c r="B4" s="17">
        <f>'pop projections'!A4</f>
        <v>2018</v>
      </c>
      <c r="C4" t="s">
        <v>6</v>
      </c>
      <c r="D4" s="10">
        <f>'pop projections'!F4</f>
        <v>88065.369177068671</v>
      </c>
      <c r="E4" s="5">
        <v>4.3</v>
      </c>
      <c r="F4" s="4">
        <f t="shared" si="0"/>
        <v>3786.8108746139524</v>
      </c>
      <c r="G4" s="9">
        <v>10.25</v>
      </c>
      <c r="H4" s="4">
        <f t="shared" si="1"/>
        <v>9026.7003406495387</v>
      </c>
      <c r="I4" s="5">
        <v>21.84</v>
      </c>
      <c r="J4" s="4">
        <f t="shared" si="2"/>
        <v>19233.476628271797</v>
      </c>
      <c r="K4" s="5">
        <v>32.65</v>
      </c>
      <c r="L4" s="4">
        <f t="shared" si="3"/>
        <v>28753.343036312923</v>
      </c>
      <c r="M4" s="5">
        <v>30.95</v>
      </c>
      <c r="N4" s="4">
        <f t="shared" si="4"/>
        <v>27256.231760302755</v>
      </c>
    </row>
    <row r="5" spans="1:16" x14ac:dyDescent="0.25">
      <c r="A5" s="3">
        <v>3</v>
      </c>
      <c r="B5" s="17">
        <f>'pop projections'!A5</f>
        <v>2018</v>
      </c>
      <c r="C5" t="s">
        <v>7</v>
      </c>
      <c r="D5" s="10">
        <f>'pop projections'!F5</f>
        <v>7967355.1227462087</v>
      </c>
      <c r="E5" s="5">
        <v>3.93</v>
      </c>
      <c r="F5" s="4">
        <f t="shared" si="0"/>
        <v>313117.05632392602</v>
      </c>
      <c r="G5" s="9">
        <v>14.91</v>
      </c>
      <c r="H5" s="4">
        <f t="shared" si="1"/>
        <v>1187932.6488014597</v>
      </c>
      <c r="I5" s="5">
        <v>32.979999999999997</v>
      </c>
      <c r="J5" s="4">
        <f t="shared" si="2"/>
        <v>2627633.7194816996</v>
      </c>
      <c r="K5" s="5">
        <v>30.93</v>
      </c>
      <c r="L5" s="4">
        <f t="shared" si="3"/>
        <v>2464302.9394654022</v>
      </c>
      <c r="M5" s="5">
        <v>17.239999999999998</v>
      </c>
      <c r="N5" s="4">
        <f t="shared" si="4"/>
        <v>1373572.0231614462</v>
      </c>
      <c r="P5" t="s">
        <v>77</v>
      </c>
    </row>
    <row r="6" spans="1:16" x14ac:dyDescent="0.25">
      <c r="A6" s="3">
        <v>4</v>
      </c>
      <c r="B6" s="17">
        <f>'pop projections'!A6</f>
        <v>2018</v>
      </c>
      <c r="C6" t="s">
        <v>8</v>
      </c>
      <c r="D6" s="10">
        <f>'pop projections'!F6</f>
        <v>205383.75663730275</v>
      </c>
      <c r="E6" s="5">
        <v>18.21</v>
      </c>
      <c r="F6" s="4">
        <f t="shared" si="0"/>
        <v>37400.382083652832</v>
      </c>
      <c r="G6" s="9">
        <v>24.58</v>
      </c>
      <c r="H6" s="4">
        <f t="shared" si="1"/>
        <v>50483.327381449017</v>
      </c>
      <c r="I6" s="5">
        <v>25.9</v>
      </c>
      <c r="J6" s="4">
        <f t="shared" si="2"/>
        <v>53194.39296906141</v>
      </c>
      <c r="K6" s="5">
        <v>22.04</v>
      </c>
      <c r="L6" s="4">
        <f t="shared" si="3"/>
        <v>45266.579962861528</v>
      </c>
      <c r="M6" s="5">
        <v>9.2799999999999994</v>
      </c>
      <c r="N6" s="4">
        <f t="shared" si="4"/>
        <v>19059.612615941693</v>
      </c>
      <c r="P6" t="s">
        <v>78</v>
      </c>
    </row>
    <row r="7" spans="1:16" x14ac:dyDescent="0.25">
      <c r="A7" s="3">
        <v>5</v>
      </c>
      <c r="B7" s="17">
        <f>'pop projections'!A7</f>
        <v>2018</v>
      </c>
      <c r="C7" t="s">
        <v>9</v>
      </c>
      <c r="D7" s="10">
        <f>'pop projections'!F7</f>
        <v>2387952.0331659997</v>
      </c>
      <c r="E7" s="5">
        <v>23.69</v>
      </c>
      <c r="F7" s="4">
        <f t="shared" si="0"/>
        <v>565705.83665702539</v>
      </c>
      <c r="G7" s="9">
        <v>38.729999999999997</v>
      </c>
      <c r="H7" s="4">
        <f t="shared" si="1"/>
        <v>924853.82244519156</v>
      </c>
      <c r="I7" s="5">
        <v>19.07</v>
      </c>
      <c r="J7" s="4">
        <f t="shared" si="2"/>
        <v>455382.45272475615</v>
      </c>
      <c r="K7" s="5">
        <v>12.57</v>
      </c>
      <c r="L7" s="4">
        <f t="shared" si="3"/>
        <v>300165.57056896616</v>
      </c>
      <c r="M7" s="5">
        <v>5.95</v>
      </c>
      <c r="N7" s="4">
        <f t="shared" si="4"/>
        <v>142083.14597337699</v>
      </c>
    </row>
    <row r="8" spans="1:16" x14ac:dyDescent="0.25">
      <c r="A8" s="3">
        <v>6</v>
      </c>
      <c r="B8" s="17">
        <f>'pop projections'!A8</f>
        <v>2018</v>
      </c>
      <c r="C8" t="s">
        <v>10</v>
      </c>
      <c r="D8" s="10">
        <f>'pop projections'!F8</f>
        <v>7624585.4938080003</v>
      </c>
      <c r="E8" s="5">
        <v>52.42</v>
      </c>
      <c r="F8" s="4">
        <f t="shared" si="0"/>
        <v>3996807.7158541535</v>
      </c>
      <c r="G8" s="9">
        <v>22.88</v>
      </c>
      <c r="H8" s="4">
        <f t="shared" si="1"/>
        <v>1744505.1609832705</v>
      </c>
      <c r="I8" s="5">
        <v>12.9</v>
      </c>
      <c r="J8" s="4">
        <f t="shared" si="2"/>
        <v>983571.52870123205</v>
      </c>
      <c r="K8" s="5">
        <v>8.56</v>
      </c>
      <c r="L8" s="4">
        <f t="shared" si="3"/>
        <v>652664.51826996496</v>
      </c>
      <c r="M8" s="5">
        <v>3.24</v>
      </c>
      <c r="N8" s="4">
        <f t="shared" si="4"/>
        <v>247036.56999937922</v>
      </c>
    </row>
    <row r="9" spans="1:16" x14ac:dyDescent="0.25">
      <c r="A9" s="3">
        <v>7</v>
      </c>
      <c r="B9" s="17">
        <f>'pop projections'!A9</f>
        <v>2018</v>
      </c>
      <c r="C9" t="s">
        <v>11</v>
      </c>
      <c r="D9" s="10">
        <f>'pop projections'!F9</f>
        <v>297278.05490902654</v>
      </c>
      <c r="E9" s="5">
        <v>0.57999999999999996</v>
      </c>
      <c r="F9" s="4">
        <f t="shared" si="0"/>
        <v>1724.2127184723538</v>
      </c>
      <c r="G9" s="9">
        <v>2.15</v>
      </c>
      <c r="H9" s="4">
        <f t="shared" si="1"/>
        <v>6391.4781805440698</v>
      </c>
      <c r="I9" s="5">
        <v>5.21</v>
      </c>
      <c r="J9" s="4">
        <f t="shared" si="2"/>
        <v>15488.186660760282</v>
      </c>
      <c r="K9" s="5">
        <v>11.97</v>
      </c>
      <c r="L9" s="4">
        <f t="shared" si="3"/>
        <v>35584.183172610479</v>
      </c>
      <c r="M9" s="5">
        <v>80.08</v>
      </c>
      <c r="N9" s="4">
        <f t="shared" si="4"/>
        <v>238060.26637114846</v>
      </c>
    </row>
    <row r="10" spans="1:16" x14ac:dyDescent="0.25">
      <c r="A10" s="3">
        <v>8</v>
      </c>
      <c r="B10" s="17">
        <f>'pop projections'!A10</f>
        <v>2018</v>
      </c>
      <c r="C10" t="s">
        <v>12</v>
      </c>
      <c r="D10" s="10">
        <f>'pop projections'!F10</f>
        <v>2452788.7999999998</v>
      </c>
      <c r="E10" s="5">
        <v>31.38</v>
      </c>
      <c r="F10" s="4">
        <f t="shared" si="0"/>
        <v>769685.12543999986</v>
      </c>
      <c r="G10" s="9">
        <v>25.23</v>
      </c>
      <c r="H10" s="4">
        <f t="shared" si="1"/>
        <v>618838.61423999991</v>
      </c>
      <c r="I10" s="5">
        <v>16.399999999999999</v>
      </c>
      <c r="J10" s="4">
        <f t="shared" si="2"/>
        <v>402257.36319999991</v>
      </c>
      <c r="K10" s="5">
        <v>12.79</v>
      </c>
      <c r="L10" s="4">
        <f t="shared" si="3"/>
        <v>313711.68751999998</v>
      </c>
      <c r="M10" s="5">
        <v>14.2</v>
      </c>
      <c r="N10" s="4">
        <f t="shared" si="4"/>
        <v>348296.00959999993</v>
      </c>
    </row>
    <row r="11" spans="1:16" x14ac:dyDescent="0.25">
      <c r="A11" s="3">
        <v>9</v>
      </c>
      <c r="B11" s="17">
        <f>'pop projections'!A11</f>
        <v>2018</v>
      </c>
      <c r="C11" t="s">
        <v>13</v>
      </c>
      <c r="D11" s="10">
        <f>'pop projections'!F11</f>
        <v>69227.038031365286</v>
      </c>
      <c r="E11" s="5">
        <v>18.72</v>
      </c>
      <c r="F11" s="4">
        <f t="shared" si="0"/>
        <v>12959.301519471581</v>
      </c>
      <c r="G11" s="9">
        <v>19.73</v>
      </c>
      <c r="H11" s="4">
        <f t="shared" si="1"/>
        <v>13658.494603588371</v>
      </c>
      <c r="I11" s="5">
        <v>17.170000000000002</v>
      </c>
      <c r="J11" s="4">
        <f t="shared" si="2"/>
        <v>11886.28242998542</v>
      </c>
      <c r="K11" s="5">
        <v>24.28</v>
      </c>
      <c r="L11" s="4">
        <f t="shared" si="3"/>
        <v>16808.324834015493</v>
      </c>
      <c r="M11" s="5">
        <v>20.100000000000001</v>
      </c>
      <c r="N11" s="4">
        <f t="shared" si="4"/>
        <v>13914.634644304424</v>
      </c>
    </row>
    <row r="12" spans="1:16" x14ac:dyDescent="0.25">
      <c r="A12" s="3">
        <v>10</v>
      </c>
      <c r="B12" s="17">
        <f>'pop projections'!A12</f>
        <v>2018</v>
      </c>
      <c r="C12" t="s">
        <v>14</v>
      </c>
      <c r="D12" s="10">
        <f>'pop projections'!F12</f>
        <v>54983.421799248092</v>
      </c>
      <c r="E12" s="5">
        <v>0.16</v>
      </c>
      <c r="F12" s="4">
        <f t="shared" si="0"/>
        <v>87.973474878796949</v>
      </c>
      <c r="G12" s="9">
        <v>9.49</v>
      </c>
      <c r="H12" s="4">
        <f t="shared" si="1"/>
        <v>5217.9267287486446</v>
      </c>
      <c r="I12" s="5">
        <v>14.59</v>
      </c>
      <c r="J12" s="4">
        <f t="shared" si="2"/>
        <v>8022.081240510297</v>
      </c>
      <c r="K12" s="5">
        <v>38.85</v>
      </c>
      <c r="L12" s="4">
        <f t="shared" si="3"/>
        <v>21361.059369007886</v>
      </c>
      <c r="M12" s="5">
        <v>36.909999999999997</v>
      </c>
      <c r="N12" s="4">
        <f t="shared" si="4"/>
        <v>20294.380986102467</v>
      </c>
    </row>
    <row r="13" spans="1:16" x14ac:dyDescent="0.25">
      <c r="A13" s="3">
        <v>11</v>
      </c>
      <c r="B13" s="17">
        <f>'pop projections'!A13</f>
        <v>2018</v>
      </c>
      <c r="C13" t="s">
        <v>15</v>
      </c>
      <c r="D13" s="10">
        <f>'pop projections'!F13</f>
        <v>1824363</v>
      </c>
      <c r="E13" s="5">
        <v>0.1</v>
      </c>
      <c r="F13" s="4">
        <f t="shared" si="0"/>
        <v>1824.3630000000003</v>
      </c>
      <c r="G13" s="9">
        <v>1.73</v>
      </c>
      <c r="H13" s="4">
        <f t="shared" si="1"/>
        <v>31561.479899999998</v>
      </c>
      <c r="I13" s="5">
        <v>12.54</v>
      </c>
      <c r="J13" s="4">
        <f t="shared" si="2"/>
        <v>228775.1202</v>
      </c>
      <c r="K13" s="5">
        <v>22.75</v>
      </c>
      <c r="L13" s="4">
        <f t="shared" si="3"/>
        <v>415042.58250000002</v>
      </c>
      <c r="M13" s="5">
        <v>62.88</v>
      </c>
      <c r="N13" s="4">
        <f t="shared" si="4"/>
        <v>1147159.4543999999</v>
      </c>
    </row>
    <row r="14" spans="1:16" x14ac:dyDescent="0.25">
      <c r="A14" s="3">
        <v>12</v>
      </c>
      <c r="B14" s="17">
        <f>'pop projections'!A14</f>
        <v>2018</v>
      </c>
      <c r="C14" t="s">
        <v>16</v>
      </c>
      <c r="D14" s="10">
        <f>'pop projections'!F14</f>
        <v>316729.01470987475</v>
      </c>
      <c r="E14" s="5">
        <v>0.36</v>
      </c>
      <c r="F14" s="4">
        <f t="shared" si="0"/>
        <v>1140.2244529555492</v>
      </c>
      <c r="G14" s="9">
        <v>4.62</v>
      </c>
      <c r="H14" s="4">
        <f t="shared" si="1"/>
        <v>14632.880479596213</v>
      </c>
      <c r="I14" s="5">
        <v>11.52</v>
      </c>
      <c r="J14" s="4">
        <f t="shared" si="2"/>
        <v>36487.182494577573</v>
      </c>
      <c r="K14" s="5">
        <v>29.34</v>
      </c>
      <c r="L14" s="4">
        <f t="shared" si="3"/>
        <v>92928.292915877246</v>
      </c>
      <c r="M14" s="5">
        <v>54.16</v>
      </c>
      <c r="N14" s="4">
        <f t="shared" si="4"/>
        <v>171540.43436686814</v>
      </c>
    </row>
    <row r="15" spans="1:16" x14ac:dyDescent="0.25">
      <c r="A15" s="3">
        <v>13</v>
      </c>
      <c r="B15" s="17">
        <f>'pop projections'!A15</f>
        <v>2018</v>
      </c>
      <c r="C15" t="s">
        <v>17</v>
      </c>
      <c r="D15" s="10">
        <f>'pop projections'!F15</f>
        <v>5214826.3357779998</v>
      </c>
      <c r="E15" s="5">
        <v>7.6</v>
      </c>
      <c r="F15" s="4">
        <f t="shared" si="0"/>
        <v>396326.80151912791</v>
      </c>
      <c r="G15" s="9">
        <v>15.83</v>
      </c>
      <c r="H15" s="4">
        <f t="shared" si="1"/>
        <v>825507.00895365747</v>
      </c>
      <c r="I15" s="5">
        <v>20.58</v>
      </c>
      <c r="J15" s="4">
        <f t="shared" si="2"/>
        <v>1073211.2599031122</v>
      </c>
      <c r="K15" s="5">
        <v>25.24</v>
      </c>
      <c r="L15" s="4">
        <f t="shared" si="3"/>
        <v>1316222.1671503671</v>
      </c>
      <c r="M15" s="5">
        <v>30.75</v>
      </c>
      <c r="N15" s="4">
        <f t="shared" si="4"/>
        <v>1603559.0982517349</v>
      </c>
    </row>
    <row r="16" spans="1:16" x14ac:dyDescent="0.25">
      <c r="A16" s="3">
        <v>14</v>
      </c>
      <c r="B16" s="17">
        <f>'pop projections'!A16</f>
        <v>2018</v>
      </c>
      <c r="C16" t="s">
        <v>18</v>
      </c>
      <c r="D16" s="10">
        <f>'pop projections'!F16</f>
        <v>2650131.3152410001</v>
      </c>
      <c r="E16" s="5">
        <v>1.49</v>
      </c>
      <c r="F16" s="4">
        <f t="shared" si="0"/>
        <v>39486.956597090903</v>
      </c>
      <c r="G16" s="9">
        <v>6.84</v>
      </c>
      <c r="H16" s="4">
        <f t="shared" si="1"/>
        <v>181268.98196248442</v>
      </c>
      <c r="I16" s="5">
        <v>17.41</v>
      </c>
      <c r="J16" s="4">
        <f t="shared" si="2"/>
        <v>461387.8619834581</v>
      </c>
      <c r="K16" s="5">
        <v>26.92</v>
      </c>
      <c r="L16" s="4">
        <f t="shared" si="3"/>
        <v>713415.35006287729</v>
      </c>
      <c r="M16" s="5">
        <v>47.35</v>
      </c>
      <c r="N16" s="4">
        <f t="shared" si="4"/>
        <v>1254837.1777666137</v>
      </c>
    </row>
    <row r="17" spans="1:14" x14ac:dyDescent="0.25">
      <c r="A17" s="3">
        <v>15</v>
      </c>
      <c r="B17" s="17">
        <f>'pop projections'!A17</f>
        <v>2018</v>
      </c>
      <c r="C17" t="s">
        <v>19</v>
      </c>
      <c r="D17" s="10">
        <f>'pop projections'!F17</f>
        <v>802748.4</v>
      </c>
      <c r="E17" s="5">
        <v>1.44</v>
      </c>
      <c r="F17" s="4">
        <f t="shared" si="0"/>
        <v>11559.57696</v>
      </c>
      <c r="G17" s="9">
        <v>8.83</v>
      </c>
      <c r="H17" s="4">
        <f t="shared" si="1"/>
        <v>70882.683720000001</v>
      </c>
      <c r="I17" s="5">
        <v>23.87</v>
      </c>
      <c r="J17" s="4">
        <f t="shared" si="2"/>
        <v>191616.04308000003</v>
      </c>
      <c r="K17" s="5">
        <v>34.35</v>
      </c>
      <c r="L17" s="4">
        <f t="shared" si="3"/>
        <v>275744.07540000003</v>
      </c>
      <c r="M17" s="5">
        <v>31.52</v>
      </c>
      <c r="N17" s="4">
        <f t="shared" si="4"/>
        <v>253026.29568000001</v>
      </c>
    </row>
    <row r="18" spans="1:14" x14ac:dyDescent="0.25">
      <c r="A18" s="3">
        <v>16</v>
      </c>
      <c r="B18" s="17">
        <f>'pop projections'!A18</f>
        <v>2018</v>
      </c>
      <c r="C18" t="s">
        <v>20</v>
      </c>
      <c r="D18" s="10">
        <f>'pop projections'!F18</f>
        <v>1193042.9873350002</v>
      </c>
      <c r="E18" s="5">
        <v>6.85</v>
      </c>
      <c r="F18" s="4">
        <f t="shared" si="0"/>
        <v>81723.444632447514</v>
      </c>
      <c r="G18" s="9">
        <v>19.27</v>
      </c>
      <c r="H18" s="4">
        <f t="shared" si="1"/>
        <v>229899.38365945456</v>
      </c>
      <c r="I18" s="5">
        <v>24.7</v>
      </c>
      <c r="J18" s="4">
        <f t="shared" si="2"/>
        <v>294681.61787174502</v>
      </c>
      <c r="K18" s="5">
        <v>24.02</v>
      </c>
      <c r="L18" s="4">
        <f t="shared" si="3"/>
        <v>286568.92555786704</v>
      </c>
      <c r="M18" s="5">
        <v>25.15</v>
      </c>
      <c r="N18" s="4">
        <f t="shared" si="4"/>
        <v>300050.3113147525</v>
      </c>
    </row>
    <row r="19" spans="1:14" x14ac:dyDescent="0.25">
      <c r="A19" s="3">
        <v>17</v>
      </c>
      <c r="B19" s="17">
        <f>'pop projections'!A19</f>
        <v>2018</v>
      </c>
      <c r="C19" t="s">
        <v>21</v>
      </c>
      <c r="D19" s="10">
        <f>'pop projections'!F19</f>
        <v>3131056.3655170002</v>
      </c>
      <c r="E19" s="5">
        <v>46.15</v>
      </c>
      <c r="F19" s="4">
        <f t="shared" si="0"/>
        <v>1444982.5126860954</v>
      </c>
      <c r="G19" s="9">
        <v>21.11</v>
      </c>
      <c r="H19" s="4">
        <f t="shared" si="1"/>
        <v>660965.99876063876</v>
      </c>
      <c r="I19" s="5">
        <v>14</v>
      </c>
      <c r="J19" s="4">
        <f t="shared" si="2"/>
        <v>438347.89117238001</v>
      </c>
      <c r="K19" s="5">
        <v>9.9700000000000006</v>
      </c>
      <c r="L19" s="4">
        <f t="shared" si="3"/>
        <v>312166.31964204495</v>
      </c>
      <c r="M19" s="5">
        <v>8.76</v>
      </c>
      <c r="N19" s="4">
        <f t="shared" si="4"/>
        <v>274280.53761928919</v>
      </c>
    </row>
    <row r="20" spans="1:14" x14ac:dyDescent="0.25">
      <c r="A20" s="3">
        <v>18</v>
      </c>
      <c r="B20" s="17">
        <f>'pop projections'!A20</f>
        <v>2018</v>
      </c>
      <c r="C20" t="s">
        <v>22</v>
      </c>
      <c r="D20" s="10">
        <f>'pop projections'!F20</f>
        <v>4643442</v>
      </c>
      <c r="E20" s="5">
        <v>6.02</v>
      </c>
      <c r="F20" s="4">
        <f t="shared" si="0"/>
        <v>279535.2084</v>
      </c>
      <c r="G20" s="9">
        <v>19.27</v>
      </c>
      <c r="H20" s="4">
        <f t="shared" si="1"/>
        <v>894791.27340000006</v>
      </c>
      <c r="I20" s="5">
        <v>26.62</v>
      </c>
      <c r="J20" s="4">
        <f t="shared" si="2"/>
        <v>1236084.2604</v>
      </c>
      <c r="K20" s="5">
        <v>27.4</v>
      </c>
      <c r="L20" s="4">
        <f t="shared" si="3"/>
        <v>1272303.108</v>
      </c>
      <c r="M20" s="5">
        <v>20.69</v>
      </c>
      <c r="N20" s="4">
        <f t="shared" si="4"/>
        <v>960728.14980000001</v>
      </c>
    </row>
    <row r="21" spans="1:14" x14ac:dyDescent="0.25">
      <c r="A21" s="3">
        <v>19</v>
      </c>
      <c r="B21" s="17">
        <f>'pop projections'!A21</f>
        <v>2018</v>
      </c>
      <c r="C21" t="s">
        <v>23</v>
      </c>
      <c r="D21" s="10">
        <f>'pop projections'!F21</f>
        <v>3324916.4360620002</v>
      </c>
      <c r="E21" s="5">
        <v>0.26</v>
      </c>
      <c r="F21" s="4">
        <f t="shared" si="0"/>
        <v>8644.7827337612016</v>
      </c>
      <c r="G21" s="9">
        <v>1.95</v>
      </c>
      <c r="H21" s="4">
        <f t="shared" si="1"/>
        <v>64835.870503209</v>
      </c>
      <c r="I21" s="5">
        <v>12.91</v>
      </c>
      <c r="J21" s="4">
        <f t="shared" si="2"/>
        <v>429246.71189560421</v>
      </c>
      <c r="K21" s="5">
        <v>36.15</v>
      </c>
      <c r="L21" s="4">
        <f t="shared" si="3"/>
        <v>1201957.291636413</v>
      </c>
      <c r="M21" s="5">
        <v>48.73</v>
      </c>
      <c r="N21" s="4">
        <f t="shared" si="4"/>
        <v>1620231.7792930126</v>
      </c>
    </row>
    <row r="22" spans="1:14" x14ac:dyDescent="0.25">
      <c r="A22" s="3">
        <v>20</v>
      </c>
      <c r="B22" s="17">
        <f>'pop projections'!A22</f>
        <v>2018</v>
      </c>
      <c r="C22" t="s">
        <v>24</v>
      </c>
      <c r="D22" s="10">
        <f>'pop projections'!F22</f>
        <v>12712.044594255129</v>
      </c>
      <c r="E22" s="5">
        <v>0.14000000000000001</v>
      </c>
      <c r="F22" s="4">
        <f t="shared" si="0"/>
        <v>17.79686243195718</v>
      </c>
      <c r="G22" s="9">
        <v>0.15</v>
      </c>
      <c r="H22" s="4">
        <f t="shared" si="1"/>
        <v>19.068066891382692</v>
      </c>
      <c r="I22" s="5">
        <v>8.6999999999999993</v>
      </c>
      <c r="J22" s="4">
        <f t="shared" si="2"/>
        <v>1105.9478797001962</v>
      </c>
      <c r="K22" s="5">
        <v>52.23</v>
      </c>
      <c r="L22" s="4">
        <f t="shared" si="3"/>
        <v>6639.5008915794533</v>
      </c>
      <c r="M22" s="5">
        <v>38.78</v>
      </c>
      <c r="N22" s="4">
        <f t="shared" si="4"/>
        <v>4929.7308936521385</v>
      </c>
    </row>
    <row r="23" spans="1:14" x14ac:dyDescent="0.25">
      <c r="A23" s="3">
        <v>21</v>
      </c>
      <c r="B23" s="17">
        <f>'pop projections'!A23</f>
        <v>2018</v>
      </c>
      <c r="C23" t="s">
        <v>25</v>
      </c>
      <c r="D23" s="10">
        <f>'pop projections'!F23</f>
        <v>6163234.0800419999</v>
      </c>
      <c r="E23" s="5">
        <v>30.18</v>
      </c>
      <c r="F23" s="4">
        <f t="shared" si="0"/>
        <v>1860064.0453566757</v>
      </c>
      <c r="G23" s="9">
        <v>22.62</v>
      </c>
      <c r="H23" s="4">
        <f t="shared" si="1"/>
        <v>1394123.5489055004</v>
      </c>
      <c r="I23" s="5">
        <v>16.02</v>
      </c>
      <c r="J23" s="4">
        <f t="shared" si="2"/>
        <v>987350.09962272842</v>
      </c>
      <c r="K23" s="5">
        <v>14.85</v>
      </c>
      <c r="L23" s="4">
        <f t="shared" si="3"/>
        <v>915240.26088623703</v>
      </c>
      <c r="M23" s="5">
        <v>16.32</v>
      </c>
      <c r="N23" s="4">
        <f t="shared" si="4"/>
        <v>1005839.8018628544</v>
      </c>
    </row>
    <row r="24" spans="1:14" x14ac:dyDescent="0.25">
      <c r="A24" s="3">
        <v>22</v>
      </c>
      <c r="B24" s="17">
        <f>'pop projections'!A24</f>
        <v>2018</v>
      </c>
      <c r="C24" t="s">
        <v>26</v>
      </c>
      <c r="D24" s="10">
        <f>'pop projections'!F24</f>
        <v>11604214.4</v>
      </c>
      <c r="E24" s="5">
        <v>8.0399999999999991</v>
      </c>
      <c r="F24" s="4">
        <f t="shared" si="0"/>
        <v>932978.83775999991</v>
      </c>
      <c r="G24" s="9">
        <v>15.56</v>
      </c>
      <c r="H24" s="4">
        <f t="shared" si="1"/>
        <v>1805615.76064</v>
      </c>
      <c r="I24" s="5">
        <v>22.78</v>
      </c>
      <c r="J24" s="4">
        <f t="shared" si="2"/>
        <v>2643440.0403200001</v>
      </c>
      <c r="K24" s="5">
        <v>26.5</v>
      </c>
      <c r="L24" s="4">
        <f t="shared" si="3"/>
        <v>3075116.8160000001</v>
      </c>
      <c r="M24" s="5">
        <v>27.13</v>
      </c>
      <c r="N24" s="4">
        <f t="shared" si="4"/>
        <v>3148223.3667199998</v>
      </c>
    </row>
    <row r="25" spans="1:14" x14ac:dyDescent="0.25">
      <c r="A25" s="3">
        <v>23</v>
      </c>
      <c r="B25" s="17">
        <f>'pop projections'!A25</f>
        <v>2018</v>
      </c>
      <c r="C25" t="s">
        <v>27</v>
      </c>
      <c r="D25" s="10">
        <f>'pop projections'!F25</f>
        <v>405253.85537830205</v>
      </c>
      <c r="E25" s="5">
        <v>8.48</v>
      </c>
      <c r="F25" s="4">
        <f t="shared" si="0"/>
        <v>34365.526936080016</v>
      </c>
      <c r="G25" s="9">
        <v>30.75</v>
      </c>
      <c r="H25" s="4">
        <f t="shared" si="1"/>
        <v>124615.56052882789</v>
      </c>
      <c r="I25" s="5">
        <v>31.15</v>
      </c>
      <c r="J25" s="4">
        <f t="shared" si="2"/>
        <v>126236.57595034108</v>
      </c>
      <c r="K25" s="5">
        <v>19.899999999999999</v>
      </c>
      <c r="L25" s="4">
        <f t="shared" si="3"/>
        <v>80645.517220282098</v>
      </c>
      <c r="M25" s="5">
        <v>9.73</v>
      </c>
      <c r="N25" s="4">
        <f t="shared" si="4"/>
        <v>39431.200128308788</v>
      </c>
    </row>
    <row r="26" spans="1:14" x14ac:dyDescent="0.25">
      <c r="A26" s="3">
        <v>24</v>
      </c>
      <c r="B26" s="17">
        <f>'pop projections'!A26</f>
        <v>2018</v>
      </c>
      <c r="C26" t="s">
        <v>28</v>
      </c>
      <c r="D26" s="10">
        <f>'pop projections'!F26</f>
        <v>433741.08784253645</v>
      </c>
      <c r="E26" s="5">
        <v>11.23</v>
      </c>
      <c r="F26" s="4">
        <f t="shared" si="0"/>
        <v>48709.124164716843</v>
      </c>
      <c r="G26" s="9">
        <v>35.43</v>
      </c>
      <c r="H26" s="4">
        <f t="shared" si="1"/>
        <v>153674.46742261067</v>
      </c>
      <c r="I26" s="5">
        <v>30.87</v>
      </c>
      <c r="J26" s="4">
        <f t="shared" si="2"/>
        <v>133895.87381699099</v>
      </c>
      <c r="K26" s="5">
        <v>15.96</v>
      </c>
      <c r="L26" s="4">
        <f t="shared" si="3"/>
        <v>69225.077619668824</v>
      </c>
      <c r="M26" s="5">
        <v>6.51</v>
      </c>
      <c r="N26" s="4">
        <f t="shared" si="4"/>
        <v>28236.544818549122</v>
      </c>
    </row>
    <row r="27" spans="1:14" x14ac:dyDescent="0.25">
      <c r="A27" s="3">
        <v>25</v>
      </c>
      <c r="B27" s="17">
        <f>'pop projections'!A27</f>
        <v>2018</v>
      </c>
      <c r="C27" t="s">
        <v>29</v>
      </c>
      <c r="D27" s="10">
        <f>'pop projections'!F27</f>
        <v>166175.52270803391</v>
      </c>
      <c r="E27" s="5">
        <v>6.25</v>
      </c>
      <c r="F27" s="4">
        <f t="shared" si="0"/>
        <v>10385.970169252119</v>
      </c>
      <c r="G27" s="9">
        <v>10.06</v>
      </c>
      <c r="H27" s="4">
        <f t="shared" si="1"/>
        <v>16717.257584428211</v>
      </c>
      <c r="I27" s="5">
        <v>20.16</v>
      </c>
      <c r="J27" s="4">
        <f t="shared" si="2"/>
        <v>33500.985377939636</v>
      </c>
      <c r="K27" s="5">
        <v>29.1</v>
      </c>
      <c r="L27" s="4">
        <f t="shared" si="3"/>
        <v>48357.077108037869</v>
      </c>
      <c r="M27" s="5">
        <v>34.42</v>
      </c>
      <c r="N27" s="4">
        <f t="shared" si="4"/>
        <v>57197.614916105267</v>
      </c>
    </row>
    <row r="28" spans="1:14" x14ac:dyDescent="0.25">
      <c r="A28" s="3">
        <v>26</v>
      </c>
      <c r="B28" s="17">
        <f>'pop projections'!A28</f>
        <v>2018</v>
      </c>
      <c r="C28" t="s">
        <v>30</v>
      </c>
      <c r="D28" s="10">
        <f>'pop projections'!F28</f>
        <v>372171.90800048149</v>
      </c>
      <c r="E28" s="5">
        <v>10.71</v>
      </c>
      <c r="F28" s="4">
        <f t="shared" si="0"/>
        <v>39859.611346851569</v>
      </c>
      <c r="G28" s="9">
        <v>29.94</v>
      </c>
      <c r="H28" s="4">
        <f t="shared" si="1"/>
        <v>111428.26925534416</v>
      </c>
      <c r="I28" s="5">
        <v>27</v>
      </c>
      <c r="J28" s="4">
        <f t="shared" si="2"/>
        <v>100486.41516013</v>
      </c>
      <c r="K28" s="5">
        <v>21.15</v>
      </c>
      <c r="L28" s="4">
        <f t="shared" si="3"/>
        <v>78714.358542101836</v>
      </c>
      <c r="M28" s="5">
        <v>11.2</v>
      </c>
      <c r="N28" s="4">
        <f t="shared" si="4"/>
        <v>41683.253696053922</v>
      </c>
    </row>
    <row r="29" spans="1:14" x14ac:dyDescent="0.25">
      <c r="A29" s="3">
        <v>27</v>
      </c>
      <c r="B29" s="17">
        <f>'pop projections'!A29</f>
        <v>2018</v>
      </c>
      <c r="C29" t="s">
        <v>31</v>
      </c>
      <c r="D29" s="10">
        <f>'pop projections'!F29</f>
        <v>4270068.0862639993</v>
      </c>
      <c r="E29" s="5">
        <v>36.54</v>
      </c>
      <c r="F29" s="4">
        <f t="shared" si="0"/>
        <v>1560282.8787208654</v>
      </c>
      <c r="G29" s="9">
        <v>26.6</v>
      </c>
      <c r="H29" s="4">
        <f t="shared" si="1"/>
        <v>1135838.1109462238</v>
      </c>
      <c r="I29" s="5">
        <v>18.84</v>
      </c>
      <c r="J29" s="4">
        <f t="shared" si="2"/>
        <v>804480.82745213748</v>
      </c>
      <c r="K29" s="5">
        <v>11.02</v>
      </c>
      <c r="L29" s="4">
        <f t="shared" si="3"/>
        <v>470561.50310629269</v>
      </c>
      <c r="M29" s="5">
        <v>7</v>
      </c>
      <c r="N29" s="4">
        <f t="shared" si="4"/>
        <v>298904.76603847998</v>
      </c>
    </row>
    <row r="30" spans="1:14" x14ac:dyDescent="0.25">
      <c r="A30" s="3">
        <v>28</v>
      </c>
      <c r="B30" s="17">
        <f>'pop projections'!A30</f>
        <v>2018</v>
      </c>
      <c r="C30" t="s">
        <v>32</v>
      </c>
      <c r="D30" s="10">
        <f>'pop projections'!F30</f>
        <v>275376.58048759907</v>
      </c>
      <c r="E30" s="5">
        <v>1.99</v>
      </c>
      <c r="F30" s="4">
        <f t="shared" si="0"/>
        <v>5479.9939517032217</v>
      </c>
      <c r="G30" s="9">
        <v>9.65</v>
      </c>
      <c r="H30" s="4">
        <f t="shared" si="1"/>
        <v>26573.840017053313</v>
      </c>
      <c r="I30" s="5">
        <v>20.55</v>
      </c>
      <c r="J30" s="4">
        <f t="shared" si="2"/>
        <v>56589.887290201616</v>
      </c>
      <c r="K30" s="5">
        <v>31.31</v>
      </c>
      <c r="L30" s="4">
        <f t="shared" si="3"/>
        <v>86220.407350667272</v>
      </c>
      <c r="M30" s="5">
        <v>36.49</v>
      </c>
      <c r="N30" s="4">
        <f t="shared" si="4"/>
        <v>100484.9142199249</v>
      </c>
    </row>
    <row r="31" spans="1:14" x14ac:dyDescent="0.25">
      <c r="A31" s="3">
        <v>29</v>
      </c>
      <c r="B31" s="17">
        <f>'pop projections'!A31</f>
        <v>2018</v>
      </c>
      <c r="C31" t="s">
        <v>33</v>
      </c>
      <c r="D31" s="10">
        <f>'pop projections'!F31</f>
        <v>2292975.0592499999</v>
      </c>
      <c r="E31" s="5">
        <v>0.56000000000000005</v>
      </c>
      <c r="F31" s="4">
        <f t="shared" si="0"/>
        <v>12840.6603318</v>
      </c>
      <c r="G31" s="9">
        <v>3.39</v>
      </c>
      <c r="H31" s="4">
        <f t="shared" si="1"/>
        <v>77731.854508574994</v>
      </c>
      <c r="I31" s="5">
        <v>11.55</v>
      </c>
      <c r="J31" s="4">
        <f t="shared" si="2"/>
        <v>264838.61934337503</v>
      </c>
      <c r="K31" s="5">
        <v>21.9</v>
      </c>
      <c r="L31" s="4">
        <f t="shared" si="3"/>
        <v>502161.53797574999</v>
      </c>
      <c r="M31" s="5">
        <v>62.6</v>
      </c>
      <c r="N31" s="4">
        <f t="shared" si="4"/>
        <v>1435402.3870905</v>
      </c>
    </row>
    <row r="32" spans="1:14" x14ac:dyDescent="0.25">
      <c r="A32" s="3">
        <v>30</v>
      </c>
      <c r="B32" s="17">
        <f>'pop projections'!A32</f>
        <v>2018</v>
      </c>
      <c r="C32" t="s">
        <v>34</v>
      </c>
      <c r="D32" s="10">
        <f>'pop projections'!F32</f>
        <v>5885882.5497679999</v>
      </c>
      <c r="E32" s="5">
        <v>16.34</v>
      </c>
      <c r="F32" s="4">
        <f t="shared" si="0"/>
        <v>961753.20863209118</v>
      </c>
      <c r="G32" s="9">
        <v>23.24</v>
      </c>
      <c r="H32" s="4">
        <f t="shared" si="1"/>
        <v>1367879.1045660831</v>
      </c>
      <c r="I32" s="5">
        <v>21.57</v>
      </c>
      <c r="J32" s="4">
        <f t="shared" si="2"/>
        <v>1269584.8659849577</v>
      </c>
      <c r="K32" s="5">
        <v>18.829999999999998</v>
      </c>
      <c r="L32" s="4">
        <f t="shared" si="3"/>
        <v>1108311.6841213142</v>
      </c>
      <c r="M32" s="5">
        <v>20.02</v>
      </c>
      <c r="N32" s="4">
        <f t="shared" si="4"/>
        <v>1178353.6864635537</v>
      </c>
    </row>
    <row r="33" spans="1:14" x14ac:dyDescent="0.25">
      <c r="A33" s="3">
        <v>31</v>
      </c>
      <c r="B33" s="17">
        <f>'pop projections'!A33</f>
        <v>2018</v>
      </c>
      <c r="C33" t="s">
        <v>35</v>
      </c>
      <c r="D33" s="10">
        <f>'pop projections'!F33</f>
        <v>101083.7280988962</v>
      </c>
      <c r="E33" s="5">
        <v>0.44</v>
      </c>
      <c r="F33" s="4">
        <f t="shared" si="0"/>
        <v>444.76840363514327</v>
      </c>
      <c r="G33" s="9">
        <v>6.05</v>
      </c>
      <c r="H33" s="4">
        <f t="shared" si="1"/>
        <v>6115.5655499832201</v>
      </c>
      <c r="I33" s="5">
        <v>41.58</v>
      </c>
      <c r="J33" s="4">
        <f t="shared" si="2"/>
        <v>42030.614143521037</v>
      </c>
      <c r="K33" s="5">
        <v>40.68</v>
      </c>
      <c r="L33" s="4">
        <f t="shared" si="3"/>
        <v>41120.860590630975</v>
      </c>
      <c r="M33" s="5">
        <v>11.25</v>
      </c>
      <c r="N33" s="4">
        <f t="shared" si="4"/>
        <v>11371.919411125824</v>
      </c>
    </row>
    <row r="34" spans="1:14" x14ac:dyDescent="0.25">
      <c r="A34" s="3">
        <v>32</v>
      </c>
      <c r="B34" s="17">
        <f>'pop projections'!A34</f>
        <v>2018</v>
      </c>
      <c r="C34" t="s">
        <v>36</v>
      </c>
      <c r="D34" s="10">
        <f>'pop projections'!F34</f>
        <v>5113431</v>
      </c>
      <c r="E34" s="5">
        <v>2.98</v>
      </c>
      <c r="F34" s="4">
        <f t="shared" si="0"/>
        <v>152380.2438</v>
      </c>
      <c r="G34" s="9">
        <v>14.11</v>
      </c>
      <c r="H34" s="4">
        <f t="shared" si="1"/>
        <v>721505.11410000001</v>
      </c>
      <c r="I34" s="5">
        <v>27.92</v>
      </c>
      <c r="J34" s="4">
        <f t="shared" si="2"/>
        <v>1427669.9352000002</v>
      </c>
      <c r="K34" s="5">
        <v>31.91</v>
      </c>
      <c r="L34" s="4">
        <f t="shared" si="3"/>
        <v>1631695.8321</v>
      </c>
      <c r="M34" s="5">
        <v>23.07</v>
      </c>
      <c r="N34" s="4">
        <f t="shared" si="4"/>
        <v>1179668.5316999999</v>
      </c>
    </row>
    <row r="35" spans="1:14" x14ac:dyDescent="0.25">
      <c r="A35" s="3">
        <v>33</v>
      </c>
      <c r="B35" s="17">
        <f>'pop projections'!A35</f>
        <v>2018</v>
      </c>
      <c r="C35" t="s">
        <v>37</v>
      </c>
      <c r="D35" s="10">
        <f>'pop projections'!F35</f>
        <v>5769464.0544024268</v>
      </c>
      <c r="E35" s="5">
        <v>5.59</v>
      </c>
      <c r="F35" s="4">
        <f t="shared" si="0"/>
        <v>322513.04064109566</v>
      </c>
      <c r="G35" s="9">
        <v>16.350000000000001</v>
      </c>
      <c r="H35" s="4">
        <f t="shared" si="1"/>
        <v>943307.37289479689</v>
      </c>
      <c r="I35" s="5">
        <v>26.07</v>
      </c>
      <c r="J35" s="4">
        <f t="shared" si="2"/>
        <v>1504099.2789827127</v>
      </c>
      <c r="K35" s="5">
        <v>28.57</v>
      </c>
      <c r="L35" s="4">
        <f t="shared" si="3"/>
        <v>1648335.8803427734</v>
      </c>
      <c r="M35" s="5">
        <v>23.43</v>
      </c>
      <c r="N35" s="4">
        <f t="shared" si="4"/>
        <v>1351785.4279464886</v>
      </c>
    </row>
    <row r="36" spans="1:14" x14ac:dyDescent="0.25">
      <c r="A36" s="3">
        <v>34</v>
      </c>
      <c r="B36" s="17">
        <f>'pop projections'!A36</f>
        <v>2018</v>
      </c>
      <c r="C36" t="s">
        <v>38</v>
      </c>
      <c r="D36" s="10">
        <f>'pop projections'!F36</f>
        <v>598231.88174892205</v>
      </c>
      <c r="E36" s="5">
        <v>12.32</v>
      </c>
      <c r="F36" s="4">
        <f t="shared" si="0"/>
        <v>73702.167831467188</v>
      </c>
      <c r="G36" s="9">
        <v>43.64</v>
      </c>
      <c r="H36" s="4">
        <f t="shared" si="1"/>
        <v>261068.39319522958</v>
      </c>
      <c r="I36" s="5">
        <v>23.95</v>
      </c>
      <c r="J36" s="4">
        <f t="shared" si="2"/>
        <v>143276.53567886681</v>
      </c>
      <c r="K36" s="5">
        <v>14.42</v>
      </c>
      <c r="L36" s="4">
        <f t="shared" si="3"/>
        <v>86265.037348194557</v>
      </c>
      <c r="M36" s="5">
        <v>5.66</v>
      </c>
      <c r="N36" s="4">
        <f t="shared" si="4"/>
        <v>33859.924506988988</v>
      </c>
    </row>
    <row r="37" spans="1:14" x14ac:dyDescent="0.25">
      <c r="A37" s="3">
        <v>35</v>
      </c>
      <c r="B37" s="17">
        <f>'pop projections'!A37</f>
        <v>2018</v>
      </c>
      <c r="C37" t="s">
        <v>39</v>
      </c>
      <c r="D37" s="10">
        <f>'pop projections'!F37</f>
        <v>16817209.424829002</v>
      </c>
      <c r="E37" s="5">
        <v>29.57</v>
      </c>
      <c r="F37" s="4">
        <f t="shared" si="0"/>
        <v>4972848.8269219361</v>
      </c>
      <c r="G37" s="9">
        <v>23.02</v>
      </c>
      <c r="H37" s="4">
        <f t="shared" si="1"/>
        <v>3871321.6095956359</v>
      </c>
      <c r="I37" s="5">
        <v>17.010000000000002</v>
      </c>
      <c r="J37" s="4">
        <f t="shared" si="2"/>
        <v>2860607.3231634134</v>
      </c>
      <c r="K37" s="5">
        <v>14.76</v>
      </c>
      <c r="L37" s="4">
        <f t="shared" si="3"/>
        <v>2482220.1111047608</v>
      </c>
      <c r="M37" s="5">
        <v>15.64</v>
      </c>
      <c r="N37" s="4">
        <f t="shared" si="4"/>
        <v>2630211.5540432562</v>
      </c>
    </row>
    <row r="38" spans="1:14" x14ac:dyDescent="0.25">
      <c r="A38" s="3">
        <v>36</v>
      </c>
      <c r="B38" s="17">
        <f>'pop projections'!A38</f>
        <v>2018</v>
      </c>
      <c r="C38" t="s">
        <v>40</v>
      </c>
      <c r="D38" s="10">
        <f>'pop projections'!F38</f>
        <v>729429.01088699989</v>
      </c>
      <c r="E38" s="5">
        <v>4.18</v>
      </c>
      <c r="F38" s="4">
        <f t="shared" si="0"/>
        <v>30490.132655076595</v>
      </c>
      <c r="G38" s="9">
        <v>17.13</v>
      </c>
      <c r="H38" s="4">
        <f t="shared" si="1"/>
        <v>124951.18956494307</v>
      </c>
      <c r="I38" s="5">
        <v>25</v>
      </c>
      <c r="J38" s="4">
        <f t="shared" si="2"/>
        <v>182357.25272175</v>
      </c>
      <c r="K38" s="5">
        <v>23.69</v>
      </c>
      <c r="L38" s="4">
        <f t="shared" si="3"/>
        <v>172801.73267913028</v>
      </c>
      <c r="M38" s="5">
        <v>30</v>
      </c>
      <c r="N38" s="4">
        <f t="shared" si="4"/>
        <v>218828.70326609994</v>
      </c>
    </row>
    <row r="39" spans="1:14" x14ac:dyDescent="0.25">
      <c r="A39" s="3">
        <v>37</v>
      </c>
      <c r="B39" s="17">
        <f>'pop projections'!A39</f>
        <v>2018</v>
      </c>
      <c r="C39" t="s">
        <v>41</v>
      </c>
      <c r="D39" s="10">
        <f>'pop projections'!F39</f>
        <v>6372303.0951089989</v>
      </c>
      <c r="E39" s="5">
        <v>23.2</v>
      </c>
      <c r="F39" s="4">
        <f t="shared" si="0"/>
        <v>1478374.3180652878</v>
      </c>
      <c r="G39" s="9">
        <v>30.26</v>
      </c>
      <c r="H39" s="4">
        <f t="shared" si="1"/>
        <v>1928258.9165799832</v>
      </c>
      <c r="I39" s="5">
        <v>20.94</v>
      </c>
      <c r="J39" s="4">
        <f t="shared" si="2"/>
        <v>1334360.2681158246</v>
      </c>
      <c r="K39" s="5">
        <v>17.079999999999998</v>
      </c>
      <c r="L39" s="4">
        <f t="shared" si="3"/>
        <v>1088389.3686446168</v>
      </c>
      <c r="M39" s="5">
        <v>8.52</v>
      </c>
      <c r="N39" s="4">
        <f t="shared" si="4"/>
        <v>542920.22370328661</v>
      </c>
    </row>
    <row r="40" spans="1:14" x14ac:dyDescent="0.25">
      <c r="A40">
        <f>'Rural-Urban '!A39</f>
        <v>1</v>
      </c>
      <c r="B40" s="17">
        <f>'pop projections'!A40</f>
        <v>2016</v>
      </c>
      <c r="C40" t="str">
        <f>'Rural-Urban '!C39</f>
        <v>India</v>
      </c>
      <c r="D40" s="10">
        <f>'pop projections'!F40</f>
        <v>114102000</v>
      </c>
      <c r="E40" s="5">
        <v>18.97</v>
      </c>
      <c r="F40" s="4">
        <f t="shared" si="0"/>
        <v>21645149.399999999</v>
      </c>
      <c r="G40" s="8">
        <v>19.739999999999998</v>
      </c>
      <c r="H40" s="4">
        <f t="shared" si="1"/>
        <v>22523734.800000001</v>
      </c>
      <c r="I40" s="5">
        <v>20.3</v>
      </c>
      <c r="J40" s="4">
        <f t="shared" si="2"/>
        <v>23162706</v>
      </c>
      <c r="K40" s="5">
        <v>20.67</v>
      </c>
      <c r="L40" s="4">
        <f t="shared" si="3"/>
        <v>23584883.399999999</v>
      </c>
      <c r="M40" s="5">
        <v>20.329999999999998</v>
      </c>
      <c r="N40" s="4">
        <f t="shared" si="4"/>
        <v>23196936.600000001</v>
      </c>
    </row>
    <row r="41" spans="1:14" x14ac:dyDescent="0.25">
      <c r="A41">
        <f>'Rural-Urban '!A40</f>
        <v>2</v>
      </c>
      <c r="B41" s="17">
        <f>'pop projections'!A41</f>
        <v>2016</v>
      </c>
      <c r="C41" t="str">
        <f>'Rural-Urban '!C40</f>
        <v>Andaman and Nicobar  Island</v>
      </c>
      <c r="D41" s="10">
        <f>'pop projections'!F41</f>
        <v>44575.957727873181</v>
      </c>
      <c r="E41" s="5">
        <v>4.3</v>
      </c>
      <c r="F41" s="4">
        <f t="shared" si="0"/>
        <v>1916.7661822985467</v>
      </c>
      <c r="G41" s="9">
        <v>10.25</v>
      </c>
      <c r="H41" s="4">
        <f t="shared" si="1"/>
        <v>4569.0356671070012</v>
      </c>
      <c r="I41" s="5">
        <v>21.84</v>
      </c>
      <c r="J41" s="4">
        <f t="shared" si="2"/>
        <v>9735.3891677675019</v>
      </c>
      <c r="K41" s="5">
        <v>32.65</v>
      </c>
      <c r="L41" s="4">
        <f t="shared" si="3"/>
        <v>14554.050198150593</v>
      </c>
      <c r="M41" s="5">
        <v>30.95</v>
      </c>
      <c r="N41" s="4">
        <f t="shared" si="4"/>
        <v>13796.258916776749</v>
      </c>
    </row>
    <row r="42" spans="1:14" x14ac:dyDescent="0.25">
      <c r="A42">
        <f>'Rural-Urban '!A41</f>
        <v>3</v>
      </c>
      <c r="B42" s="17">
        <f>'pop projections'!A42</f>
        <v>2016</v>
      </c>
      <c r="C42" t="str">
        <f>'Rural-Urban '!C41</f>
        <v>Andhra Pradesh</v>
      </c>
      <c r="D42" s="10">
        <f>'pop projections'!F42</f>
        <v>4146080.2113606343</v>
      </c>
      <c r="E42" s="5">
        <v>3.93</v>
      </c>
      <c r="F42" s="4">
        <f t="shared" si="0"/>
        <v>162940.95230647293</v>
      </c>
      <c r="G42" s="9">
        <v>14.91</v>
      </c>
      <c r="H42" s="4">
        <f t="shared" si="1"/>
        <v>618180.55951387051</v>
      </c>
      <c r="I42" s="5">
        <v>32.979999999999997</v>
      </c>
      <c r="J42" s="4">
        <f t="shared" si="2"/>
        <v>1367377.2537067372</v>
      </c>
      <c r="K42" s="5">
        <v>30.93</v>
      </c>
      <c r="L42" s="4">
        <f t="shared" si="3"/>
        <v>1282382.6093738442</v>
      </c>
      <c r="M42" s="5">
        <v>17.239999999999998</v>
      </c>
      <c r="N42" s="4">
        <f t="shared" si="4"/>
        <v>714784.22843857331</v>
      </c>
    </row>
    <row r="43" spans="1:14" x14ac:dyDescent="0.25">
      <c r="A43">
        <f>'Rural-Urban '!A42</f>
        <v>4</v>
      </c>
      <c r="B43" s="17">
        <f>'pop projections'!A43</f>
        <v>2016</v>
      </c>
      <c r="C43" t="str">
        <f>'Rural-Urban '!C42</f>
        <v>Arunachal Pradesh</v>
      </c>
      <c r="D43" s="10">
        <f>'pop projections'!F43</f>
        <v>106221.83756206442</v>
      </c>
      <c r="E43" s="5">
        <v>18.21</v>
      </c>
      <c r="F43" s="4">
        <f t="shared" si="0"/>
        <v>19342.996620051934</v>
      </c>
      <c r="G43" s="9">
        <v>24.58</v>
      </c>
      <c r="H43" s="4">
        <f t="shared" si="1"/>
        <v>26109.327672755433</v>
      </c>
      <c r="I43" s="5">
        <v>25.9</v>
      </c>
      <c r="J43" s="4">
        <f t="shared" si="2"/>
        <v>27511.455928574684</v>
      </c>
      <c r="K43" s="5">
        <v>22.04</v>
      </c>
      <c r="L43" s="4">
        <f t="shared" si="3"/>
        <v>23411.292998678997</v>
      </c>
      <c r="M43" s="5">
        <v>9.2799999999999994</v>
      </c>
      <c r="N43" s="4">
        <f t="shared" si="4"/>
        <v>9857.3865257595789</v>
      </c>
    </row>
    <row r="44" spans="1:14" x14ac:dyDescent="0.25">
      <c r="A44">
        <f>'Rural-Urban '!A43</f>
        <v>5</v>
      </c>
      <c r="B44" s="17">
        <f>'pop projections'!A44</f>
        <v>2016</v>
      </c>
      <c r="C44" t="str">
        <f>'Rural-Urban '!C43</f>
        <v>Assam</v>
      </c>
      <c r="D44" s="10">
        <f>'pop projections'!F44</f>
        <v>3036000</v>
      </c>
      <c r="E44" s="5">
        <v>23.69</v>
      </c>
      <c r="F44" s="4">
        <f t="shared" si="0"/>
        <v>719228.4</v>
      </c>
      <c r="G44" s="9">
        <v>38.729999999999997</v>
      </c>
      <c r="H44" s="4">
        <f t="shared" si="1"/>
        <v>1175842.7999999998</v>
      </c>
      <c r="I44" s="5">
        <v>19.07</v>
      </c>
      <c r="J44" s="4">
        <f t="shared" si="2"/>
        <v>578965.19999999995</v>
      </c>
      <c r="K44" s="5">
        <v>12.57</v>
      </c>
      <c r="L44" s="4">
        <f t="shared" si="3"/>
        <v>381625.2</v>
      </c>
      <c r="M44" s="5">
        <v>5.95</v>
      </c>
      <c r="N44" s="4">
        <f t="shared" si="4"/>
        <v>180642</v>
      </c>
    </row>
    <row r="45" spans="1:14" x14ac:dyDescent="0.25">
      <c r="A45">
        <f>'Rural-Urban '!A44</f>
        <v>6</v>
      </c>
      <c r="B45" s="17">
        <f>'pop projections'!A45</f>
        <v>2016</v>
      </c>
      <c r="C45" t="str">
        <f>'Rural-Urban '!C44</f>
        <v>Bihar</v>
      </c>
      <c r="D45" s="10">
        <f>'pop projections'!F45</f>
        <v>10120000</v>
      </c>
      <c r="E45" s="5">
        <v>52.42</v>
      </c>
      <c r="F45" s="4">
        <f t="shared" si="0"/>
        <v>5304904</v>
      </c>
      <c r="G45" s="9">
        <v>22.88</v>
      </c>
      <c r="H45" s="4">
        <f t="shared" si="1"/>
        <v>2315456</v>
      </c>
      <c r="I45" s="5">
        <v>12.9</v>
      </c>
      <c r="J45" s="4">
        <f t="shared" si="2"/>
        <v>1305480</v>
      </c>
      <c r="K45" s="5">
        <v>8.56</v>
      </c>
      <c r="L45" s="4">
        <f t="shared" si="3"/>
        <v>866272</v>
      </c>
      <c r="M45" s="5">
        <v>3.24</v>
      </c>
      <c r="N45" s="4">
        <f t="shared" si="4"/>
        <v>327888.00000000006</v>
      </c>
    </row>
    <row r="46" spans="1:14" x14ac:dyDescent="0.25">
      <c r="A46">
        <f>'Rural-Urban '!A45</f>
        <v>7</v>
      </c>
      <c r="B46" s="17">
        <f>'pop projections'!A46</f>
        <v>2016</v>
      </c>
      <c r="C46" t="str">
        <f>'Rural-Urban '!C45</f>
        <v>Chandigarh</v>
      </c>
      <c r="D46" s="10">
        <f>'pop projections'!F46</f>
        <v>144002.18648931806</v>
      </c>
      <c r="E46" s="5">
        <v>0.57999999999999996</v>
      </c>
      <c r="F46" s="4">
        <f t="shared" si="0"/>
        <v>835.21268163804473</v>
      </c>
      <c r="G46" s="9">
        <v>2.15</v>
      </c>
      <c r="H46" s="4">
        <f t="shared" si="1"/>
        <v>3096.0470095203382</v>
      </c>
      <c r="I46" s="5">
        <v>5.21</v>
      </c>
      <c r="J46" s="4">
        <f t="shared" si="2"/>
        <v>7502.5139160934705</v>
      </c>
      <c r="K46" s="5">
        <v>11.97</v>
      </c>
      <c r="L46" s="4">
        <f t="shared" si="3"/>
        <v>17237.06172277137</v>
      </c>
      <c r="M46" s="5">
        <v>80.08</v>
      </c>
      <c r="N46" s="4">
        <f t="shared" si="4"/>
        <v>115316.9509406459</v>
      </c>
    </row>
    <row r="47" spans="1:14" x14ac:dyDescent="0.25">
      <c r="A47">
        <f>'Rural-Urban '!A46</f>
        <v>8</v>
      </c>
      <c r="B47" s="17">
        <f>'pop projections'!A47</f>
        <v>2016</v>
      </c>
      <c r="C47" t="str">
        <f>'Rural-Urban '!C46</f>
        <v>Chhattisgarh</v>
      </c>
      <c r="D47" s="10">
        <f>'pop projections'!F47</f>
        <v>2537000</v>
      </c>
      <c r="E47" s="5">
        <v>31.38</v>
      </c>
      <c r="F47" s="4">
        <f t="shared" si="0"/>
        <v>796110.6</v>
      </c>
      <c r="G47" s="9">
        <v>25.23</v>
      </c>
      <c r="H47" s="4">
        <f t="shared" si="1"/>
        <v>640085.1</v>
      </c>
      <c r="I47" s="5">
        <v>16.399999999999999</v>
      </c>
      <c r="J47" s="4">
        <f t="shared" si="2"/>
        <v>416068</v>
      </c>
      <c r="K47" s="5">
        <v>12.79</v>
      </c>
      <c r="L47" s="4">
        <f t="shared" si="3"/>
        <v>324482.3</v>
      </c>
      <c r="M47" s="5">
        <v>14.2</v>
      </c>
      <c r="N47" s="4">
        <f t="shared" si="4"/>
        <v>360254</v>
      </c>
    </row>
    <row r="48" spans="1:14" x14ac:dyDescent="0.25">
      <c r="A48">
        <f>'Rural-Urban '!A47</f>
        <v>9</v>
      </c>
      <c r="B48" s="17">
        <f>'pop projections'!A48</f>
        <v>2016</v>
      </c>
      <c r="C48" t="str">
        <f>'Rural-Urban '!C47</f>
        <v>Dadra and Nagar Haveli</v>
      </c>
      <c r="D48" s="10">
        <f>'pop projections'!F48</f>
        <v>34139.84421263609</v>
      </c>
      <c r="E48" s="5">
        <v>18.72</v>
      </c>
      <c r="F48" s="4">
        <f t="shared" si="0"/>
        <v>6390.9788366054754</v>
      </c>
      <c r="G48" s="9">
        <v>19.73</v>
      </c>
      <c r="H48" s="4">
        <f t="shared" si="1"/>
        <v>6735.7912631530999</v>
      </c>
      <c r="I48" s="5">
        <v>17.170000000000002</v>
      </c>
      <c r="J48" s="4">
        <f t="shared" si="2"/>
        <v>5861.8112513096175</v>
      </c>
      <c r="K48" s="5">
        <v>24.28</v>
      </c>
      <c r="L48" s="4">
        <f t="shared" si="3"/>
        <v>8289.1541748280433</v>
      </c>
      <c r="M48" s="5">
        <v>20.100000000000001</v>
      </c>
      <c r="N48" s="4">
        <f t="shared" si="4"/>
        <v>6862.1086867398544</v>
      </c>
    </row>
    <row r="49" spans="1:14" x14ac:dyDescent="0.25">
      <c r="A49">
        <f>'Rural-Urban '!A48</f>
        <v>10</v>
      </c>
      <c r="B49" s="17">
        <f>'pop projections'!A49</f>
        <v>2016</v>
      </c>
      <c r="C49" t="str">
        <f>'Rural-Urban '!C48</f>
        <v>Daman and Diu</v>
      </c>
      <c r="D49" s="10">
        <f>'pop projections'!F49</f>
        <v>26697.034573862344</v>
      </c>
      <c r="E49" s="5">
        <v>0.16</v>
      </c>
      <c r="F49" s="4">
        <f t="shared" si="0"/>
        <v>42.71525531817975</v>
      </c>
      <c r="G49" s="9">
        <v>9.49</v>
      </c>
      <c r="H49" s="4">
        <f t="shared" si="1"/>
        <v>2533.5485810595364</v>
      </c>
      <c r="I49" s="5">
        <v>14.59</v>
      </c>
      <c r="J49" s="4">
        <f t="shared" si="2"/>
        <v>3895.0973443265161</v>
      </c>
      <c r="K49" s="5">
        <v>38.85</v>
      </c>
      <c r="L49" s="4">
        <f t="shared" si="3"/>
        <v>10371.797931945521</v>
      </c>
      <c r="M49" s="5">
        <v>36.909999999999997</v>
      </c>
      <c r="N49" s="4">
        <f t="shared" si="4"/>
        <v>9853.8754612125904</v>
      </c>
    </row>
    <row r="50" spans="1:14" x14ac:dyDescent="0.25">
      <c r="A50">
        <f>'Rural-Urban '!A49</f>
        <v>11</v>
      </c>
      <c r="B50" s="17">
        <f>'pop projections'!A50</f>
        <v>2016</v>
      </c>
      <c r="C50" t="str">
        <f>'Rural-Urban '!C49</f>
        <v>Delhi</v>
      </c>
      <c r="D50" s="10">
        <f>'pop projections'!F50</f>
        <v>1743000</v>
      </c>
      <c r="E50" s="5">
        <v>0.1</v>
      </c>
      <c r="F50" s="4">
        <f t="shared" si="0"/>
        <v>1743</v>
      </c>
      <c r="G50" s="9">
        <v>1.73</v>
      </c>
      <c r="H50" s="4">
        <f t="shared" si="1"/>
        <v>30153.9</v>
      </c>
      <c r="I50" s="5">
        <v>12.54</v>
      </c>
      <c r="J50" s="4">
        <f t="shared" si="2"/>
        <v>218572.2</v>
      </c>
      <c r="K50" s="5">
        <v>22.75</v>
      </c>
      <c r="L50" s="4">
        <f t="shared" si="3"/>
        <v>396532.5</v>
      </c>
      <c r="M50" s="5">
        <v>62.88</v>
      </c>
      <c r="N50" s="4">
        <f t="shared" si="4"/>
        <v>1095998.3999999999</v>
      </c>
    </row>
    <row r="51" spans="1:14" x14ac:dyDescent="0.25">
      <c r="A51">
        <f>'Rural-Urban '!A50</f>
        <v>12</v>
      </c>
      <c r="B51" s="17">
        <f>'pop projections'!A51</f>
        <v>2016</v>
      </c>
      <c r="C51" t="str">
        <f>'Rural-Urban '!C50</f>
        <v>Goa</v>
      </c>
      <c r="D51" s="10">
        <f>'pop projections'!F51</f>
        <v>159939.50712886621</v>
      </c>
      <c r="E51" s="5">
        <v>0.36</v>
      </c>
      <c r="F51" s="4">
        <f t="shared" si="0"/>
        <v>575.78222566391833</v>
      </c>
      <c r="G51" s="9">
        <v>4.62</v>
      </c>
      <c r="H51" s="4">
        <f t="shared" si="1"/>
        <v>7389.2052293536199</v>
      </c>
      <c r="I51" s="5">
        <v>11.52</v>
      </c>
      <c r="J51" s="4">
        <f t="shared" si="2"/>
        <v>18425.031221245386</v>
      </c>
      <c r="K51" s="5">
        <v>29.34</v>
      </c>
      <c r="L51" s="4">
        <f t="shared" si="3"/>
        <v>46926.251391609345</v>
      </c>
      <c r="M51" s="5">
        <v>54.16</v>
      </c>
      <c r="N51" s="4">
        <f t="shared" si="4"/>
        <v>86623.237060993924</v>
      </c>
    </row>
    <row r="52" spans="1:14" x14ac:dyDescent="0.25">
      <c r="A52">
        <f>'Rural-Urban '!A51</f>
        <v>13</v>
      </c>
      <c r="B52" s="17">
        <f>'pop projections'!A52</f>
        <v>2016</v>
      </c>
      <c r="C52" t="str">
        <f>'Rural-Urban '!C51</f>
        <v>Gujarat</v>
      </c>
      <c r="D52" s="10">
        <f>'pop projections'!F52</f>
        <v>5067000</v>
      </c>
      <c r="E52" s="5">
        <v>7.6</v>
      </c>
      <c r="F52" s="4">
        <f t="shared" si="0"/>
        <v>385092</v>
      </c>
      <c r="G52" s="9">
        <v>15.83</v>
      </c>
      <c r="H52" s="4">
        <f t="shared" si="1"/>
        <v>802106.1</v>
      </c>
      <c r="I52" s="5">
        <v>20.58</v>
      </c>
      <c r="J52" s="4">
        <f t="shared" si="2"/>
        <v>1042788.5999999999</v>
      </c>
      <c r="K52" s="5">
        <v>25.24</v>
      </c>
      <c r="L52" s="4">
        <f t="shared" si="3"/>
        <v>1278910.7999999998</v>
      </c>
      <c r="M52" s="5">
        <v>30.75</v>
      </c>
      <c r="N52" s="4">
        <f t="shared" si="4"/>
        <v>1558102.5</v>
      </c>
    </row>
    <row r="53" spans="1:14" x14ac:dyDescent="0.25">
      <c r="A53">
        <f>'Rural-Urban '!A52</f>
        <v>14</v>
      </c>
      <c r="B53" s="17">
        <f>'pop projections'!A53</f>
        <v>2016</v>
      </c>
      <c r="C53" t="str">
        <f>'Rural-Urban '!C52</f>
        <v>Haryana</v>
      </c>
      <c r="D53" s="10">
        <f>'pop projections'!F53</f>
        <v>2335000</v>
      </c>
      <c r="E53" s="5">
        <v>1.49</v>
      </c>
      <c r="F53" s="4">
        <f t="shared" si="0"/>
        <v>34791.5</v>
      </c>
      <c r="G53" s="9">
        <v>6.84</v>
      </c>
      <c r="H53" s="4">
        <f t="shared" si="1"/>
        <v>159714</v>
      </c>
      <c r="I53" s="5">
        <v>17.41</v>
      </c>
      <c r="J53" s="4">
        <f t="shared" si="2"/>
        <v>406523.5</v>
      </c>
      <c r="K53" s="5">
        <v>26.92</v>
      </c>
      <c r="L53" s="4">
        <f t="shared" si="3"/>
        <v>628582.00000000012</v>
      </c>
      <c r="M53" s="5">
        <v>47.35</v>
      </c>
      <c r="N53" s="4">
        <f t="shared" si="4"/>
        <v>1105622.5</v>
      </c>
    </row>
    <row r="54" spans="1:14" x14ac:dyDescent="0.25">
      <c r="A54">
        <f>'Rural-Urban '!A53</f>
        <v>15</v>
      </c>
      <c r="B54" s="17">
        <f>'pop projections'!A54</f>
        <v>2016</v>
      </c>
      <c r="C54" t="str">
        <f>'Rural-Urban '!C53</f>
        <v>Himachal Pradesh</v>
      </c>
      <c r="D54" s="10">
        <f>'pop projections'!F54</f>
        <v>522000</v>
      </c>
      <c r="E54" s="5">
        <v>1.44</v>
      </c>
      <c r="F54" s="4">
        <f t="shared" si="0"/>
        <v>7516.8</v>
      </c>
      <c r="G54" s="9">
        <v>8.83</v>
      </c>
      <c r="H54" s="4">
        <f t="shared" si="1"/>
        <v>46092.6</v>
      </c>
      <c r="I54" s="5">
        <v>23.87</v>
      </c>
      <c r="J54" s="4">
        <f t="shared" si="2"/>
        <v>124601.4</v>
      </c>
      <c r="K54" s="5">
        <v>34.35</v>
      </c>
      <c r="L54" s="4">
        <f t="shared" si="3"/>
        <v>179307</v>
      </c>
      <c r="M54" s="5">
        <v>31.52</v>
      </c>
      <c r="N54" s="4">
        <f t="shared" si="4"/>
        <v>164534.39999999999</v>
      </c>
    </row>
    <row r="55" spans="1:14" x14ac:dyDescent="0.25">
      <c r="A55">
        <f>'Rural-Urban '!A54</f>
        <v>16</v>
      </c>
      <c r="B55" s="17">
        <f>'pop projections'!A55</f>
        <v>2016</v>
      </c>
      <c r="C55" t="str">
        <f>'Rural-Urban '!C54</f>
        <v>Jammu and Kashmir</v>
      </c>
      <c r="D55" s="10">
        <f>'pop projections'!F55</f>
        <v>1086000</v>
      </c>
      <c r="E55" s="5">
        <v>6.85</v>
      </c>
      <c r="F55" s="4">
        <f t="shared" si="0"/>
        <v>74391</v>
      </c>
      <c r="G55" s="9">
        <v>19.27</v>
      </c>
      <c r="H55" s="4">
        <f t="shared" si="1"/>
        <v>209272.2</v>
      </c>
      <c r="I55" s="5">
        <v>24.7</v>
      </c>
      <c r="J55" s="4">
        <f t="shared" si="2"/>
        <v>268242</v>
      </c>
      <c r="K55" s="5">
        <v>24.02</v>
      </c>
      <c r="L55" s="4">
        <f t="shared" si="3"/>
        <v>260857.2</v>
      </c>
      <c r="M55" s="5">
        <v>25.15</v>
      </c>
      <c r="N55" s="4">
        <f t="shared" si="4"/>
        <v>273129</v>
      </c>
    </row>
    <row r="56" spans="1:14" x14ac:dyDescent="0.25">
      <c r="A56">
        <f>'Rural-Urban '!A55</f>
        <v>17</v>
      </c>
      <c r="B56" s="17">
        <f>'pop projections'!A56</f>
        <v>2016</v>
      </c>
      <c r="C56" t="str">
        <f>'Rural-Urban '!C55</f>
        <v>Jharkhand</v>
      </c>
      <c r="D56" s="10">
        <f>'pop projections'!F56</f>
        <v>3212000</v>
      </c>
      <c r="E56" s="5">
        <v>46.15</v>
      </c>
      <c r="F56" s="4">
        <f t="shared" si="0"/>
        <v>1482338</v>
      </c>
      <c r="G56" s="9">
        <v>21.11</v>
      </c>
      <c r="H56" s="4">
        <f t="shared" si="1"/>
        <v>678053.2</v>
      </c>
      <c r="I56" s="5">
        <v>14</v>
      </c>
      <c r="J56" s="4">
        <f t="shared" si="2"/>
        <v>449680</v>
      </c>
      <c r="K56" s="5">
        <v>9.9700000000000006</v>
      </c>
      <c r="L56" s="4">
        <f t="shared" si="3"/>
        <v>320236.40000000002</v>
      </c>
      <c r="M56" s="5">
        <v>8.76</v>
      </c>
      <c r="N56" s="4">
        <f t="shared" si="4"/>
        <v>281371.2</v>
      </c>
    </row>
    <row r="57" spans="1:14" x14ac:dyDescent="0.25">
      <c r="A57">
        <f>'Rural-Urban '!A56</f>
        <v>18</v>
      </c>
      <c r="B57" s="17">
        <f>'pop projections'!A57</f>
        <v>2016</v>
      </c>
      <c r="C57" t="str">
        <f>'Rural-Urban '!C56</f>
        <v>Karnataka</v>
      </c>
      <c r="D57" s="10">
        <f>'pop projections'!F57</f>
        <v>4838000</v>
      </c>
      <c r="E57" s="5">
        <v>6.02</v>
      </c>
      <c r="F57" s="4">
        <f t="shared" si="0"/>
        <v>291247.59999999998</v>
      </c>
      <c r="G57" s="9">
        <v>19.27</v>
      </c>
      <c r="H57" s="4">
        <f t="shared" si="1"/>
        <v>932282.6</v>
      </c>
      <c r="I57" s="5">
        <v>26.62</v>
      </c>
      <c r="J57" s="4">
        <f t="shared" si="2"/>
        <v>1287875.6000000001</v>
      </c>
      <c r="K57" s="5">
        <v>27.4</v>
      </c>
      <c r="L57" s="4">
        <f t="shared" si="3"/>
        <v>1325612</v>
      </c>
      <c r="M57" s="5">
        <v>20.69</v>
      </c>
      <c r="N57" s="4">
        <f t="shared" si="4"/>
        <v>1000982.2</v>
      </c>
    </row>
    <row r="58" spans="1:14" x14ac:dyDescent="0.25">
      <c r="A58">
        <f>'Rural-Urban '!A57</f>
        <v>19</v>
      </c>
      <c r="B58" s="17">
        <f>'pop projections'!A58</f>
        <v>2016</v>
      </c>
      <c r="C58" t="str">
        <f>'Rural-Urban '!C57</f>
        <v>Kerala</v>
      </c>
      <c r="D58" s="10">
        <f>'pop projections'!F58</f>
        <v>2456000</v>
      </c>
      <c r="E58" s="5">
        <v>0.26</v>
      </c>
      <c r="F58" s="4">
        <f t="shared" si="0"/>
        <v>6385.6</v>
      </c>
      <c r="G58" s="9">
        <v>1.95</v>
      </c>
      <c r="H58" s="4">
        <f t="shared" si="1"/>
        <v>47892</v>
      </c>
      <c r="I58" s="5">
        <v>12.91</v>
      </c>
      <c r="J58" s="4">
        <f t="shared" si="2"/>
        <v>317069.59999999998</v>
      </c>
      <c r="K58" s="5">
        <v>36.15</v>
      </c>
      <c r="L58" s="4">
        <f t="shared" si="3"/>
        <v>887844</v>
      </c>
      <c r="M58" s="5">
        <v>48.73</v>
      </c>
      <c r="N58" s="4">
        <f t="shared" si="4"/>
        <v>1196808.7999999998</v>
      </c>
    </row>
    <row r="59" spans="1:14" x14ac:dyDescent="0.25">
      <c r="A59">
        <f>'Rural-Urban '!A58</f>
        <v>20</v>
      </c>
      <c r="B59" s="17">
        <f>'pop projections'!A59</f>
        <v>2016</v>
      </c>
      <c r="C59" t="str">
        <f>'Rural-Urban '!C58</f>
        <v>Lakshwadeep</v>
      </c>
      <c r="D59" s="10">
        <f>'pop projections'!F59</f>
        <v>6552.9084863116659</v>
      </c>
      <c r="E59" s="5">
        <v>0.14000000000000001</v>
      </c>
      <c r="F59" s="4">
        <f t="shared" si="0"/>
        <v>9.1740718808363333</v>
      </c>
      <c r="G59" s="9">
        <v>0.15</v>
      </c>
      <c r="H59" s="4">
        <f t="shared" si="1"/>
        <v>9.8293627294674977</v>
      </c>
      <c r="I59" s="5">
        <v>8.6999999999999993</v>
      </c>
      <c r="J59" s="4">
        <f t="shared" si="2"/>
        <v>570.10303830911482</v>
      </c>
      <c r="K59" s="5">
        <v>52.23</v>
      </c>
      <c r="L59" s="4">
        <f t="shared" si="3"/>
        <v>3422.5841024005827</v>
      </c>
      <c r="M59" s="5">
        <v>38.78</v>
      </c>
      <c r="N59" s="4">
        <f t="shared" si="4"/>
        <v>2541.2179109916642</v>
      </c>
    </row>
    <row r="60" spans="1:14" x14ac:dyDescent="0.25">
      <c r="A60">
        <f>'Rural-Urban '!A59</f>
        <v>21</v>
      </c>
      <c r="B60" s="17">
        <f>'pop projections'!A60</f>
        <v>2016</v>
      </c>
      <c r="C60" t="str">
        <f>'Rural-Urban '!C59</f>
        <v>Madhya Pradesh</v>
      </c>
      <c r="D60" s="10">
        <f>'pop projections'!F60</f>
        <v>8021000</v>
      </c>
      <c r="E60" s="5">
        <v>30.18</v>
      </c>
      <c r="F60" s="4">
        <f t="shared" si="0"/>
        <v>2420737.7999999998</v>
      </c>
      <c r="G60" s="9">
        <v>22.62</v>
      </c>
      <c r="H60" s="4">
        <f t="shared" si="1"/>
        <v>1814350.2</v>
      </c>
      <c r="I60" s="5">
        <v>16.02</v>
      </c>
      <c r="J60" s="4">
        <f t="shared" si="2"/>
        <v>1284964.2</v>
      </c>
      <c r="K60" s="5">
        <v>14.85</v>
      </c>
      <c r="L60" s="4">
        <f t="shared" si="3"/>
        <v>1191118.5</v>
      </c>
      <c r="M60" s="5">
        <v>16.32</v>
      </c>
      <c r="N60" s="4">
        <f t="shared" si="4"/>
        <v>1309027.2</v>
      </c>
    </row>
    <row r="61" spans="1:14" x14ac:dyDescent="0.25">
      <c r="A61">
        <f>'Rural-Urban '!A60</f>
        <v>22</v>
      </c>
      <c r="B61" s="17">
        <f>'pop projections'!A61</f>
        <v>2016</v>
      </c>
      <c r="C61" t="str">
        <f>'Rural-Urban '!C60</f>
        <v>Maharashtra</v>
      </c>
      <c r="D61" s="10">
        <f>'pop projections'!F61</f>
        <v>9691000</v>
      </c>
      <c r="E61" s="5">
        <v>8.0399999999999991</v>
      </c>
      <c r="F61" s="4">
        <f t="shared" si="0"/>
        <v>779156.39999999991</v>
      </c>
      <c r="G61" s="9">
        <v>15.56</v>
      </c>
      <c r="H61" s="4">
        <f t="shared" si="1"/>
        <v>1507919.6</v>
      </c>
      <c r="I61" s="5">
        <v>22.78</v>
      </c>
      <c r="J61" s="4">
        <f t="shared" si="2"/>
        <v>2207609.7999999998</v>
      </c>
      <c r="K61" s="5">
        <v>26.5</v>
      </c>
      <c r="L61" s="4">
        <f t="shared" si="3"/>
        <v>2568115</v>
      </c>
      <c r="M61" s="5">
        <v>27.13</v>
      </c>
      <c r="N61" s="4">
        <f t="shared" si="4"/>
        <v>2629168.2999999998</v>
      </c>
    </row>
    <row r="62" spans="1:14" x14ac:dyDescent="0.25">
      <c r="A62">
        <f>'Rural-Urban '!A61</f>
        <v>23</v>
      </c>
      <c r="B62" s="17">
        <f>'pop projections'!A62</f>
        <v>2016</v>
      </c>
      <c r="C62" t="str">
        <f>'Rural-Urban '!C61</f>
        <v>Manipur</v>
      </c>
      <c r="D62" s="10">
        <f>'pop projections'!F62</f>
        <v>209693.07156197331</v>
      </c>
      <c r="E62" s="5">
        <v>8.48</v>
      </c>
      <c r="F62" s="4">
        <f t="shared" si="0"/>
        <v>17781.972468455337</v>
      </c>
      <c r="G62" s="9">
        <v>30.75</v>
      </c>
      <c r="H62" s="4">
        <f t="shared" si="1"/>
        <v>64480.619505306793</v>
      </c>
      <c r="I62" s="5">
        <v>31.15</v>
      </c>
      <c r="J62" s="4">
        <f t="shared" si="2"/>
        <v>65319.391791554677</v>
      </c>
      <c r="K62" s="5">
        <v>19.899999999999999</v>
      </c>
      <c r="L62" s="4">
        <f t="shared" si="3"/>
        <v>41728.921240832686</v>
      </c>
      <c r="M62" s="5">
        <v>9.73</v>
      </c>
      <c r="N62" s="4">
        <f t="shared" si="4"/>
        <v>20403.135862980002</v>
      </c>
    </row>
    <row r="63" spans="1:14" x14ac:dyDescent="0.25">
      <c r="A63">
        <f>'Rural-Urban '!A62</f>
        <v>24</v>
      </c>
      <c r="B63" s="17">
        <f>'pop projections'!A63</f>
        <v>2016</v>
      </c>
      <c r="C63" t="str">
        <f>'Rural-Urban '!C62</f>
        <v>Meghalaya</v>
      </c>
      <c r="D63" s="10">
        <f>'pop projections'!F63</f>
        <v>224335.99052521295</v>
      </c>
      <c r="E63" s="5">
        <v>11.23</v>
      </c>
      <c r="F63" s="4">
        <f t="shared" si="0"/>
        <v>25192.931735981416</v>
      </c>
      <c r="G63" s="9">
        <v>35.43</v>
      </c>
      <c r="H63" s="4">
        <f t="shared" si="1"/>
        <v>79482.241443082952</v>
      </c>
      <c r="I63" s="5">
        <v>30.87</v>
      </c>
      <c r="J63" s="4">
        <f t="shared" si="2"/>
        <v>69252.52027513324</v>
      </c>
      <c r="K63" s="5">
        <v>15.96</v>
      </c>
      <c r="L63" s="4">
        <f t="shared" si="3"/>
        <v>35804.024087823986</v>
      </c>
      <c r="M63" s="5">
        <v>6.51</v>
      </c>
      <c r="N63" s="4">
        <f t="shared" si="4"/>
        <v>14604.272983191362</v>
      </c>
    </row>
    <row r="64" spans="1:14" x14ac:dyDescent="0.25">
      <c r="A64">
        <f>'Rural-Urban '!A63</f>
        <v>25</v>
      </c>
      <c r="B64" s="17">
        <f>'pop projections'!A64</f>
        <v>2016</v>
      </c>
      <c r="C64" t="str">
        <f>'Rural-Urban '!C63</f>
        <v>Mizoram</v>
      </c>
      <c r="D64" s="10">
        <f>'pop projections'!F64</f>
        <v>85996.81136974445</v>
      </c>
      <c r="E64" s="5">
        <v>6.25</v>
      </c>
      <c r="F64" s="4">
        <f t="shared" si="0"/>
        <v>5374.8007106090281</v>
      </c>
      <c r="G64" s="9">
        <v>10.06</v>
      </c>
      <c r="H64" s="4">
        <f t="shared" si="1"/>
        <v>8651.2792237962931</v>
      </c>
      <c r="I64" s="5">
        <v>20.16</v>
      </c>
      <c r="J64" s="4">
        <f t="shared" si="2"/>
        <v>17336.957172140483</v>
      </c>
      <c r="K64" s="5">
        <v>29.1</v>
      </c>
      <c r="L64" s="4">
        <f t="shared" si="3"/>
        <v>25025.072108595636</v>
      </c>
      <c r="M64" s="5">
        <v>34.42</v>
      </c>
      <c r="N64" s="4">
        <f t="shared" si="4"/>
        <v>29600.102473466042</v>
      </c>
    </row>
    <row r="65" spans="1:14" x14ac:dyDescent="0.25">
      <c r="A65">
        <f>'Rural-Urban '!A64</f>
        <v>26</v>
      </c>
      <c r="B65" s="17">
        <f>'pop projections'!A65</f>
        <v>2016</v>
      </c>
      <c r="C65" t="str">
        <f>'Rural-Urban '!C64</f>
        <v>Nagaland</v>
      </c>
      <c r="D65" s="10">
        <f>'pop projections'!F65</f>
        <v>192542.24935088598</v>
      </c>
      <c r="E65" s="5">
        <v>10.71</v>
      </c>
      <c r="F65" s="4">
        <f t="shared" si="0"/>
        <v>20621.274905479891</v>
      </c>
      <c r="G65" s="9">
        <v>29.94</v>
      </c>
      <c r="H65" s="4">
        <f t="shared" si="1"/>
        <v>57647.149455655264</v>
      </c>
      <c r="I65" s="5">
        <v>27</v>
      </c>
      <c r="J65" s="4">
        <f t="shared" si="2"/>
        <v>51986.407324739208</v>
      </c>
      <c r="K65" s="5">
        <v>21.15</v>
      </c>
      <c r="L65" s="4">
        <f t="shared" si="3"/>
        <v>40722.685737712382</v>
      </c>
      <c r="M65" s="5">
        <v>11.2</v>
      </c>
      <c r="N65" s="4">
        <f t="shared" si="4"/>
        <v>21564.731927299228</v>
      </c>
    </row>
    <row r="66" spans="1:14" x14ac:dyDescent="0.25">
      <c r="A66">
        <f>'Rural-Urban '!A65</f>
        <v>27</v>
      </c>
      <c r="B66" s="17">
        <f>'pop projections'!A66</f>
        <v>2016</v>
      </c>
      <c r="C66" t="str">
        <f>'Rural-Urban '!C65</f>
        <v>Odisha</v>
      </c>
      <c r="D66" s="10">
        <f>'pop projections'!F66</f>
        <v>3357000</v>
      </c>
      <c r="E66" s="5">
        <v>36.54</v>
      </c>
      <c r="F66" s="4">
        <f t="shared" si="0"/>
        <v>1226647.8</v>
      </c>
      <c r="G66" s="9">
        <v>26.6</v>
      </c>
      <c r="H66" s="4">
        <f t="shared" si="1"/>
        <v>892962</v>
      </c>
      <c r="I66" s="5">
        <v>18.84</v>
      </c>
      <c r="J66" s="4">
        <f t="shared" si="2"/>
        <v>632458.80000000005</v>
      </c>
      <c r="K66" s="5">
        <v>11.02</v>
      </c>
      <c r="L66" s="4">
        <f t="shared" si="3"/>
        <v>369941.4</v>
      </c>
      <c r="M66" s="5">
        <v>7</v>
      </c>
      <c r="N66" s="4">
        <f t="shared" si="4"/>
        <v>234990</v>
      </c>
    </row>
    <row r="67" spans="1:14" x14ac:dyDescent="0.25">
      <c r="A67">
        <f>'Rural-Urban '!A66</f>
        <v>28</v>
      </c>
      <c r="B67" s="17">
        <f>'pop projections'!A67</f>
        <v>2016</v>
      </c>
      <c r="C67" t="str">
        <f>'Rural-Urban '!C66</f>
        <v>Pondicherry</v>
      </c>
      <c r="D67" s="10">
        <f>'pop projections'!F67</f>
        <v>135022.27485992803</v>
      </c>
      <c r="E67" s="5">
        <v>1.99</v>
      </c>
      <c r="F67" s="4">
        <f t="shared" ref="F67:F130" si="5">((D67*E67)/100)</f>
        <v>2686.9432697125676</v>
      </c>
      <c r="G67" s="9">
        <v>9.65</v>
      </c>
      <c r="H67" s="4">
        <f t="shared" ref="H67:H130" si="6">((D67*G67)/100)</f>
        <v>13029.649523983055</v>
      </c>
      <c r="I67" s="5">
        <v>20.55</v>
      </c>
      <c r="J67" s="4">
        <f t="shared" ref="J67:J130" si="7">((D67*I67)/100)</f>
        <v>27747.077483715209</v>
      </c>
      <c r="K67" s="5">
        <v>31.31</v>
      </c>
      <c r="L67" s="4">
        <f t="shared" ref="L67:L130" si="8">((D67*K67)/100)</f>
        <v>42275.474258643466</v>
      </c>
      <c r="M67" s="5">
        <v>36.49</v>
      </c>
      <c r="N67" s="4">
        <f t="shared" ref="N67:N130" si="9">((D67*M67)/100)</f>
        <v>49269.628096387743</v>
      </c>
    </row>
    <row r="68" spans="1:14" x14ac:dyDescent="0.25">
      <c r="A68">
        <f>'Rural-Urban '!A67</f>
        <v>29</v>
      </c>
      <c r="B68" s="17">
        <f>'pop projections'!A68</f>
        <v>2016</v>
      </c>
      <c r="C68" t="str">
        <f>'Rural-Urban '!C67</f>
        <v>Punjab</v>
      </c>
      <c r="D68" s="10">
        <f>'pop projections'!F68</f>
        <v>2178000</v>
      </c>
      <c r="E68" s="5">
        <v>0.56000000000000005</v>
      </c>
      <c r="F68" s="4">
        <f t="shared" si="5"/>
        <v>12196.8</v>
      </c>
      <c r="G68" s="9">
        <v>3.39</v>
      </c>
      <c r="H68" s="4">
        <f t="shared" si="6"/>
        <v>73834.2</v>
      </c>
      <c r="I68" s="5">
        <v>11.55</v>
      </c>
      <c r="J68" s="4">
        <f t="shared" si="7"/>
        <v>251559</v>
      </c>
      <c r="K68" s="5">
        <v>21.9</v>
      </c>
      <c r="L68" s="4">
        <f t="shared" si="8"/>
        <v>476982</v>
      </c>
      <c r="M68" s="5">
        <v>62.6</v>
      </c>
      <c r="N68" s="4">
        <f t="shared" si="9"/>
        <v>1363428</v>
      </c>
    </row>
    <row r="69" spans="1:14" x14ac:dyDescent="0.25">
      <c r="A69">
        <f>'Rural-Urban '!A68</f>
        <v>30</v>
      </c>
      <c r="B69" s="17">
        <f>'pop projections'!A69</f>
        <v>2016</v>
      </c>
      <c r="C69" t="str">
        <f>'Rural-Urban '!C68</f>
        <v>Rajasthan</v>
      </c>
      <c r="D69" s="10">
        <f>'pop projections'!F69</f>
        <v>7096000</v>
      </c>
      <c r="E69" s="5">
        <v>16.34</v>
      </c>
      <c r="F69" s="4">
        <f t="shared" si="5"/>
        <v>1159486.3999999999</v>
      </c>
      <c r="G69" s="9">
        <v>23.24</v>
      </c>
      <c r="H69" s="4">
        <f t="shared" si="6"/>
        <v>1649110.4</v>
      </c>
      <c r="I69" s="5">
        <v>21.57</v>
      </c>
      <c r="J69" s="4">
        <f t="shared" si="7"/>
        <v>1530607.2</v>
      </c>
      <c r="K69" s="5">
        <v>18.829999999999998</v>
      </c>
      <c r="L69" s="4">
        <f t="shared" si="8"/>
        <v>1336176.7999999998</v>
      </c>
      <c r="M69" s="5">
        <v>20.02</v>
      </c>
      <c r="N69" s="4">
        <f t="shared" si="9"/>
        <v>1420619.2</v>
      </c>
    </row>
    <row r="70" spans="1:14" x14ac:dyDescent="0.25">
      <c r="A70">
        <f>'Rural-Urban '!A69</f>
        <v>31</v>
      </c>
      <c r="B70" s="17">
        <f>'pop projections'!A70</f>
        <v>2016</v>
      </c>
      <c r="C70" t="str">
        <f>'Rural-Urban '!C69</f>
        <v>Sikkim</v>
      </c>
      <c r="D70" s="10">
        <f>'pop projections'!F70</f>
        <v>52342.367785724047</v>
      </c>
      <c r="E70" s="5">
        <v>0.44</v>
      </c>
      <c r="F70" s="4">
        <f t="shared" si="5"/>
        <v>230.30641825718578</v>
      </c>
      <c r="G70" s="9">
        <v>6.05</v>
      </c>
      <c r="H70" s="4">
        <f t="shared" si="6"/>
        <v>3166.7132510363049</v>
      </c>
      <c r="I70" s="5">
        <v>41.58</v>
      </c>
      <c r="J70" s="4">
        <f t="shared" si="7"/>
        <v>21763.956525304056</v>
      </c>
      <c r="K70" s="5">
        <v>40.68</v>
      </c>
      <c r="L70" s="4">
        <f t="shared" si="8"/>
        <v>21292.875215232543</v>
      </c>
      <c r="M70" s="5">
        <v>11.25</v>
      </c>
      <c r="N70" s="4">
        <f t="shared" si="9"/>
        <v>5888.5163758939552</v>
      </c>
    </row>
    <row r="71" spans="1:14" x14ac:dyDescent="0.25">
      <c r="A71">
        <f>'Rural-Urban '!A70</f>
        <v>32</v>
      </c>
      <c r="B71" s="17">
        <f>'pop projections'!A71</f>
        <v>2016</v>
      </c>
      <c r="C71" t="str">
        <f>'Rural-Urban '!C70</f>
        <v>Tamil Nadu</v>
      </c>
      <c r="D71" s="10">
        <f>'pop projections'!F71</f>
        <v>4781000</v>
      </c>
      <c r="E71" s="5">
        <v>2.98</v>
      </c>
      <c r="F71" s="4">
        <f t="shared" si="5"/>
        <v>142473.79999999999</v>
      </c>
      <c r="G71" s="9">
        <v>14.11</v>
      </c>
      <c r="H71" s="4">
        <f t="shared" si="6"/>
        <v>674599.1</v>
      </c>
      <c r="I71" s="5">
        <v>27.92</v>
      </c>
      <c r="J71" s="4">
        <f t="shared" si="7"/>
        <v>1334855.2000000002</v>
      </c>
      <c r="K71" s="5">
        <v>31.91</v>
      </c>
      <c r="L71" s="4">
        <f t="shared" si="8"/>
        <v>1525617.1</v>
      </c>
      <c r="M71" s="5">
        <v>23.07</v>
      </c>
      <c r="N71" s="4">
        <f t="shared" si="9"/>
        <v>1102976.7</v>
      </c>
    </row>
    <row r="72" spans="1:14" x14ac:dyDescent="0.25">
      <c r="A72">
        <f>'Rural-Urban '!A71</f>
        <v>33</v>
      </c>
      <c r="B72" s="17">
        <f>'pop projections'!A72</f>
        <v>2016</v>
      </c>
      <c r="C72" t="str">
        <f>'Rural-Urban '!C71</f>
        <v>Telangana</v>
      </c>
      <c r="D72" s="10">
        <f>'pop projections'!F72</f>
        <v>3002333.9461577008</v>
      </c>
      <c r="E72" s="5">
        <v>5.59</v>
      </c>
      <c r="F72" s="4">
        <f t="shared" si="5"/>
        <v>167830.46759021547</v>
      </c>
      <c r="G72" s="9">
        <v>16.350000000000001</v>
      </c>
      <c r="H72" s="4">
        <f t="shared" si="6"/>
        <v>490881.60019678413</v>
      </c>
      <c r="I72" s="5">
        <v>26.07</v>
      </c>
      <c r="J72" s="4">
        <f t="shared" si="7"/>
        <v>782708.4597633126</v>
      </c>
      <c r="K72" s="5">
        <v>28.57</v>
      </c>
      <c r="L72" s="4">
        <f t="shared" si="8"/>
        <v>857766.80841725518</v>
      </c>
      <c r="M72" s="5">
        <v>23.43</v>
      </c>
      <c r="N72" s="4">
        <f t="shared" si="9"/>
        <v>703446.84358474927</v>
      </c>
    </row>
    <row r="73" spans="1:14" x14ac:dyDescent="0.25">
      <c r="A73">
        <f>'Rural-Urban '!A72</f>
        <v>34</v>
      </c>
      <c r="B73" s="17">
        <f>'pop projections'!A73</f>
        <v>2016</v>
      </c>
      <c r="C73" t="str">
        <f>'Rural-Urban '!C72</f>
        <v>Tripura</v>
      </c>
      <c r="D73" s="10">
        <f>'pop projections'!F73</f>
        <v>309523.80084726465</v>
      </c>
      <c r="E73" s="5">
        <v>12.32</v>
      </c>
      <c r="F73" s="4">
        <f t="shared" si="5"/>
        <v>38133.332264383003</v>
      </c>
      <c r="G73" s="9">
        <v>43.64</v>
      </c>
      <c r="H73" s="4">
        <f t="shared" si="6"/>
        <v>135076.18668974628</v>
      </c>
      <c r="I73" s="5">
        <v>23.95</v>
      </c>
      <c r="J73" s="4">
        <f t="shared" si="7"/>
        <v>74130.950302919882</v>
      </c>
      <c r="K73" s="5">
        <v>14.42</v>
      </c>
      <c r="L73" s="4">
        <f t="shared" si="8"/>
        <v>44633.332082175562</v>
      </c>
      <c r="M73" s="5">
        <v>5.66</v>
      </c>
      <c r="N73" s="4">
        <f t="shared" si="9"/>
        <v>17519.047127955178</v>
      </c>
    </row>
    <row r="74" spans="1:14" x14ac:dyDescent="0.25">
      <c r="A74">
        <f>'Rural-Urban '!A73</f>
        <v>35</v>
      </c>
      <c r="B74" s="17">
        <f>'pop projections'!A74</f>
        <v>2016</v>
      </c>
      <c r="C74" t="str">
        <f>'Rural-Urban '!C73</f>
        <v>Uttar Pradesh</v>
      </c>
      <c r="D74" s="10">
        <f>'pop projections'!F74</f>
        <v>25175000</v>
      </c>
      <c r="E74" s="5">
        <v>29.57</v>
      </c>
      <c r="F74" s="4">
        <f t="shared" si="5"/>
        <v>7444247.5</v>
      </c>
      <c r="G74" s="9">
        <v>23.02</v>
      </c>
      <c r="H74" s="4">
        <f t="shared" si="6"/>
        <v>5795285</v>
      </c>
      <c r="I74" s="5">
        <v>17.010000000000002</v>
      </c>
      <c r="J74" s="4">
        <f t="shared" si="7"/>
        <v>4282267.5000000009</v>
      </c>
      <c r="K74" s="5">
        <v>14.76</v>
      </c>
      <c r="L74" s="4">
        <f t="shared" si="8"/>
        <v>3715830</v>
      </c>
      <c r="M74" s="5">
        <v>15.64</v>
      </c>
      <c r="N74" s="4">
        <f t="shared" si="9"/>
        <v>3937370</v>
      </c>
    </row>
    <row r="75" spans="1:14" x14ac:dyDescent="0.25">
      <c r="A75">
        <f>'Rural-Urban '!A74</f>
        <v>36</v>
      </c>
      <c r="B75" s="17">
        <f>'pop projections'!A75</f>
        <v>2016</v>
      </c>
      <c r="C75" t="str">
        <f>'Rural-Urban '!C74</f>
        <v>Uttarakhand</v>
      </c>
      <c r="D75" s="10">
        <f>'pop projections'!F75</f>
        <v>1026000</v>
      </c>
      <c r="E75" s="5">
        <v>4.18</v>
      </c>
      <c r="F75" s="4">
        <f t="shared" si="5"/>
        <v>42886.8</v>
      </c>
      <c r="G75" s="9">
        <v>17.13</v>
      </c>
      <c r="H75" s="4">
        <f t="shared" si="6"/>
        <v>175753.8</v>
      </c>
      <c r="I75" s="5">
        <v>25</v>
      </c>
      <c r="J75" s="4">
        <f t="shared" si="7"/>
        <v>256500</v>
      </c>
      <c r="K75" s="5">
        <v>23.69</v>
      </c>
      <c r="L75" s="4">
        <f t="shared" si="8"/>
        <v>243059.4</v>
      </c>
      <c r="M75" s="5">
        <v>30</v>
      </c>
      <c r="N75" s="4">
        <f t="shared" si="9"/>
        <v>307800</v>
      </c>
    </row>
    <row r="76" spans="1:14" x14ac:dyDescent="0.25">
      <c r="A76">
        <f>'Rural-Urban '!A75</f>
        <v>37</v>
      </c>
      <c r="B76" s="17">
        <f>'pop projections'!A76</f>
        <v>2016</v>
      </c>
      <c r="C76" t="str">
        <f>'Rural-Urban '!C75</f>
        <v>West Bengal</v>
      </c>
      <c r="D76" s="10">
        <f>'pop projections'!F76</f>
        <v>6945000</v>
      </c>
      <c r="E76" s="5">
        <v>23.2</v>
      </c>
      <c r="F76" s="4">
        <f t="shared" si="5"/>
        <v>1611240</v>
      </c>
      <c r="G76" s="9">
        <v>30.26</v>
      </c>
      <c r="H76" s="4">
        <f t="shared" si="6"/>
        <v>2101557</v>
      </c>
      <c r="I76" s="5">
        <v>20.94</v>
      </c>
      <c r="J76" s="4">
        <f t="shared" si="7"/>
        <v>1454283</v>
      </c>
      <c r="K76" s="5">
        <v>17.079999999999998</v>
      </c>
      <c r="L76" s="4">
        <f t="shared" si="8"/>
        <v>1186205.9999999998</v>
      </c>
      <c r="M76" s="5">
        <v>8.52</v>
      </c>
      <c r="N76" s="4">
        <f t="shared" si="9"/>
        <v>591714</v>
      </c>
    </row>
    <row r="77" spans="1:14" x14ac:dyDescent="0.25">
      <c r="A77">
        <f>'Rural-Urban '!A76</f>
        <v>1</v>
      </c>
      <c r="B77" s="17">
        <f>'pop projections'!A77</f>
        <v>2014</v>
      </c>
      <c r="C77" t="str">
        <f>'Rural-Urban '!C76</f>
        <v>India</v>
      </c>
      <c r="D77" s="10">
        <f>'pop projections'!F77</f>
        <v>114569903.48582999</v>
      </c>
      <c r="E77" s="5">
        <v>18.97</v>
      </c>
      <c r="F77" s="4">
        <f t="shared" si="5"/>
        <v>21733910.691261951</v>
      </c>
      <c r="G77" s="8">
        <v>19.739999999999998</v>
      </c>
      <c r="H77" s="4">
        <f t="shared" si="6"/>
        <v>22616098.948102843</v>
      </c>
      <c r="I77" s="5">
        <v>20.3</v>
      </c>
      <c r="J77" s="4">
        <f t="shared" si="7"/>
        <v>23257690.407623492</v>
      </c>
      <c r="K77" s="5">
        <v>20.67</v>
      </c>
      <c r="L77" s="4">
        <f t="shared" si="8"/>
        <v>23681599.050521065</v>
      </c>
      <c r="M77" s="5">
        <v>20.329999999999998</v>
      </c>
      <c r="N77" s="4">
        <f t="shared" si="9"/>
        <v>23292061.37866924</v>
      </c>
    </row>
    <row r="78" spans="1:14" x14ac:dyDescent="0.25">
      <c r="A78">
        <f>'Rural-Urban '!A77</f>
        <v>2</v>
      </c>
      <c r="B78" s="17">
        <f>'pop projections'!A78</f>
        <v>2014</v>
      </c>
      <c r="C78" t="str">
        <f>'Rural-Urban '!C77</f>
        <v>Andaman and Nicobar  Island</v>
      </c>
      <c r="D78" s="10">
        <f>'pop projections'!F78</f>
        <v>44357.310010000001</v>
      </c>
      <c r="E78" s="5">
        <v>4.3</v>
      </c>
      <c r="F78" s="4">
        <f t="shared" si="5"/>
        <v>1907.3643304299999</v>
      </c>
      <c r="G78" s="9">
        <v>10.25</v>
      </c>
      <c r="H78" s="4">
        <f t="shared" si="6"/>
        <v>4546.6242760249997</v>
      </c>
      <c r="I78" s="5">
        <v>21.84</v>
      </c>
      <c r="J78" s="4">
        <f t="shared" si="7"/>
        <v>9687.6365061839988</v>
      </c>
      <c r="K78" s="5">
        <v>32.65</v>
      </c>
      <c r="L78" s="4">
        <f t="shared" si="8"/>
        <v>14482.661718265001</v>
      </c>
      <c r="M78" s="5">
        <v>30.95</v>
      </c>
      <c r="N78" s="4">
        <f t="shared" si="9"/>
        <v>13728.587448094999</v>
      </c>
    </row>
    <row r="79" spans="1:14" x14ac:dyDescent="0.25">
      <c r="A79">
        <f>'Rural-Urban '!A78</f>
        <v>3</v>
      </c>
      <c r="B79" s="17">
        <f>'pop projections'!A79</f>
        <v>2014</v>
      </c>
      <c r="C79" t="str">
        <f>'Rural-Urban '!C78</f>
        <v>Andhra Pradesh</v>
      </c>
      <c r="D79" s="10">
        <f>'pop projections'!F79</f>
        <v>4197063.7065552007</v>
      </c>
      <c r="E79" s="5">
        <v>3.93</v>
      </c>
      <c r="F79" s="4">
        <f t="shared" si="5"/>
        <v>164944.60366761941</v>
      </c>
      <c r="G79" s="9">
        <v>14.91</v>
      </c>
      <c r="H79" s="4">
        <f t="shared" si="6"/>
        <v>625782.19864738046</v>
      </c>
      <c r="I79" s="5">
        <v>32.979999999999997</v>
      </c>
      <c r="J79" s="4">
        <f t="shared" si="7"/>
        <v>1384191.6104219053</v>
      </c>
      <c r="K79" s="5">
        <v>30.93</v>
      </c>
      <c r="L79" s="4">
        <f t="shared" si="8"/>
        <v>1298151.8044375237</v>
      </c>
      <c r="M79" s="5">
        <v>17.239999999999998</v>
      </c>
      <c r="N79" s="4">
        <f t="shared" si="9"/>
        <v>723573.78301011655</v>
      </c>
    </row>
    <row r="80" spans="1:14" x14ac:dyDescent="0.25">
      <c r="A80">
        <f>'Rural-Urban '!A79</f>
        <v>4</v>
      </c>
      <c r="B80" s="17">
        <f>'pop projections'!A80</f>
        <v>2014</v>
      </c>
      <c r="C80" t="str">
        <f>'Rural-Urban '!C79</f>
        <v>Arunachal Pradesh</v>
      </c>
      <c r="D80" s="10">
        <f>'pop projections'!F80</f>
        <v>106857.00948000001</v>
      </c>
      <c r="E80" s="5">
        <v>18.21</v>
      </c>
      <c r="F80" s="4">
        <f t="shared" si="5"/>
        <v>19458.661426308001</v>
      </c>
      <c r="G80" s="9">
        <v>24.58</v>
      </c>
      <c r="H80" s="4">
        <f t="shared" si="6"/>
        <v>26265.452930184001</v>
      </c>
      <c r="I80" s="5">
        <v>25.9</v>
      </c>
      <c r="J80" s="4">
        <f t="shared" si="7"/>
        <v>27675.965455320002</v>
      </c>
      <c r="K80" s="5">
        <v>22.04</v>
      </c>
      <c r="L80" s="4">
        <f t="shared" si="8"/>
        <v>23551.284889392002</v>
      </c>
      <c r="M80" s="5">
        <v>9.2799999999999994</v>
      </c>
      <c r="N80" s="4">
        <f t="shared" si="9"/>
        <v>9916.3304797439996</v>
      </c>
    </row>
    <row r="81" spans="1:14" x14ac:dyDescent="0.25">
      <c r="A81">
        <f>'Rural-Urban '!A80</f>
        <v>5</v>
      </c>
      <c r="B81" s="17">
        <f>'pop projections'!A81</f>
        <v>2014</v>
      </c>
      <c r="C81" t="str">
        <f>'Rural-Urban '!C80</f>
        <v>Assam</v>
      </c>
      <c r="D81" s="10">
        <f>'pop projections'!F81</f>
        <v>3036937.9886599998</v>
      </c>
      <c r="E81" s="5">
        <v>23.69</v>
      </c>
      <c r="F81" s="4">
        <f t="shared" si="5"/>
        <v>719450.60951355402</v>
      </c>
      <c r="G81" s="9">
        <v>38.729999999999997</v>
      </c>
      <c r="H81" s="4">
        <f t="shared" si="6"/>
        <v>1176206.0830080179</v>
      </c>
      <c r="I81" s="5">
        <v>19.07</v>
      </c>
      <c r="J81" s="4">
        <f t="shared" si="7"/>
        <v>579144.07443746191</v>
      </c>
      <c r="K81" s="5">
        <v>12.57</v>
      </c>
      <c r="L81" s="4">
        <f t="shared" si="8"/>
        <v>381743.10517456196</v>
      </c>
      <c r="M81" s="5">
        <v>5.95</v>
      </c>
      <c r="N81" s="4">
        <f t="shared" si="9"/>
        <v>180697.81032526999</v>
      </c>
    </row>
    <row r="82" spans="1:14" x14ac:dyDescent="0.25">
      <c r="A82">
        <f>'Rural-Urban '!A81</f>
        <v>6</v>
      </c>
      <c r="B82" s="17">
        <f>'pop projections'!A82</f>
        <v>2014</v>
      </c>
      <c r="C82" t="str">
        <f>'Rural-Urban '!C81</f>
        <v>Bihar</v>
      </c>
      <c r="D82" s="10">
        <f>'pop projections'!F82</f>
        <v>10323760.65288</v>
      </c>
      <c r="E82" s="5">
        <v>52.42</v>
      </c>
      <c r="F82" s="4">
        <f t="shared" si="5"/>
        <v>5411715.3342396962</v>
      </c>
      <c r="G82" s="9">
        <v>22.88</v>
      </c>
      <c r="H82" s="4">
        <f t="shared" si="6"/>
        <v>2362076.4373789439</v>
      </c>
      <c r="I82" s="5">
        <v>12.9</v>
      </c>
      <c r="J82" s="4">
        <f t="shared" si="7"/>
        <v>1331765.12422152</v>
      </c>
      <c r="K82" s="5">
        <v>8.56</v>
      </c>
      <c r="L82" s="4">
        <f t="shared" si="8"/>
        <v>883713.91188652802</v>
      </c>
      <c r="M82" s="5">
        <v>3.24</v>
      </c>
      <c r="N82" s="4">
        <f t="shared" si="9"/>
        <v>334489.84515331202</v>
      </c>
    </row>
    <row r="83" spans="1:14" x14ac:dyDescent="0.25">
      <c r="A83">
        <f>'Rural-Urban '!A82</f>
        <v>7</v>
      </c>
      <c r="B83" s="17">
        <f>'pop projections'!A83</f>
        <v>2014</v>
      </c>
      <c r="C83" t="str">
        <f>'Rural-Urban '!C82</f>
        <v>Chandigarh</v>
      </c>
      <c r="D83" s="10">
        <f>'pop projections'!F83</f>
        <v>137399.47247000001</v>
      </c>
      <c r="E83" s="5">
        <v>0.57999999999999996</v>
      </c>
      <c r="F83" s="4">
        <f t="shared" si="5"/>
        <v>796.91694032600003</v>
      </c>
      <c r="G83" s="9">
        <v>2.15</v>
      </c>
      <c r="H83" s="4">
        <f t="shared" si="6"/>
        <v>2954.0886581049999</v>
      </c>
      <c r="I83" s="5">
        <v>5.21</v>
      </c>
      <c r="J83" s="4">
        <f t="shared" si="7"/>
        <v>7158.5125156870008</v>
      </c>
      <c r="K83" s="5">
        <v>11.97</v>
      </c>
      <c r="L83" s="4">
        <f t="shared" si="8"/>
        <v>16446.716854659004</v>
      </c>
      <c r="M83" s="5">
        <v>80.08</v>
      </c>
      <c r="N83" s="4">
        <f t="shared" si="9"/>
        <v>110029.49755397601</v>
      </c>
    </row>
    <row r="84" spans="1:14" x14ac:dyDescent="0.25">
      <c r="A84">
        <f>'Rural-Urban '!A83</f>
        <v>8</v>
      </c>
      <c r="B84" s="17">
        <f>'pop projections'!A84</f>
        <v>2014</v>
      </c>
      <c r="C84" t="str">
        <f>'Rural-Urban '!C83</f>
        <v>Chhattisgarh</v>
      </c>
      <c r="D84" s="10">
        <f>'pop projections'!F84</f>
        <v>2542235.0208000001</v>
      </c>
      <c r="E84" s="5">
        <v>31.38</v>
      </c>
      <c r="F84" s="4">
        <f t="shared" si="5"/>
        <v>797753.34952704003</v>
      </c>
      <c r="G84" s="9">
        <v>25.23</v>
      </c>
      <c r="H84" s="4">
        <f t="shared" si="6"/>
        <v>641405.89574784006</v>
      </c>
      <c r="I84" s="5">
        <v>16.399999999999999</v>
      </c>
      <c r="J84" s="4">
        <f t="shared" si="7"/>
        <v>416926.54341119999</v>
      </c>
      <c r="K84" s="5">
        <v>12.79</v>
      </c>
      <c r="L84" s="4">
        <f t="shared" si="8"/>
        <v>325151.85916031996</v>
      </c>
      <c r="M84" s="5">
        <v>14.2</v>
      </c>
      <c r="N84" s="4">
        <f t="shared" si="9"/>
        <v>360997.37295360002</v>
      </c>
    </row>
    <row r="85" spans="1:14" x14ac:dyDescent="0.25">
      <c r="A85">
        <f>'Rural-Urban '!A84</f>
        <v>9</v>
      </c>
      <c r="B85" s="17">
        <f>'pop projections'!A85</f>
        <v>2014</v>
      </c>
      <c r="C85" t="str">
        <f>'Rural-Urban '!C84</f>
        <v>Dadra and Nagar Haveli</v>
      </c>
      <c r="D85" s="10">
        <f>'pop projections'!F85</f>
        <v>33455.231940000005</v>
      </c>
      <c r="E85" s="5">
        <v>18.72</v>
      </c>
      <c r="F85" s="4">
        <f t="shared" si="5"/>
        <v>6262.8194191680013</v>
      </c>
      <c r="G85" s="9">
        <v>19.73</v>
      </c>
      <c r="H85" s="4">
        <f t="shared" si="6"/>
        <v>6600.7172617620008</v>
      </c>
      <c r="I85" s="5">
        <v>17.170000000000002</v>
      </c>
      <c r="J85" s="4">
        <f t="shared" si="7"/>
        <v>5744.2633240980012</v>
      </c>
      <c r="K85" s="5">
        <v>24.28</v>
      </c>
      <c r="L85" s="4">
        <f t="shared" si="8"/>
        <v>8122.930315032002</v>
      </c>
      <c r="M85" s="5">
        <v>20.100000000000001</v>
      </c>
      <c r="N85" s="4">
        <f t="shared" si="9"/>
        <v>6724.5016199400015</v>
      </c>
    </row>
    <row r="86" spans="1:14" x14ac:dyDescent="0.25">
      <c r="A86">
        <f>'Rural-Urban '!A85</f>
        <v>10</v>
      </c>
      <c r="B86" s="17">
        <f>'pop projections'!A86</f>
        <v>2014</v>
      </c>
      <c r="C86" t="str">
        <f>'Rural-Urban '!C85</f>
        <v>Daman and Diu</v>
      </c>
      <c r="D86" s="10">
        <f>'pop projections'!F86</f>
        <v>25382.700850000001</v>
      </c>
      <c r="E86" s="5">
        <v>0.16</v>
      </c>
      <c r="F86" s="4">
        <f t="shared" si="5"/>
        <v>40.612321360000003</v>
      </c>
      <c r="G86" s="9">
        <v>9.49</v>
      </c>
      <c r="H86" s="4">
        <f t="shared" si="6"/>
        <v>2408.8183106650004</v>
      </c>
      <c r="I86" s="5">
        <v>14.59</v>
      </c>
      <c r="J86" s="4">
        <f t="shared" si="7"/>
        <v>3703.3360540150002</v>
      </c>
      <c r="K86" s="5">
        <v>38.85</v>
      </c>
      <c r="L86" s="4">
        <f t="shared" si="8"/>
        <v>9861.179280225002</v>
      </c>
      <c r="M86" s="5">
        <v>36.909999999999997</v>
      </c>
      <c r="N86" s="4">
        <f t="shared" si="9"/>
        <v>9368.7548837349987</v>
      </c>
    </row>
    <row r="87" spans="1:14" x14ac:dyDescent="0.25">
      <c r="A87">
        <f>'Rural-Urban '!A86</f>
        <v>11</v>
      </c>
      <c r="B87" s="17">
        <f>'pop projections'!A87</f>
        <v>2014</v>
      </c>
      <c r="C87" t="str">
        <f>'Rural-Urban '!C86</f>
        <v>Delhi</v>
      </c>
      <c r="D87" s="10">
        <f>'pop projections'!F87</f>
        <v>1645713.6188000001</v>
      </c>
      <c r="E87" s="5">
        <v>0.1</v>
      </c>
      <c r="F87" s="4">
        <f t="shared" si="5"/>
        <v>1645.7136188000002</v>
      </c>
      <c r="G87" s="9">
        <v>1.73</v>
      </c>
      <c r="H87" s="4">
        <f t="shared" si="6"/>
        <v>28470.84560524</v>
      </c>
      <c r="I87" s="5">
        <v>12.54</v>
      </c>
      <c r="J87" s="4">
        <f t="shared" si="7"/>
        <v>206372.48779751998</v>
      </c>
      <c r="K87" s="5">
        <v>22.75</v>
      </c>
      <c r="L87" s="4">
        <f t="shared" si="8"/>
        <v>374399.84827700001</v>
      </c>
      <c r="M87" s="5">
        <v>62.88</v>
      </c>
      <c r="N87" s="4">
        <f t="shared" si="9"/>
        <v>1034824.7235014401</v>
      </c>
    </row>
    <row r="88" spans="1:14" x14ac:dyDescent="0.25">
      <c r="A88">
        <f>'Rural-Urban '!A87</f>
        <v>12</v>
      </c>
      <c r="B88" s="17">
        <f>'pop projections'!A88</f>
        <v>2014</v>
      </c>
      <c r="C88" t="str">
        <f>'Rural-Urban '!C87</f>
        <v>Goa</v>
      </c>
      <c r="D88" s="10">
        <f>'pop projections'!F88</f>
        <v>159370.07255000001</v>
      </c>
      <c r="E88" s="5">
        <v>0.36</v>
      </c>
      <c r="F88" s="4">
        <f t="shared" si="5"/>
        <v>573.73226118000002</v>
      </c>
      <c r="G88" s="9">
        <v>4.62</v>
      </c>
      <c r="H88" s="4">
        <f t="shared" si="6"/>
        <v>7362.8973518100011</v>
      </c>
      <c r="I88" s="5">
        <v>11.52</v>
      </c>
      <c r="J88" s="4">
        <f t="shared" si="7"/>
        <v>18359.432357760001</v>
      </c>
      <c r="K88" s="5">
        <v>29.34</v>
      </c>
      <c r="L88" s="4">
        <f t="shared" si="8"/>
        <v>46759.179286170009</v>
      </c>
      <c r="M88" s="5">
        <v>54.16</v>
      </c>
      <c r="N88" s="4">
        <f t="shared" si="9"/>
        <v>86314.831293080002</v>
      </c>
    </row>
    <row r="89" spans="1:14" x14ac:dyDescent="0.25">
      <c r="A89">
        <f>'Rural-Urban '!A88</f>
        <v>13</v>
      </c>
      <c r="B89" s="17">
        <f>'pop projections'!A89</f>
        <v>2014</v>
      </c>
      <c r="C89" t="str">
        <f>'Rural-Urban '!C88</f>
        <v>Gujarat</v>
      </c>
      <c r="D89" s="10">
        <f>'pop projections'!F89</f>
        <v>5139779.8777199993</v>
      </c>
      <c r="E89" s="5">
        <v>7.6</v>
      </c>
      <c r="F89" s="4">
        <f t="shared" si="5"/>
        <v>390623.27070671989</v>
      </c>
      <c r="G89" s="9">
        <v>15.83</v>
      </c>
      <c r="H89" s="4">
        <f t="shared" si="6"/>
        <v>813627.15464307589</v>
      </c>
      <c r="I89" s="5">
        <v>20.58</v>
      </c>
      <c r="J89" s="4">
        <f t="shared" si="7"/>
        <v>1057766.6988347759</v>
      </c>
      <c r="K89" s="5">
        <v>25.24</v>
      </c>
      <c r="L89" s="4">
        <f t="shared" si="8"/>
        <v>1297280.4411365278</v>
      </c>
      <c r="M89" s="5">
        <v>30.75</v>
      </c>
      <c r="N89" s="4">
        <f t="shared" si="9"/>
        <v>1580482.3123988998</v>
      </c>
    </row>
    <row r="90" spans="1:14" x14ac:dyDescent="0.25">
      <c r="A90">
        <f>'Rural-Urban '!A89</f>
        <v>14</v>
      </c>
      <c r="B90" s="17">
        <f>'pop projections'!A90</f>
        <v>2014</v>
      </c>
      <c r="C90" t="str">
        <f>'Rural-Urban '!C89</f>
        <v>Haryana</v>
      </c>
      <c r="D90" s="10">
        <f>'pop projections'!F90</f>
        <v>2349392.0890000002</v>
      </c>
      <c r="E90" s="5">
        <v>1.49</v>
      </c>
      <c r="F90" s="4">
        <f t="shared" si="5"/>
        <v>35005.942126100002</v>
      </c>
      <c r="G90" s="9">
        <v>6.84</v>
      </c>
      <c r="H90" s="4">
        <f t="shared" si="6"/>
        <v>160698.41888760001</v>
      </c>
      <c r="I90" s="5">
        <v>17.41</v>
      </c>
      <c r="J90" s="4">
        <f t="shared" si="7"/>
        <v>409029.16269490006</v>
      </c>
      <c r="K90" s="5">
        <v>26.92</v>
      </c>
      <c r="L90" s="4">
        <f t="shared" si="8"/>
        <v>632456.35035880003</v>
      </c>
      <c r="M90" s="5">
        <v>47.35</v>
      </c>
      <c r="N90" s="4">
        <f t="shared" si="9"/>
        <v>1112437.1541415001</v>
      </c>
    </row>
    <row r="91" spans="1:14" x14ac:dyDescent="0.25">
      <c r="A91">
        <f>'Rural-Urban '!A90</f>
        <v>15</v>
      </c>
      <c r="B91" s="17">
        <f>'pop projections'!A91</f>
        <v>2014</v>
      </c>
      <c r="C91" t="str">
        <f>'Rural-Urban '!C90</f>
        <v>Himachal Pradesh</v>
      </c>
      <c r="D91" s="10">
        <f>'pop projections'!F91</f>
        <v>530427.22716000001</v>
      </c>
      <c r="E91" s="5">
        <v>1.44</v>
      </c>
      <c r="F91" s="4">
        <f t="shared" si="5"/>
        <v>7638.1520711039993</v>
      </c>
      <c r="G91" s="9">
        <v>8.83</v>
      </c>
      <c r="H91" s="4">
        <f t="shared" si="6"/>
        <v>46836.724158228004</v>
      </c>
      <c r="I91" s="5">
        <v>23.87</v>
      </c>
      <c r="J91" s="4">
        <f t="shared" si="7"/>
        <v>126612.97912309201</v>
      </c>
      <c r="K91" s="5">
        <v>34.35</v>
      </c>
      <c r="L91" s="4">
        <f t="shared" si="8"/>
        <v>182201.75252946001</v>
      </c>
      <c r="M91" s="5">
        <v>31.52</v>
      </c>
      <c r="N91" s="4">
        <f t="shared" si="9"/>
        <v>167190.662000832</v>
      </c>
    </row>
    <row r="92" spans="1:14" x14ac:dyDescent="0.25">
      <c r="A92">
        <f>'Rural-Urban '!A91</f>
        <v>16</v>
      </c>
      <c r="B92" s="17">
        <f>'pop projections'!A92</f>
        <v>2014</v>
      </c>
      <c r="C92" t="str">
        <f>'Rural-Urban '!C91</f>
        <v>Jammu and Kashmir</v>
      </c>
      <c r="D92" s="10">
        <f>'pop projections'!F92</f>
        <v>1097016.0885600001</v>
      </c>
      <c r="E92" s="5">
        <v>6.85</v>
      </c>
      <c r="F92" s="4">
        <f t="shared" si="5"/>
        <v>75145.602066360007</v>
      </c>
      <c r="G92" s="9">
        <v>19.27</v>
      </c>
      <c r="H92" s="4">
        <f t="shared" si="6"/>
        <v>211395.00026551203</v>
      </c>
      <c r="I92" s="5">
        <v>24.7</v>
      </c>
      <c r="J92" s="4">
        <f t="shared" si="7"/>
        <v>270962.97387432004</v>
      </c>
      <c r="K92" s="5">
        <v>24.02</v>
      </c>
      <c r="L92" s="4">
        <f t="shared" si="8"/>
        <v>263503.264472112</v>
      </c>
      <c r="M92" s="5">
        <v>25.15</v>
      </c>
      <c r="N92" s="4">
        <f t="shared" si="9"/>
        <v>275899.54627284</v>
      </c>
    </row>
    <row r="93" spans="1:14" x14ac:dyDescent="0.25">
      <c r="A93">
        <f>'Rural-Urban '!A92</f>
        <v>17</v>
      </c>
      <c r="B93" s="17">
        <f>'pop projections'!A93</f>
        <v>2014</v>
      </c>
      <c r="C93" t="str">
        <f>'Rural-Urban '!C92</f>
        <v>Jharkhand</v>
      </c>
      <c r="D93" s="10">
        <f>'pop projections'!F93</f>
        <v>3208171.8132599997</v>
      </c>
      <c r="E93" s="5">
        <v>46.15</v>
      </c>
      <c r="F93" s="4">
        <f t="shared" si="5"/>
        <v>1480571.2918194898</v>
      </c>
      <c r="G93" s="9">
        <v>21.11</v>
      </c>
      <c r="H93" s="4">
        <f t="shared" si="6"/>
        <v>677245.06977918593</v>
      </c>
      <c r="I93" s="5">
        <v>14</v>
      </c>
      <c r="J93" s="4">
        <f t="shared" si="7"/>
        <v>449144.05385639996</v>
      </c>
      <c r="K93" s="5">
        <v>9.9700000000000006</v>
      </c>
      <c r="L93" s="4">
        <f t="shared" si="8"/>
        <v>319854.72978202195</v>
      </c>
      <c r="M93" s="5">
        <v>8.76</v>
      </c>
      <c r="N93" s="4">
        <f t="shared" si="9"/>
        <v>281035.850841576</v>
      </c>
    </row>
    <row r="94" spans="1:14" x14ac:dyDescent="0.25">
      <c r="A94">
        <f>'Rural-Urban '!A93</f>
        <v>18</v>
      </c>
      <c r="B94" s="17">
        <f>'pop projections'!A94</f>
        <v>2014</v>
      </c>
      <c r="C94" t="str">
        <f>'Rural-Urban '!C93</f>
        <v>Karnataka</v>
      </c>
      <c r="D94" s="10">
        <f>'pop projections'!F94</f>
        <v>4864172.1766400002</v>
      </c>
      <c r="E94" s="5">
        <v>6.02</v>
      </c>
      <c r="F94" s="4">
        <f t="shared" si="5"/>
        <v>292823.165033728</v>
      </c>
      <c r="G94" s="9">
        <v>19.27</v>
      </c>
      <c r="H94" s="4">
        <f t="shared" si="6"/>
        <v>937325.97843852802</v>
      </c>
      <c r="I94" s="5">
        <v>26.62</v>
      </c>
      <c r="J94" s="4">
        <f t="shared" si="7"/>
        <v>1294842.6334215682</v>
      </c>
      <c r="K94" s="5">
        <v>27.4</v>
      </c>
      <c r="L94" s="4">
        <f t="shared" si="8"/>
        <v>1332783.1763993599</v>
      </c>
      <c r="M94" s="5">
        <v>20.69</v>
      </c>
      <c r="N94" s="4">
        <f t="shared" si="9"/>
        <v>1006397.2233468161</v>
      </c>
    </row>
    <row r="95" spans="1:14" x14ac:dyDescent="0.25">
      <c r="A95">
        <f>'Rural-Urban '!A94</f>
        <v>19</v>
      </c>
      <c r="B95" s="17">
        <f>'pop projections'!A95</f>
        <v>2014</v>
      </c>
      <c r="C95" t="str">
        <f>'Rural-Urban '!C94</f>
        <v>Kerala</v>
      </c>
      <c r="D95" s="10">
        <f>'pop projections'!F95</f>
        <v>2485877.6302999998</v>
      </c>
      <c r="E95" s="5">
        <v>0.26</v>
      </c>
      <c r="F95" s="4">
        <f t="shared" si="5"/>
        <v>6463.2818387799998</v>
      </c>
      <c r="G95" s="9">
        <v>1.95</v>
      </c>
      <c r="H95" s="4">
        <f t="shared" si="6"/>
        <v>48474.613790849995</v>
      </c>
      <c r="I95" s="5">
        <v>12.91</v>
      </c>
      <c r="J95" s="4">
        <f t="shared" si="7"/>
        <v>320926.80207172997</v>
      </c>
      <c r="K95" s="5">
        <v>36.15</v>
      </c>
      <c r="L95" s="4">
        <f t="shared" si="8"/>
        <v>898644.76335344987</v>
      </c>
      <c r="M95" s="5">
        <v>48.73</v>
      </c>
      <c r="N95" s="4">
        <f t="shared" si="9"/>
        <v>1211368.16924519</v>
      </c>
    </row>
    <row r="96" spans="1:14" x14ac:dyDescent="0.25">
      <c r="A96">
        <f>'Rural-Urban '!A95</f>
        <v>20</v>
      </c>
      <c r="B96" s="17">
        <f>'pop projections'!A96</f>
        <v>2014</v>
      </c>
      <c r="C96" t="str">
        <f>'Rural-Urban '!C95</f>
        <v>Lakshwadeep</v>
      </c>
      <c r="D96" s="10">
        <f>'pop projections'!F96</f>
        <v>6491.3136600000007</v>
      </c>
      <c r="E96" s="5">
        <v>0.14000000000000001</v>
      </c>
      <c r="F96" s="4">
        <f t="shared" si="5"/>
        <v>9.087839124000002</v>
      </c>
      <c r="G96" s="9">
        <v>0.15</v>
      </c>
      <c r="H96" s="4">
        <f t="shared" si="6"/>
        <v>9.7369704900000009</v>
      </c>
      <c r="I96" s="5">
        <v>8.6999999999999993</v>
      </c>
      <c r="J96" s="4">
        <f t="shared" si="7"/>
        <v>564.74428841999998</v>
      </c>
      <c r="K96" s="5">
        <v>52.23</v>
      </c>
      <c r="L96" s="4">
        <f t="shared" si="8"/>
        <v>3390.413124618</v>
      </c>
      <c r="M96" s="5">
        <v>38.78</v>
      </c>
      <c r="N96" s="4">
        <f t="shared" si="9"/>
        <v>2517.3314373480007</v>
      </c>
    </row>
    <row r="97" spans="1:14" x14ac:dyDescent="0.25">
      <c r="A97">
        <f>'Rural-Urban '!A96</f>
        <v>21</v>
      </c>
      <c r="B97" s="17">
        <f>'pop projections'!A97</f>
        <v>2014</v>
      </c>
      <c r="C97" t="str">
        <f>'Rural-Urban '!C96</f>
        <v>Madhya Pradesh</v>
      </c>
      <c r="D97" s="10">
        <f>'pop projections'!F97</f>
        <v>8035607.1518800007</v>
      </c>
      <c r="E97" s="5">
        <v>30.18</v>
      </c>
      <c r="F97" s="4">
        <f t="shared" si="5"/>
        <v>2425146.2384373839</v>
      </c>
      <c r="G97" s="9">
        <v>22.62</v>
      </c>
      <c r="H97" s="4">
        <f t="shared" si="6"/>
        <v>1817654.3377552563</v>
      </c>
      <c r="I97" s="5">
        <v>16.02</v>
      </c>
      <c r="J97" s="4">
        <f t="shared" si="7"/>
        <v>1287304.2657311761</v>
      </c>
      <c r="K97" s="5">
        <v>14.85</v>
      </c>
      <c r="L97" s="4">
        <f t="shared" si="8"/>
        <v>1193287.6620541802</v>
      </c>
      <c r="M97" s="5">
        <v>16.32</v>
      </c>
      <c r="N97" s="4">
        <f t="shared" si="9"/>
        <v>1311411.0871868161</v>
      </c>
    </row>
    <row r="98" spans="1:14" x14ac:dyDescent="0.25">
      <c r="A98">
        <f>'Rural-Urban '!A97</f>
        <v>22</v>
      </c>
      <c r="B98" s="17">
        <f>'pop projections'!A98</f>
        <v>2014</v>
      </c>
      <c r="C98" t="str">
        <f>'Rural-Urban '!C97</f>
        <v>Maharashtra</v>
      </c>
      <c r="D98" s="10">
        <f>'pop projections'!F98</f>
        <v>9719921.6790299993</v>
      </c>
      <c r="E98" s="5">
        <v>8.0399999999999991</v>
      </c>
      <c r="F98" s="4">
        <f t="shared" si="5"/>
        <v>781481.70299401181</v>
      </c>
      <c r="G98" s="9">
        <v>15.56</v>
      </c>
      <c r="H98" s="4">
        <f t="shared" si="6"/>
        <v>1512419.8132570677</v>
      </c>
      <c r="I98" s="5">
        <v>22.78</v>
      </c>
      <c r="J98" s="4">
        <f t="shared" si="7"/>
        <v>2214198.158483034</v>
      </c>
      <c r="K98" s="5">
        <v>26.5</v>
      </c>
      <c r="L98" s="4">
        <f t="shared" si="8"/>
        <v>2575779.2449429496</v>
      </c>
      <c r="M98" s="5">
        <v>27.13</v>
      </c>
      <c r="N98" s="4">
        <f t="shared" si="9"/>
        <v>2637014.7515208386</v>
      </c>
    </row>
    <row r="99" spans="1:14" x14ac:dyDescent="0.25">
      <c r="A99">
        <f>'Rural-Urban '!A98</f>
        <v>23</v>
      </c>
      <c r="B99" s="17">
        <f>'pop projections'!A99</f>
        <v>2014</v>
      </c>
      <c r="C99" t="str">
        <f>'Rural-Urban '!C98</f>
        <v>Manipur</v>
      </c>
      <c r="D99" s="10">
        <f>'pop projections'!F99</f>
        <v>210884.47198</v>
      </c>
      <c r="E99" s="5">
        <v>8.48</v>
      </c>
      <c r="F99" s="4">
        <f t="shared" si="5"/>
        <v>17883.003223904001</v>
      </c>
      <c r="G99" s="9">
        <v>30.75</v>
      </c>
      <c r="H99" s="4">
        <f t="shared" si="6"/>
        <v>64846.975133849999</v>
      </c>
      <c r="I99" s="5">
        <v>31.15</v>
      </c>
      <c r="J99" s="4">
        <f t="shared" si="7"/>
        <v>65690.513021769992</v>
      </c>
      <c r="K99" s="5">
        <v>19.899999999999999</v>
      </c>
      <c r="L99" s="4">
        <f t="shared" si="8"/>
        <v>41966.009924019992</v>
      </c>
      <c r="M99" s="5">
        <v>9.73</v>
      </c>
      <c r="N99" s="4">
        <f t="shared" si="9"/>
        <v>20519.059123653999</v>
      </c>
    </row>
    <row r="100" spans="1:14" x14ac:dyDescent="0.25">
      <c r="A100">
        <f>'Rural-Urban '!A99</f>
        <v>24</v>
      </c>
      <c r="B100" s="17">
        <f>'pop projections'!A100</f>
        <v>2014</v>
      </c>
      <c r="C100" t="str">
        <f>'Rural-Urban '!C99</f>
        <v>Meghalaya</v>
      </c>
      <c r="D100" s="10">
        <f>'pop projections'!F100</f>
        <v>225697.98264000003</v>
      </c>
      <c r="E100" s="5">
        <v>11.23</v>
      </c>
      <c r="F100" s="4">
        <f t="shared" si="5"/>
        <v>25345.883450472007</v>
      </c>
      <c r="G100" s="9">
        <v>35.43</v>
      </c>
      <c r="H100" s="4">
        <f t="shared" si="6"/>
        <v>79964.795249352013</v>
      </c>
      <c r="I100" s="5">
        <v>30.87</v>
      </c>
      <c r="J100" s="4">
        <f t="shared" si="7"/>
        <v>69672.967240968006</v>
      </c>
      <c r="K100" s="5">
        <v>15.96</v>
      </c>
      <c r="L100" s="4">
        <f t="shared" si="8"/>
        <v>36021.398029344011</v>
      </c>
      <c r="M100" s="5">
        <v>6.51</v>
      </c>
      <c r="N100" s="4">
        <f t="shared" si="9"/>
        <v>14692.938669864003</v>
      </c>
    </row>
    <row r="101" spans="1:14" x14ac:dyDescent="0.25">
      <c r="A101">
        <f>'Rural-Urban '!A100</f>
        <v>25</v>
      </c>
      <c r="B101" s="17">
        <f>'pop projections'!A101</f>
        <v>2014</v>
      </c>
      <c r="C101" t="str">
        <f>'Rural-Urban '!C100</f>
        <v>Mizoram</v>
      </c>
      <c r="D101" s="10">
        <f>'pop projections'!F101</f>
        <v>86467.626830000008</v>
      </c>
      <c r="E101" s="5">
        <v>6.25</v>
      </c>
      <c r="F101" s="4">
        <f t="shared" si="5"/>
        <v>5404.2266768750005</v>
      </c>
      <c r="G101" s="9">
        <v>10.06</v>
      </c>
      <c r="H101" s="4">
        <f t="shared" si="6"/>
        <v>8698.6432590980021</v>
      </c>
      <c r="I101" s="5">
        <v>20.16</v>
      </c>
      <c r="J101" s="4">
        <f t="shared" si="7"/>
        <v>17431.873568928</v>
      </c>
      <c r="K101" s="5">
        <v>29.1</v>
      </c>
      <c r="L101" s="4">
        <f t="shared" si="8"/>
        <v>25162.079407530004</v>
      </c>
      <c r="M101" s="5">
        <v>34.42</v>
      </c>
      <c r="N101" s="4">
        <f t="shared" si="9"/>
        <v>29762.157154886005</v>
      </c>
    </row>
    <row r="102" spans="1:14" x14ac:dyDescent="0.25">
      <c r="A102">
        <f>'Rural-Urban '!A101</f>
        <v>26</v>
      </c>
      <c r="B102" s="17">
        <f>'pop projections'!A102</f>
        <v>2014</v>
      </c>
      <c r="C102" t="str">
        <f>'Rural-Urban '!C101</f>
        <v>Nagaland</v>
      </c>
      <c r="D102" s="10">
        <f>'pop projections'!F102</f>
        <v>193657.52419000003</v>
      </c>
      <c r="E102" s="5">
        <v>10.71</v>
      </c>
      <c r="F102" s="4">
        <f t="shared" si="5"/>
        <v>20740.720840749003</v>
      </c>
      <c r="G102" s="9">
        <v>29.94</v>
      </c>
      <c r="H102" s="4">
        <f t="shared" si="6"/>
        <v>57981.062742486007</v>
      </c>
      <c r="I102" s="5">
        <v>27</v>
      </c>
      <c r="J102" s="4">
        <f t="shared" si="7"/>
        <v>52287.531531300003</v>
      </c>
      <c r="K102" s="5">
        <v>21.15</v>
      </c>
      <c r="L102" s="4">
        <f t="shared" si="8"/>
        <v>40958.566366184998</v>
      </c>
      <c r="M102" s="5">
        <v>11.2</v>
      </c>
      <c r="N102" s="4">
        <f t="shared" si="9"/>
        <v>21689.64270928</v>
      </c>
    </row>
    <row r="103" spans="1:14" x14ac:dyDescent="0.25">
      <c r="A103">
        <f>'Rural-Urban '!A102</f>
        <v>27</v>
      </c>
      <c r="B103" s="17">
        <f>'pop projections'!A103</f>
        <v>2014</v>
      </c>
      <c r="C103" t="str">
        <f>'Rural-Urban '!C102</f>
        <v>Odisha</v>
      </c>
      <c r="D103" s="10">
        <f>'pop projections'!F103</f>
        <v>3409288.5006600004</v>
      </c>
      <c r="E103" s="5">
        <v>36.54</v>
      </c>
      <c r="F103" s="4">
        <f t="shared" si="5"/>
        <v>1245754.018141164</v>
      </c>
      <c r="G103" s="9">
        <v>26.6</v>
      </c>
      <c r="H103" s="4">
        <f t="shared" si="6"/>
        <v>906870.74117556016</v>
      </c>
      <c r="I103" s="5">
        <v>18.84</v>
      </c>
      <c r="J103" s="4">
        <f t="shared" si="7"/>
        <v>642309.95352434402</v>
      </c>
      <c r="K103" s="5">
        <v>11.02</v>
      </c>
      <c r="L103" s="4">
        <f t="shared" si="8"/>
        <v>375703.59277273202</v>
      </c>
      <c r="M103" s="5">
        <v>7</v>
      </c>
      <c r="N103" s="4">
        <f t="shared" si="9"/>
        <v>238650.19504620001</v>
      </c>
    </row>
    <row r="104" spans="1:14" x14ac:dyDescent="0.25">
      <c r="A104">
        <f>'Rural-Urban '!A103</f>
        <v>28</v>
      </c>
      <c r="B104" s="17">
        <f>'pop projections'!A104</f>
        <v>2014</v>
      </c>
      <c r="C104" t="str">
        <f>'Rural-Urban '!C103</f>
        <v>Pondicherry</v>
      </c>
      <c r="D104" s="10">
        <f>'pop projections'!F104</f>
        <v>130908.15881000001</v>
      </c>
      <c r="E104" s="5">
        <v>1.99</v>
      </c>
      <c r="F104" s="4">
        <f t="shared" si="5"/>
        <v>2605.0723603189999</v>
      </c>
      <c r="G104" s="9">
        <v>9.65</v>
      </c>
      <c r="H104" s="4">
        <f t="shared" si="6"/>
        <v>12632.637325165002</v>
      </c>
      <c r="I104" s="5">
        <v>20.55</v>
      </c>
      <c r="J104" s="4">
        <f t="shared" si="7"/>
        <v>26901.626635455006</v>
      </c>
      <c r="K104" s="5">
        <v>31.31</v>
      </c>
      <c r="L104" s="4">
        <f t="shared" si="8"/>
        <v>40987.344523411004</v>
      </c>
      <c r="M104" s="5">
        <v>36.49</v>
      </c>
      <c r="N104" s="4">
        <f t="shared" si="9"/>
        <v>47768.387149769005</v>
      </c>
    </row>
    <row r="105" spans="1:14" x14ac:dyDescent="0.25">
      <c r="A105">
        <f>'Rural-Urban '!A104</f>
        <v>29</v>
      </c>
      <c r="B105" s="17">
        <f>'pop projections'!A105</f>
        <v>2014</v>
      </c>
      <c r="C105" t="str">
        <f>'Rural-Urban '!C104</f>
        <v>Punjab</v>
      </c>
      <c r="D105" s="10">
        <f>'pop projections'!F105</f>
        <v>2205788.7021599999</v>
      </c>
      <c r="E105" s="5">
        <v>0.56000000000000005</v>
      </c>
      <c r="F105" s="4">
        <f t="shared" si="5"/>
        <v>12352.416732096002</v>
      </c>
      <c r="G105" s="9">
        <v>3.39</v>
      </c>
      <c r="H105" s="4">
        <f t="shared" si="6"/>
        <v>74776.237003224</v>
      </c>
      <c r="I105" s="5">
        <v>11.55</v>
      </c>
      <c r="J105" s="4">
        <f t="shared" si="7"/>
        <v>254768.59509948001</v>
      </c>
      <c r="K105" s="5">
        <v>21.9</v>
      </c>
      <c r="L105" s="4">
        <f t="shared" si="8"/>
        <v>483067.72577303991</v>
      </c>
      <c r="M105" s="5">
        <v>62.6</v>
      </c>
      <c r="N105" s="4">
        <f t="shared" si="9"/>
        <v>1380823.7275521599</v>
      </c>
    </row>
    <row r="106" spans="1:14" x14ac:dyDescent="0.25">
      <c r="A106">
        <f>'Rural-Urban '!A105</f>
        <v>30</v>
      </c>
      <c r="B106" s="17">
        <f>'pop projections'!A106</f>
        <v>2014</v>
      </c>
      <c r="C106" t="str">
        <f>'Rural-Urban '!C105</f>
        <v>Rajasthan</v>
      </c>
      <c r="D106" s="10">
        <f>'pop projections'!F106</f>
        <v>7170920.6669999994</v>
      </c>
      <c r="E106" s="5">
        <v>16.34</v>
      </c>
      <c r="F106" s="4">
        <f t="shared" si="5"/>
        <v>1171728.4369877998</v>
      </c>
      <c r="G106" s="9">
        <v>23.24</v>
      </c>
      <c r="H106" s="4">
        <f t="shared" si="6"/>
        <v>1666521.9630107998</v>
      </c>
      <c r="I106" s="5">
        <v>21.57</v>
      </c>
      <c r="J106" s="4">
        <f t="shared" si="7"/>
        <v>1546767.5878718998</v>
      </c>
      <c r="K106" s="5">
        <v>18.829999999999998</v>
      </c>
      <c r="L106" s="4">
        <f t="shared" si="8"/>
        <v>1350284.3615960998</v>
      </c>
      <c r="M106" s="5">
        <v>20.02</v>
      </c>
      <c r="N106" s="4">
        <f t="shared" si="9"/>
        <v>1435618.3175333997</v>
      </c>
    </row>
    <row r="107" spans="1:14" x14ac:dyDescent="0.25">
      <c r="A107">
        <f>'Rural-Urban '!A106</f>
        <v>31</v>
      </c>
      <c r="B107" s="17">
        <f>'pop projections'!A107</f>
        <v>2014</v>
      </c>
      <c r="C107" t="str">
        <f>'Rural-Urban '!C106</f>
        <v>Sikkim</v>
      </c>
      <c r="D107" s="10">
        <f>'pop projections'!F107</f>
        <v>52679.507010000001</v>
      </c>
      <c r="E107" s="5">
        <v>0.44</v>
      </c>
      <c r="F107" s="4">
        <f t="shared" si="5"/>
        <v>231.78983084399999</v>
      </c>
      <c r="G107" s="9">
        <v>6.05</v>
      </c>
      <c r="H107" s="4">
        <f t="shared" si="6"/>
        <v>3187.1101741049997</v>
      </c>
      <c r="I107" s="5">
        <v>41.58</v>
      </c>
      <c r="J107" s="4">
        <f t="shared" si="7"/>
        <v>21904.139014757999</v>
      </c>
      <c r="K107" s="5">
        <v>40.68</v>
      </c>
      <c r="L107" s="4">
        <f t="shared" si="8"/>
        <v>21430.023451667999</v>
      </c>
      <c r="M107" s="5">
        <v>11.25</v>
      </c>
      <c r="N107" s="4">
        <f t="shared" si="9"/>
        <v>5926.444538625</v>
      </c>
    </row>
    <row r="108" spans="1:14" x14ac:dyDescent="0.25">
      <c r="A108">
        <f>'Rural-Urban '!A107</f>
        <v>32</v>
      </c>
      <c r="B108" s="17">
        <f>'pop projections'!A108</f>
        <v>2014</v>
      </c>
      <c r="C108" t="str">
        <f>'Rural-Urban '!C107</f>
        <v>Tamil Nadu</v>
      </c>
      <c r="D108" s="10">
        <f>'pop projections'!F108</f>
        <v>4868505.7270999998</v>
      </c>
      <c r="E108" s="5">
        <v>2.98</v>
      </c>
      <c r="F108" s="4">
        <f t="shared" si="5"/>
        <v>145081.47066758</v>
      </c>
      <c r="G108" s="9">
        <v>14.11</v>
      </c>
      <c r="H108" s="4">
        <f t="shared" si="6"/>
        <v>686946.15809380997</v>
      </c>
      <c r="I108" s="5">
        <v>27.92</v>
      </c>
      <c r="J108" s="4">
        <f t="shared" si="7"/>
        <v>1359286.7990063198</v>
      </c>
      <c r="K108" s="5">
        <v>31.91</v>
      </c>
      <c r="L108" s="4">
        <f t="shared" si="8"/>
        <v>1553540.1775176099</v>
      </c>
      <c r="M108" s="5">
        <v>23.07</v>
      </c>
      <c r="N108" s="4">
        <f t="shared" si="9"/>
        <v>1123164.2712419699</v>
      </c>
    </row>
    <row r="109" spans="1:14" x14ac:dyDescent="0.25">
      <c r="A109">
        <f>'Rural-Urban '!A108</f>
        <v>33</v>
      </c>
      <c r="B109" s="17">
        <f>'pop projections'!A109</f>
        <v>2014</v>
      </c>
      <c r="C109" t="str">
        <f>'Rural-Urban '!C108</f>
        <v>Telangana</v>
      </c>
      <c r="D109" s="10">
        <f>'pop projections'!F109</f>
        <v>3039253.0288848002</v>
      </c>
      <c r="E109" s="5">
        <v>5.59</v>
      </c>
      <c r="F109" s="4">
        <f t="shared" si="5"/>
        <v>169894.24431466032</v>
      </c>
      <c r="G109" s="9">
        <v>16.350000000000001</v>
      </c>
      <c r="H109" s="4">
        <f t="shared" si="6"/>
        <v>496917.87022266485</v>
      </c>
      <c r="I109" s="5">
        <v>26.07</v>
      </c>
      <c r="J109" s="4">
        <f t="shared" si="7"/>
        <v>792333.26463026751</v>
      </c>
      <c r="K109" s="5">
        <v>28.57</v>
      </c>
      <c r="L109" s="4">
        <f t="shared" si="8"/>
        <v>868314.5903523874</v>
      </c>
      <c r="M109" s="5">
        <v>23.43</v>
      </c>
      <c r="N109" s="4">
        <f t="shared" si="9"/>
        <v>712096.98466770875</v>
      </c>
    </row>
    <row r="110" spans="1:14" x14ac:dyDescent="0.25">
      <c r="A110">
        <f>'Rural-Urban '!A109</f>
        <v>34</v>
      </c>
      <c r="B110" s="17">
        <f>'pop projections'!A110</f>
        <v>2014</v>
      </c>
      <c r="C110" t="str">
        <f>'Rural-Urban '!C109</f>
        <v>Tripura</v>
      </c>
      <c r="D110" s="10">
        <f>'pop projections'!F110</f>
        <v>311416.61174000002</v>
      </c>
      <c r="E110" s="5">
        <v>12.32</v>
      </c>
      <c r="F110" s="4">
        <f t="shared" si="5"/>
        <v>38366.526566368004</v>
      </c>
      <c r="G110" s="9">
        <v>43.64</v>
      </c>
      <c r="H110" s="4">
        <f t="shared" si="6"/>
        <v>135902.20936333601</v>
      </c>
      <c r="I110" s="5">
        <v>23.95</v>
      </c>
      <c r="J110" s="4">
        <f t="shared" si="7"/>
        <v>74584.278511730008</v>
      </c>
      <c r="K110" s="5">
        <v>14.42</v>
      </c>
      <c r="L110" s="4">
        <f t="shared" si="8"/>
        <v>44906.275412907999</v>
      </c>
      <c r="M110" s="5">
        <v>5.66</v>
      </c>
      <c r="N110" s="4">
        <f t="shared" si="9"/>
        <v>17626.180224484004</v>
      </c>
    </row>
    <row r="111" spans="1:14" x14ac:dyDescent="0.25">
      <c r="A111">
        <f>'Rural-Urban '!A110</f>
        <v>35</v>
      </c>
      <c r="B111" s="17">
        <f>'pop projections'!A111</f>
        <v>2014</v>
      </c>
      <c r="C111" t="str">
        <f>'Rural-Urban '!C110</f>
        <v>Uttar Pradesh</v>
      </c>
      <c r="D111" s="10">
        <f>'pop projections'!F111</f>
        <v>24941185.590909999</v>
      </c>
      <c r="E111" s="5">
        <v>29.57</v>
      </c>
      <c r="F111" s="4">
        <f t="shared" si="5"/>
        <v>7375108.5792320874</v>
      </c>
      <c r="G111" s="9">
        <v>23.02</v>
      </c>
      <c r="H111" s="4">
        <f t="shared" si="6"/>
        <v>5741460.9230274819</v>
      </c>
      <c r="I111" s="5">
        <v>17.010000000000002</v>
      </c>
      <c r="J111" s="4">
        <f t="shared" si="7"/>
        <v>4242495.6690137908</v>
      </c>
      <c r="K111" s="5">
        <v>14.76</v>
      </c>
      <c r="L111" s="4">
        <f t="shared" si="8"/>
        <v>3681318.9932183158</v>
      </c>
      <c r="M111" s="5">
        <v>15.64</v>
      </c>
      <c r="N111" s="4">
        <f t="shared" si="9"/>
        <v>3900801.426418324</v>
      </c>
    </row>
    <row r="112" spans="1:14" x14ac:dyDescent="0.25">
      <c r="A112">
        <f>'Rural-Urban '!A111</f>
        <v>36</v>
      </c>
      <c r="B112" s="17">
        <f>'pop projections'!A112</f>
        <v>2014</v>
      </c>
      <c r="C112" t="str">
        <f>'Rural-Urban '!C111</f>
        <v>Uttarakhand</v>
      </c>
      <c r="D112" s="10">
        <f>'pop projections'!F112</f>
        <v>1027260.59898</v>
      </c>
      <c r="E112" s="5">
        <v>4.18</v>
      </c>
      <c r="F112" s="4">
        <f t="shared" si="5"/>
        <v>42939.493037364002</v>
      </c>
      <c r="G112" s="9">
        <v>17.13</v>
      </c>
      <c r="H112" s="4">
        <f t="shared" si="6"/>
        <v>175969.74060527398</v>
      </c>
      <c r="I112" s="5">
        <v>25</v>
      </c>
      <c r="J112" s="4">
        <f t="shared" si="7"/>
        <v>256815.149745</v>
      </c>
      <c r="K112" s="5">
        <v>23.69</v>
      </c>
      <c r="L112" s="4">
        <f t="shared" si="8"/>
        <v>243358.03589836202</v>
      </c>
      <c r="M112" s="5">
        <v>30</v>
      </c>
      <c r="N112" s="4">
        <f t="shared" si="9"/>
        <v>308178.17969399999</v>
      </c>
    </row>
    <row r="113" spans="1:14" x14ac:dyDescent="0.25">
      <c r="A113">
        <f>'Rural-Urban '!A112</f>
        <v>37</v>
      </c>
      <c r="B113" s="17">
        <f>'pop projections'!A113</f>
        <v>2014</v>
      </c>
      <c r="C113" t="str">
        <f>'Rural-Urban '!C112</f>
        <v>West Bengal</v>
      </c>
      <c r="D113" s="10">
        <f>'pop projections'!F113</f>
        <v>7020560.0519999992</v>
      </c>
      <c r="E113" s="5">
        <v>23.2</v>
      </c>
      <c r="F113" s="4">
        <f t="shared" si="5"/>
        <v>1628769.9320639998</v>
      </c>
      <c r="G113" s="9">
        <v>30.26</v>
      </c>
      <c r="H113" s="4">
        <f t="shared" si="6"/>
        <v>2124421.4717351999</v>
      </c>
      <c r="I113" s="5">
        <v>20.94</v>
      </c>
      <c r="J113" s="4">
        <f t="shared" si="7"/>
        <v>1470105.2748887998</v>
      </c>
      <c r="K113" s="5">
        <v>17.079999999999998</v>
      </c>
      <c r="L113" s="4">
        <f t="shared" si="8"/>
        <v>1199111.6568815997</v>
      </c>
      <c r="M113" s="5">
        <v>8.52</v>
      </c>
      <c r="N113" s="4">
        <f t="shared" si="9"/>
        <v>598151.71643039992</v>
      </c>
    </row>
    <row r="114" spans="1:14" x14ac:dyDescent="0.25">
      <c r="A114">
        <f>'Rural-Urban '!A113</f>
        <v>1</v>
      </c>
      <c r="B114" s="17">
        <f>'pop projections'!A114</f>
        <v>2005</v>
      </c>
      <c r="C114" t="str">
        <f>'Rural-Urban '!C113</f>
        <v>India</v>
      </c>
      <c r="D114" s="10">
        <f>'pop projections'!F114</f>
        <v>115667344</v>
      </c>
      <c r="E114">
        <v>25.47</v>
      </c>
      <c r="F114" s="4">
        <f t="shared" si="5"/>
        <v>29460472.516799998</v>
      </c>
      <c r="G114">
        <v>22.42</v>
      </c>
      <c r="H114" s="4">
        <f t="shared" si="6"/>
        <v>25932618.524799999</v>
      </c>
      <c r="I114">
        <v>19.809999999999999</v>
      </c>
      <c r="J114" s="4">
        <f t="shared" si="7"/>
        <v>22913700.8464</v>
      </c>
      <c r="K114">
        <v>17.989999999999998</v>
      </c>
      <c r="L114" s="4">
        <f t="shared" si="8"/>
        <v>20808555.185599998</v>
      </c>
      <c r="M114">
        <v>14.3</v>
      </c>
      <c r="N114" s="4">
        <f t="shared" si="9"/>
        <v>16540430.192</v>
      </c>
    </row>
    <row r="115" spans="1:14" x14ac:dyDescent="0.25">
      <c r="A115">
        <f>'Rural-Urban '!A114</f>
        <v>2</v>
      </c>
      <c r="B115" s="17">
        <f>'pop projections'!A115</f>
        <v>2005</v>
      </c>
      <c r="C115" t="str">
        <f>'Rural-Urban '!C114</f>
        <v>Andaman and Nicobar  Island</v>
      </c>
      <c r="D115" s="10">
        <f>'pop projections'!F115</f>
        <v>39014.456142312578</v>
      </c>
      <c r="E115" t="s">
        <v>74</v>
      </c>
      <c r="F115" s="4" t="s">
        <v>74</v>
      </c>
      <c r="G115" t="s">
        <v>74</v>
      </c>
      <c r="H115" s="4" t="s">
        <v>74</v>
      </c>
      <c r="I115" t="s">
        <v>74</v>
      </c>
      <c r="J115" s="4" t="s">
        <v>74</v>
      </c>
      <c r="K115" t="s">
        <v>74</v>
      </c>
      <c r="L115" s="4" t="s">
        <v>74</v>
      </c>
      <c r="M115" t="s">
        <v>74</v>
      </c>
      <c r="N115" s="4" t="s">
        <v>74</v>
      </c>
    </row>
    <row r="116" spans="1:14" x14ac:dyDescent="0.25">
      <c r="A116">
        <f>'Rural-Urban '!A115</f>
        <v>3</v>
      </c>
      <c r="B116" s="17">
        <f>'pop projections'!A116</f>
        <v>2005</v>
      </c>
      <c r="C116" t="str">
        <f>'Rural-Urban '!C115</f>
        <v>Andhra Pradesh</v>
      </c>
      <c r="D116" s="10">
        <f>'pop projections'!F116</f>
        <v>4358907.3384530619</v>
      </c>
      <c r="E116">
        <v>12.13</v>
      </c>
      <c r="F116" s="4">
        <f t="shared" si="5"/>
        <v>528735.46015435643</v>
      </c>
      <c r="G116">
        <v>19.37</v>
      </c>
      <c r="H116" s="4">
        <f t="shared" si="6"/>
        <v>844320.35145835811</v>
      </c>
      <c r="I116">
        <v>29.97</v>
      </c>
      <c r="J116" s="4">
        <f t="shared" si="7"/>
        <v>1306364.5293343826</v>
      </c>
      <c r="K116">
        <v>24.75</v>
      </c>
      <c r="L116" s="4">
        <f t="shared" si="8"/>
        <v>1078829.5662671328</v>
      </c>
      <c r="M116">
        <v>13.79</v>
      </c>
      <c r="N116" s="4">
        <f t="shared" si="9"/>
        <v>601093.32197267713</v>
      </c>
    </row>
    <row r="117" spans="1:14" x14ac:dyDescent="0.25">
      <c r="A117">
        <f>'Rural-Urban '!A116</f>
        <v>4</v>
      </c>
      <c r="B117" s="17">
        <f>'pop projections'!A117</f>
        <v>2005</v>
      </c>
      <c r="C117" t="str">
        <f>'Rural-Urban '!C116</f>
        <v>Arunachal Pradesh</v>
      </c>
      <c r="D117" s="10">
        <f>'pop projections'!F117</f>
        <v>108849.40150444728</v>
      </c>
      <c r="E117">
        <v>24.85</v>
      </c>
      <c r="F117" s="4">
        <f t="shared" si="5"/>
        <v>27049.076273855149</v>
      </c>
      <c r="G117">
        <v>29</v>
      </c>
      <c r="H117" s="4">
        <f t="shared" si="6"/>
        <v>31566.326436289713</v>
      </c>
      <c r="I117">
        <v>21.04</v>
      </c>
      <c r="J117" s="4">
        <f t="shared" si="7"/>
        <v>22901.914076535708</v>
      </c>
      <c r="K117">
        <v>12.32</v>
      </c>
      <c r="L117" s="4">
        <f t="shared" si="8"/>
        <v>13410.246265347905</v>
      </c>
      <c r="M117">
        <v>12.78</v>
      </c>
      <c r="N117" s="4">
        <f t="shared" si="9"/>
        <v>13910.953512268363</v>
      </c>
    </row>
    <row r="118" spans="1:14" x14ac:dyDescent="0.25">
      <c r="A118">
        <f>'Rural-Urban '!A117</f>
        <v>5</v>
      </c>
      <c r="B118" s="17">
        <f>'pop projections'!A118</f>
        <v>2005</v>
      </c>
      <c r="C118" t="str">
        <f>'Rural-Urban '!C117</f>
        <v>Assam</v>
      </c>
      <c r="D118" s="10">
        <f>'pop projections'!F118</f>
        <v>3038490</v>
      </c>
      <c r="E118">
        <v>26.48</v>
      </c>
      <c r="F118" s="4">
        <f t="shared" si="5"/>
        <v>804592.152</v>
      </c>
      <c r="G118">
        <v>36.229999999999997</v>
      </c>
      <c r="H118" s="4">
        <f t="shared" si="6"/>
        <v>1100844.9269999999</v>
      </c>
      <c r="I118">
        <v>20.170000000000002</v>
      </c>
      <c r="J118" s="4">
        <f t="shared" si="7"/>
        <v>612863.43300000008</v>
      </c>
      <c r="K118">
        <v>10.56</v>
      </c>
      <c r="L118" s="4">
        <f t="shared" si="8"/>
        <v>320864.54399999999</v>
      </c>
      <c r="M118">
        <v>6.56</v>
      </c>
      <c r="N118" s="4">
        <f t="shared" si="9"/>
        <v>199324.94399999999</v>
      </c>
    </row>
    <row r="119" spans="1:14" x14ac:dyDescent="0.25">
      <c r="A119">
        <f>'Rural-Urban '!A118</f>
        <v>6</v>
      </c>
      <c r="B119" s="17">
        <f>'pop projections'!A119</f>
        <v>2005</v>
      </c>
      <c r="C119" t="str">
        <f>'Rural-Urban '!C118</f>
        <v>Bihar</v>
      </c>
      <c r="D119" s="10">
        <f>'pop projections'!F119</f>
        <v>10980992</v>
      </c>
      <c r="E119">
        <v>32.72</v>
      </c>
      <c r="F119" s="4">
        <f t="shared" si="5"/>
        <v>3592980.5824000002</v>
      </c>
      <c r="G119">
        <v>32.18</v>
      </c>
      <c r="H119" s="4">
        <f t="shared" si="6"/>
        <v>3533683.2256</v>
      </c>
      <c r="I119">
        <v>16.760000000000002</v>
      </c>
      <c r="J119" s="4">
        <f t="shared" si="7"/>
        <v>1840414.2592000002</v>
      </c>
      <c r="K119">
        <v>12.99</v>
      </c>
      <c r="L119" s="4">
        <f t="shared" si="8"/>
        <v>1426430.8608000001</v>
      </c>
      <c r="M119">
        <v>5.34</v>
      </c>
      <c r="N119" s="4">
        <f t="shared" si="9"/>
        <v>586384.97279999999</v>
      </c>
    </row>
    <row r="120" spans="1:14" x14ac:dyDescent="0.25">
      <c r="A120">
        <f>'Rural-Urban '!A119</f>
        <v>7</v>
      </c>
      <c r="B120" s="17">
        <f>'pop projections'!A120</f>
        <v>2005</v>
      </c>
      <c r="C120" t="str">
        <f>'Rural-Urban '!C119</f>
        <v>Chandigarh</v>
      </c>
      <c r="D120" s="10">
        <f>'pop projections'!F120</f>
        <v>102703.92631257941</v>
      </c>
      <c r="E120" t="s">
        <v>74</v>
      </c>
      <c r="F120" s="4" t="s">
        <v>74</v>
      </c>
      <c r="G120" t="s">
        <v>74</v>
      </c>
      <c r="H120" s="4" t="s">
        <v>74</v>
      </c>
      <c r="I120" t="s">
        <v>74</v>
      </c>
      <c r="J120" s="4" t="s">
        <v>74</v>
      </c>
      <c r="K120" t="s">
        <v>74</v>
      </c>
      <c r="L120" s="4" t="s">
        <v>74</v>
      </c>
      <c r="M120" t="s">
        <v>74</v>
      </c>
      <c r="N120" s="4" t="s">
        <v>74</v>
      </c>
    </row>
    <row r="121" spans="1:14" x14ac:dyDescent="0.25">
      <c r="A121">
        <f>'Rural-Urban '!A120</f>
        <v>8</v>
      </c>
      <c r="B121" s="17">
        <f>'pop projections'!A121</f>
        <v>2005</v>
      </c>
      <c r="C121" t="str">
        <f>'Rural-Urban '!C120</f>
        <v>Chhattisgarh</v>
      </c>
      <c r="D121" s="10">
        <f>'pop projections'!F121</f>
        <v>2553122.0000000005</v>
      </c>
      <c r="E121">
        <v>44.2</v>
      </c>
      <c r="F121" s="4">
        <f t="shared" si="5"/>
        <v>1128479.9240000001</v>
      </c>
      <c r="G121">
        <v>26.94</v>
      </c>
      <c r="H121" s="4">
        <f t="shared" si="6"/>
        <v>687811.06680000026</v>
      </c>
      <c r="I121">
        <v>14.6</v>
      </c>
      <c r="J121" s="4">
        <f t="shared" si="7"/>
        <v>372755.81200000003</v>
      </c>
      <c r="K121">
        <v>7.26</v>
      </c>
      <c r="L121" s="4">
        <f t="shared" si="8"/>
        <v>185356.65720000002</v>
      </c>
      <c r="M121">
        <v>7</v>
      </c>
      <c r="N121" s="4">
        <f t="shared" si="9"/>
        <v>178718.54000000004</v>
      </c>
    </row>
    <row r="122" spans="1:14" x14ac:dyDescent="0.25">
      <c r="A122">
        <f>'Rural-Urban '!A121</f>
        <v>9</v>
      </c>
      <c r="B122" s="17">
        <f>'pop projections'!A122</f>
        <v>2005</v>
      </c>
      <c r="C122" t="str">
        <f>'Rural-Urban '!C121</f>
        <v>Dadra and Nagar Haveli</v>
      </c>
      <c r="D122" s="10">
        <f>'pop projections'!F122</f>
        <v>24768.127288437106</v>
      </c>
      <c r="E122" t="s">
        <v>74</v>
      </c>
      <c r="F122" s="4" t="s">
        <v>74</v>
      </c>
      <c r="G122" t="s">
        <v>74</v>
      </c>
      <c r="H122" s="4" t="s">
        <v>74</v>
      </c>
      <c r="I122" t="s">
        <v>74</v>
      </c>
      <c r="J122" s="4" t="s">
        <v>74</v>
      </c>
      <c r="K122" t="s">
        <v>74</v>
      </c>
      <c r="L122" s="4" t="s">
        <v>74</v>
      </c>
      <c r="M122" t="s">
        <v>74</v>
      </c>
      <c r="N122" s="4" t="s">
        <v>74</v>
      </c>
    </row>
    <row r="123" spans="1:14" x14ac:dyDescent="0.25">
      <c r="A123">
        <f>'Rural-Urban '!A122</f>
        <v>10</v>
      </c>
      <c r="B123" s="17">
        <f>'pop projections'!A123</f>
        <v>2005</v>
      </c>
      <c r="C123" t="str">
        <f>'Rural-Urban '!C122</f>
        <v>Daman and Diu</v>
      </c>
      <c r="D123" s="10">
        <f>'pop projections'!F123</f>
        <v>20112.464264294791</v>
      </c>
      <c r="E123" t="s">
        <v>74</v>
      </c>
      <c r="F123" s="4" t="s">
        <v>74</v>
      </c>
      <c r="G123" t="s">
        <v>74</v>
      </c>
      <c r="H123" s="4" t="s">
        <v>74</v>
      </c>
      <c r="I123" t="s">
        <v>74</v>
      </c>
      <c r="J123" s="4" t="s">
        <v>74</v>
      </c>
      <c r="K123" t="s">
        <v>74</v>
      </c>
      <c r="L123" s="4" t="s">
        <v>74</v>
      </c>
      <c r="M123" t="s">
        <v>74</v>
      </c>
      <c r="N123" s="4" t="s">
        <v>74</v>
      </c>
    </row>
    <row r="124" spans="1:14" x14ac:dyDescent="0.25">
      <c r="A124">
        <f>'Rural-Urban '!A123</f>
        <v>11</v>
      </c>
      <c r="B124" s="17">
        <f>'pop projections'!A124</f>
        <v>2005</v>
      </c>
      <c r="C124" t="str">
        <f>'Rural-Urban '!C123</f>
        <v>Delhi</v>
      </c>
      <c r="D124" s="10">
        <f>'pop projections'!F124</f>
        <v>1313721.9999999998</v>
      </c>
      <c r="E124">
        <v>0.17</v>
      </c>
      <c r="F124" s="4">
        <f t="shared" si="5"/>
        <v>2233.3274000000001</v>
      </c>
      <c r="G124">
        <v>4.79</v>
      </c>
      <c r="H124" s="4">
        <f t="shared" si="6"/>
        <v>62927.28379999999</v>
      </c>
      <c r="I124">
        <v>13</v>
      </c>
      <c r="J124" s="4">
        <f t="shared" si="7"/>
        <v>170783.85999999996</v>
      </c>
      <c r="K124">
        <v>23.82</v>
      </c>
      <c r="L124" s="4">
        <f t="shared" si="8"/>
        <v>312928.58039999998</v>
      </c>
      <c r="M124">
        <v>58.22</v>
      </c>
      <c r="N124" s="4">
        <f t="shared" si="9"/>
        <v>764848.94839999988</v>
      </c>
    </row>
    <row r="125" spans="1:14" x14ac:dyDescent="0.25">
      <c r="A125">
        <f>'Rural-Urban '!A124</f>
        <v>12</v>
      </c>
      <c r="B125" s="17">
        <f>'pop projections'!A125</f>
        <v>2005</v>
      </c>
      <c r="C125" t="str">
        <f>'Rural-Urban '!C124</f>
        <v>Goa</v>
      </c>
      <c r="D125" s="10">
        <f>'pop projections'!F125</f>
        <v>138924.98464040662</v>
      </c>
      <c r="E125">
        <v>2.58</v>
      </c>
      <c r="F125" s="4">
        <f t="shared" si="5"/>
        <v>3584.2646037224908</v>
      </c>
      <c r="G125">
        <v>6.03</v>
      </c>
      <c r="H125" s="4">
        <f t="shared" si="6"/>
        <v>8377.1765738165195</v>
      </c>
      <c r="I125">
        <v>14.64</v>
      </c>
      <c r="J125" s="4">
        <f t="shared" si="7"/>
        <v>20338.61775135553</v>
      </c>
      <c r="K125">
        <v>23.71</v>
      </c>
      <c r="L125" s="4">
        <f t="shared" si="8"/>
        <v>32939.113858240409</v>
      </c>
      <c r="M125">
        <v>53.04</v>
      </c>
      <c r="N125" s="4">
        <f t="shared" si="9"/>
        <v>73685.811853271662</v>
      </c>
    </row>
    <row r="126" spans="1:14" x14ac:dyDescent="0.25">
      <c r="A126">
        <f>'Rural-Urban '!A125</f>
        <v>13</v>
      </c>
      <c r="B126" s="17">
        <f>'pop projections'!A126</f>
        <v>2005</v>
      </c>
      <c r="C126" t="str">
        <f>'Rural-Urban '!C125</f>
        <v>Gujarat</v>
      </c>
      <c r="D126" s="10">
        <f>'pop projections'!F126</f>
        <v>5387942</v>
      </c>
      <c r="E126">
        <v>10.1</v>
      </c>
      <c r="F126" s="4">
        <f t="shared" si="5"/>
        <v>544182.14199999999</v>
      </c>
      <c r="G126">
        <v>17.43</v>
      </c>
      <c r="H126" s="4">
        <f t="shared" si="6"/>
        <v>939118.29060000007</v>
      </c>
      <c r="I126">
        <v>22.12</v>
      </c>
      <c r="J126" s="4">
        <f t="shared" si="7"/>
        <v>1191812.7704</v>
      </c>
      <c r="K126">
        <v>26.39</v>
      </c>
      <c r="L126" s="4">
        <f t="shared" si="8"/>
        <v>1421877.8938</v>
      </c>
      <c r="M126">
        <v>23.95</v>
      </c>
      <c r="N126" s="4">
        <f t="shared" si="9"/>
        <v>1290412.1089999999</v>
      </c>
    </row>
    <row r="127" spans="1:14" x14ac:dyDescent="0.25">
      <c r="A127">
        <f>'Rural-Urban '!A126</f>
        <v>14</v>
      </c>
      <c r="B127" s="17">
        <f>'pop projections'!A127</f>
        <v>2005</v>
      </c>
      <c r="C127" t="str">
        <f>'Rural-Urban '!C126</f>
        <v>Haryana</v>
      </c>
      <c r="D127" s="10">
        <f>'pop projections'!F127</f>
        <v>2378027.9999999995</v>
      </c>
      <c r="E127">
        <v>5.81</v>
      </c>
      <c r="F127" s="4">
        <f t="shared" si="5"/>
        <v>138163.42679999996</v>
      </c>
      <c r="G127">
        <v>14.6</v>
      </c>
      <c r="H127" s="4">
        <f t="shared" si="6"/>
        <v>347192.08799999987</v>
      </c>
      <c r="I127">
        <v>24.95</v>
      </c>
      <c r="J127" s="4">
        <f t="shared" si="7"/>
        <v>593317.98599999992</v>
      </c>
      <c r="K127">
        <v>26.99</v>
      </c>
      <c r="L127" s="4">
        <f t="shared" si="8"/>
        <v>641829.75719999988</v>
      </c>
      <c r="M127">
        <v>27.65</v>
      </c>
      <c r="N127" s="4">
        <f t="shared" si="9"/>
        <v>657524.74199999985</v>
      </c>
    </row>
    <row r="128" spans="1:14" x14ac:dyDescent="0.25">
      <c r="A128">
        <f>'Rural-Urban '!A127</f>
        <v>15</v>
      </c>
      <c r="B128" s="17">
        <f>'pop projections'!A128</f>
        <v>2005</v>
      </c>
      <c r="C128" t="str">
        <f>'Rural-Urban '!C127</f>
        <v>Himachal Pradesh</v>
      </c>
      <c r="D128" s="10">
        <f>'pop projections'!F128</f>
        <v>561584.99999999988</v>
      </c>
      <c r="E128">
        <v>1.38</v>
      </c>
      <c r="F128" s="4">
        <f t="shared" si="5"/>
        <v>7749.8729999999978</v>
      </c>
      <c r="G128">
        <v>8.4</v>
      </c>
      <c r="H128" s="4">
        <f t="shared" si="6"/>
        <v>47173.139999999992</v>
      </c>
      <c r="I128">
        <v>24.03</v>
      </c>
      <c r="J128" s="4">
        <f t="shared" si="7"/>
        <v>134948.87549999997</v>
      </c>
      <c r="K128">
        <v>34.99</v>
      </c>
      <c r="L128" s="4">
        <f t="shared" si="8"/>
        <v>196498.59149999998</v>
      </c>
      <c r="M128">
        <v>31.19</v>
      </c>
      <c r="N128" s="4">
        <f t="shared" si="9"/>
        <v>175158.3615</v>
      </c>
    </row>
    <row r="129" spans="1:14" x14ac:dyDescent="0.25">
      <c r="A129">
        <f>'Rural-Urban '!A128</f>
        <v>16</v>
      </c>
      <c r="B129" s="17">
        <f>'pop projections'!A129</f>
        <v>2005</v>
      </c>
      <c r="C129" t="str">
        <f>'Rural-Urban '!C128</f>
        <v>Jammu and Kashmir</v>
      </c>
      <c r="D129" s="10">
        <f>'pop projections'!F129</f>
        <v>1126923.0000000002</v>
      </c>
      <c r="E129">
        <v>3.68</v>
      </c>
      <c r="F129" s="4">
        <f t="shared" si="5"/>
        <v>41470.766400000008</v>
      </c>
      <c r="G129">
        <v>16.16</v>
      </c>
      <c r="H129" s="4">
        <f t="shared" si="6"/>
        <v>182110.75680000003</v>
      </c>
      <c r="I129">
        <v>35.56</v>
      </c>
      <c r="J129" s="4">
        <f t="shared" si="7"/>
        <v>400733.81880000012</v>
      </c>
      <c r="K129">
        <v>25.84</v>
      </c>
      <c r="L129" s="4">
        <f t="shared" si="8"/>
        <v>291196.90320000006</v>
      </c>
      <c r="M129">
        <v>18.760000000000002</v>
      </c>
      <c r="N129" s="4">
        <f t="shared" si="9"/>
        <v>211410.75480000008</v>
      </c>
    </row>
    <row r="130" spans="1:14" x14ac:dyDescent="0.25">
      <c r="A130">
        <f>'Rural-Urban '!A129</f>
        <v>17</v>
      </c>
      <c r="B130" s="17">
        <f>'pop projections'!A130</f>
        <v>2005</v>
      </c>
      <c r="C130" t="str">
        <f>'Rural-Urban '!C129</f>
        <v>Jharkhand</v>
      </c>
      <c r="D130" s="10">
        <f>'pop projections'!F130</f>
        <v>3193591</v>
      </c>
      <c r="E130">
        <v>57.19</v>
      </c>
      <c r="F130" s="4">
        <f t="shared" si="5"/>
        <v>1826414.6928999999</v>
      </c>
      <c r="G130">
        <v>16.18</v>
      </c>
      <c r="H130" s="4">
        <f t="shared" si="6"/>
        <v>516723.02380000002</v>
      </c>
      <c r="I130">
        <v>10.82</v>
      </c>
      <c r="J130" s="4">
        <f t="shared" si="7"/>
        <v>345546.54619999998</v>
      </c>
      <c r="K130">
        <v>9.52</v>
      </c>
      <c r="L130" s="4">
        <f t="shared" si="8"/>
        <v>304029.86320000002</v>
      </c>
      <c r="M130">
        <v>6.29</v>
      </c>
      <c r="N130" s="4">
        <f t="shared" si="9"/>
        <v>200876.87390000001</v>
      </c>
    </row>
    <row r="131" spans="1:14" x14ac:dyDescent="0.25">
      <c r="A131">
        <f>'Rural-Urban '!A130</f>
        <v>18</v>
      </c>
      <c r="B131" s="17">
        <f>'pop projections'!A131</f>
        <v>2005</v>
      </c>
      <c r="C131" t="str">
        <f>'Rural-Urban '!C130</f>
        <v>Karnataka</v>
      </c>
      <c r="D131" s="10">
        <f>'pop projections'!F131</f>
        <v>4950704.0000000009</v>
      </c>
      <c r="E131">
        <v>12.26</v>
      </c>
      <c r="F131" s="4">
        <f t="shared" ref="F131:F150" si="10">((D131*E131)/100)</f>
        <v>606956.31040000019</v>
      </c>
      <c r="G131">
        <v>22.66</v>
      </c>
      <c r="H131" s="4">
        <f t="shared" ref="H131:H150" si="11">((D131*G131)/100)</f>
        <v>1121829.5264000001</v>
      </c>
      <c r="I131">
        <v>24.14</v>
      </c>
      <c r="J131" s="4">
        <f t="shared" ref="J131:J150" si="12">((D131*I131)/100)</f>
        <v>1195099.9456000002</v>
      </c>
      <c r="K131">
        <v>24.22</v>
      </c>
      <c r="L131" s="4">
        <f t="shared" ref="L131:L150" si="13">((D131*K131)/100)</f>
        <v>1199060.5088000002</v>
      </c>
      <c r="M131">
        <v>16.71</v>
      </c>
      <c r="N131" s="4">
        <f t="shared" ref="N131:N150" si="14">((D131*M131)/100)</f>
        <v>827262.63840000017</v>
      </c>
    </row>
    <row r="132" spans="1:14" x14ac:dyDescent="0.25">
      <c r="A132">
        <f>'Rural-Urban '!A131</f>
        <v>19</v>
      </c>
      <c r="B132" s="17">
        <f>'pop projections'!A132</f>
        <v>2005</v>
      </c>
      <c r="C132" t="str">
        <f>'Rural-Urban '!C131</f>
        <v>Kerala</v>
      </c>
      <c r="D132" s="10">
        <f>'pop projections'!F132</f>
        <v>2594670</v>
      </c>
      <c r="E132">
        <v>1.18</v>
      </c>
      <c r="F132" s="4">
        <f t="shared" si="10"/>
        <v>30617.105999999996</v>
      </c>
      <c r="G132">
        <v>4.04</v>
      </c>
      <c r="H132" s="4">
        <f t="shared" si="11"/>
        <v>104824.66800000001</v>
      </c>
      <c r="I132">
        <v>10.92</v>
      </c>
      <c r="J132" s="4">
        <f t="shared" si="12"/>
        <v>283337.96399999998</v>
      </c>
      <c r="K132">
        <v>37.31</v>
      </c>
      <c r="L132" s="4">
        <f t="shared" si="13"/>
        <v>968071.37699999998</v>
      </c>
      <c r="M132">
        <v>46.55</v>
      </c>
      <c r="N132" s="4">
        <f t="shared" si="14"/>
        <v>1207818.885</v>
      </c>
    </row>
    <row r="133" spans="1:14" x14ac:dyDescent="0.25">
      <c r="A133">
        <f>'Rural-Urban '!A132</f>
        <v>20</v>
      </c>
      <c r="B133" s="17">
        <f>'pop projections'!A133</f>
        <v>2005</v>
      </c>
      <c r="C133" t="str">
        <f>'Rural-Urban '!C132</f>
        <v>Lakshwadeep</v>
      </c>
      <c r="D133" s="10">
        <f>'pop projections'!F133</f>
        <v>6704.1547547649307</v>
      </c>
      <c r="E133" t="s">
        <v>74</v>
      </c>
      <c r="F133" s="4" t="s">
        <v>74</v>
      </c>
      <c r="G133" t="s">
        <v>74</v>
      </c>
      <c r="H133" s="4" t="s">
        <v>74</v>
      </c>
      <c r="I133" t="s">
        <v>74</v>
      </c>
      <c r="J133" s="4" t="s">
        <v>74</v>
      </c>
      <c r="K133" t="s">
        <v>74</v>
      </c>
      <c r="L133" s="4" t="s">
        <v>74</v>
      </c>
      <c r="M133" t="s">
        <v>74</v>
      </c>
      <c r="N133" s="4" t="s">
        <v>74</v>
      </c>
    </row>
    <row r="134" spans="1:14" x14ac:dyDescent="0.25">
      <c r="A134">
        <f>'Rural-Urban '!A133</f>
        <v>21</v>
      </c>
      <c r="B134" s="17">
        <f>'pop projections'!A134</f>
        <v>2005</v>
      </c>
      <c r="C134" t="str">
        <f>'Rural-Urban '!C133</f>
        <v>Madhya Pradesh</v>
      </c>
      <c r="D134" s="10">
        <f>'pop projections'!F134</f>
        <v>8033190</v>
      </c>
      <c r="E134">
        <v>42.28</v>
      </c>
      <c r="F134" s="4">
        <f t="shared" si="10"/>
        <v>3396432.7319999998</v>
      </c>
      <c r="G134">
        <v>24.51</v>
      </c>
      <c r="H134" s="4">
        <f t="shared" si="11"/>
        <v>1968934.8689999999</v>
      </c>
      <c r="I134">
        <v>13.42</v>
      </c>
      <c r="J134" s="4">
        <f t="shared" si="12"/>
        <v>1078054.098</v>
      </c>
      <c r="K134">
        <v>11.55</v>
      </c>
      <c r="L134" s="4">
        <f t="shared" si="13"/>
        <v>927833.44499999995</v>
      </c>
      <c r="M134">
        <v>8.25</v>
      </c>
      <c r="N134" s="4">
        <f t="shared" si="14"/>
        <v>662738.17500000005</v>
      </c>
    </row>
    <row r="135" spans="1:14" x14ac:dyDescent="0.25">
      <c r="A135">
        <f>'Rural-Urban '!A134</f>
        <v>22</v>
      </c>
      <c r="B135" s="17">
        <f>'pop projections'!A135</f>
        <v>2005</v>
      </c>
      <c r="C135" t="str">
        <f>'Rural-Urban '!C134</f>
        <v>Maharashtra</v>
      </c>
      <c r="D135" s="10">
        <f>'pop projections'!F135</f>
        <v>9746772.0000000019</v>
      </c>
      <c r="E135">
        <v>12.93</v>
      </c>
      <c r="F135" s="4">
        <f t="shared" si="10"/>
        <v>1260257.6196000003</v>
      </c>
      <c r="G135">
        <v>14.61</v>
      </c>
      <c r="H135" s="4">
        <f t="shared" si="11"/>
        <v>1424003.3892000001</v>
      </c>
      <c r="I135">
        <v>18.53</v>
      </c>
      <c r="J135" s="4">
        <f t="shared" si="12"/>
        <v>1806076.8516000006</v>
      </c>
      <c r="K135">
        <v>26.03</v>
      </c>
      <c r="L135" s="4">
        <f t="shared" si="13"/>
        <v>2537084.7516000005</v>
      </c>
      <c r="M135">
        <v>27.9</v>
      </c>
      <c r="N135" s="4">
        <f t="shared" si="14"/>
        <v>2719349.3880000003</v>
      </c>
    </row>
    <row r="136" spans="1:14" x14ac:dyDescent="0.25">
      <c r="A136">
        <f>'Rural-Urban '!A135</f>
        <v>23</v>
      </c>
      <c r="B136" s="17">
        <f>'pop projections'!A136</f>
        <v>2005</v>
      </c>
      <c r="C136" t="str">
        <f>'Rural-Urban '!C135</f>
        <v>Manipur</v>
      </c>
      <c r="D136" s="10">
        <f>'pop projections'!F136</f>
        <v>214905.40519440916</v>
      </c>
      <c r="E136">
        <v>3.88</v>
      </c>
      <c r="F136" s="4">
        <f t="shared" si="10"/>
        <v>8338.3297215430757</v>
      </c>
      <c r="G136">
        <v>20.93</v>
      </c>
      <c r="H136" s="4">
        <f t="shared" si="11"/>
        <v>44979.70130718984</v>
      </c>
      <c r="I136">
        <v>34.450000000000003</v>
      </c>
      <c r="J136" s="4">
        <f t="shared" si="12"/>
        <v>74034.912089473961</v>
      </c>
      <c r="K136">
        <v>28.62</v>
      </c>
      <c r="L136" s="4">
        <f t="shared" si="13"/>
        <v>61505.926966639905</v>
      </c>
      <c r="M136">
        <v>12.12</v>
      </c>
      <c r="N136" s="4">
        <f t="shared" si="14"/>
        <v>26046.535109562388</v>
      </c>
    </row>
    <row r="137" spans="1:14" x14ac:dyDescent="0.25">
      <c r="A137">
        <f>'Rural-Urban '!A136</f>
        <v>24</v>
      </c>
      <c r="B137" s="17">
        <f>'pop projections'!A137</f>
        <v>2005</v>
      </c>
      <c r="C137" t="str">
        <f>'Rural-Urban '!C136</f>
        <v>Meghalaya</v>
      </c>
      <c r="D137" s="10">
        <f>'pop projections'!F137</f>
        <v>229989.75339263026</v>
      </c>
      <c r="E137">
        <v>15.46</v>
      </c>
      <c r="F137" s="4">
        <f t="shared" si="10"/>
        <v>35556.415874500635</v>
      </c>
      <c r="G137">
        <v>27.11</v>
      </c>
      <c r="H137" s="4">
        <f t="shared" si="11"/>
        <v>62350.22214474206</v>
      </c>
      <c r="I137">
        <v>30.45</v>
      </c>
      <c r="J137" s="4">
        <f t="shared" si="12"/>
        <v>70031.879908055911</v>
      </c>
      <c r="K137">
        <v>19.600000000000001</v>
      </c>
      <c r="L137" s="4">
        <f t="shared" si="13"/>
        <v>45077.991664955531</v>
      </c>
      <c r="M137">
        <v>7.38</v>
      </c>
      <c r="N137" s="4">
        <f t="shared" si="14"/>
        <v>16973.243800376113</v>
      </c>
    </row>
    <row r="138" spans="1:14" x14ac:dyDescent="0.25">
      <c r="A138">
        <f>'Rural-Urban '!A137</f>
        <v>25</v>
      </c>
      <c r="B138" s="17">
        <f>'pop projections'!A138</f>
        <v>2005</v>
      </c>
      <c r="C138" t="str">
        <f>'Rural-Urban '!C137</f>
        <v>Mizoram</v>
      </c>
      <c r="D138" s="10">
        <f>'pop projections'!F138</f>
        <v>88085.144416772542</v>
      </c>
      <c r="E138">
        <v>3.52</v>
      </c>
      <c r="F138" s="4">
        <f t="shared" si="10"/>
        <v>3100.5970834703935</v>
      </c>
      <c r="G138">
        <v>9.2799999999999994</v>
      </c>
      <c r="H138" s="4">
        <f t="shared" si="11"/>
        <v>8174.3014018764916</v>
      </c>
      <c r="I138">
        <v>24.83</v>
      </c>
      <c r="J138" s="4">
        <f t="shared" si="12"/>
        <v>21871.541358684623</v>
      </c>
      <c r="K138">
        <v>32.64</v>
      </c>
      <c r="L138" s="4">
        <f t="shared" si="13"/>
        <v>28750.991137634559</v>
      </c>
      <c r="M138">
        <v>29.73</v>
      </c>
      <c r="N138" s="4">
        <f t="shared" si="14"/>
        <v>26187.713435106478</v>
      </c>
    </row>
    <row r="139" spans="1:14" x14ac:dyDescent="0.25">
      <c r="A139">
        <f>'Rural-Urban '!A138</f>
        <v>26</v>
      </c>
      <c r="B139" s="17">
        <f>'pop projections'!A139</f>
        <v>2005</v>
      </c>
      <c r="C139" t="str">
        <f>'Rural-Urban '!C138</f>
        <v>Nagaland</v>
      </c>
      <c r="D139" s="10">
        <f>'pop projections'!F139</f>
        <v>197306.99896315121</v>
      </c>
      <c r="E139">
        <v>9.94</v>
      </c>
      <c r="F139" s="4">
        <f t="shared" si="10"/>
        <v>19612.315696937228</v>
      </c>
      <c r="G139">
        <v>30.9</v>
      </c>
      <c r="H139" s="4">
        <f t="shared" si="11"/>
        <v>60967.862679613725</v>
      </c>
      <c r="I139">
        <v>29.65</v>
      </c>
      <c r="J139" s="4">
        <f t="shared" si="12"/>
        <v>58501.525192574329</v>
      </c>
      <c r="K139">
        <v>21.27</v>
      </c>
      <c r="L139" s="4">
        <f t="shared" si="13"/>
        <v>41967.198679462264</v>
      </c>
      <c r="M139">
        <v>8.24</v>
      </c>
      <c r="N139" s="4">
        <f t="shared" si="14"/>
        <v>16258.09671456366</v>
      </c>
    </row>
    <row r="140" spans="1:14" x14ac:dyDescent="0.25">
      <c r="A140">
        <f>'Rural-Urban '!A139</f>
        <v>27</v>
      </c>
      <c r="B140" s="17">
        <f>'pop projections'!A140</f>
        <v>2005</v>
      </c>
      <c r="C140" t="str">
        <f>'Rural-Urban '!C139</f>
        <v>Odisha</v>
      </c>
      <c r="D140" s="10">
        <f>'pop projections'!F140</f>
        <v>3616491</v>
      </c>
      <c r="E140">
        <v>45.12</v>
      </c>
      <c r="F140" s="4">
        <f t="shared" si="10"/>
        <v>1631760.7392</v>
      </c>
      <c r="G140">
        <v>19.98</v>
      </c>
      <c r="H140" s="4">
        <f t="shared" si="11"/>
        <v>722574.90180000011</v>
      </c>
      <c r="I140">
        <v>16.39</v>
      </c>
      <c r="J140" s="4">
        <f t="shared" si="12"/>
        <v>592742.87490000005</v>
      </c>
      <c r="K140">
        <v>11.47</v>
      </c>
      <c r="L140" s="4">
        <f t="shared" si="13"/>
        <v>414811.51770000003</v>
      </c>
      <c r="M140">
        <v>7.04</v>
      </c>
      <c r="N140" s="4">
        <f t="shared" si="14"/>
        <v>254600.9664</v>
      </c>
    </row>
    <row r="141" spans="1:14" x14ac:dyDescent="0.25">
      <c r="A141">
        <f>'Rural-Urban '!A140</f>
        <v>28</v>
      </c>
      <c r="B141" s="17">
        <f>'pop projections'!A141</f>
        <v>2005</v>
      </c>
      <c r="C141" t="str">
        <f>'Rural-Urban '!C140</f>
        <v>Pondicherry</v>
      </c>
      <c r="D141" s="10">
        <f>'pop projections'!F141</f>
        <v>102238.36001016518</v>
      </c>
      <c r="E141" t="s">
        <v>74</v>
      </c>
      <c r="F141" s="4" t="s">
        <v>74</v>
      </c>
      <c r="G141" t="s">
        <v>74</v>
      </c>
      <c r="H141" s="4" t="s">
        <v>74</v>
      </c>
      <c r="I141" t="s">
        <v>74</v>
      </c>
      <c r="J141" s="4" t="s">
        <v>74</v>
      </c>
      <c r="K141" t="s">
        <v>74</v>
      </c>
      <c r="L141" s="4" t="s">
        <v>74</v>
      </c>
      <c r="M141" t="s">
        <v>74</v>
      </c>
      <c r="N141" s="4" t="s">
        <v>74</v>
      </c>
    </row>
    <row r="142" spans="1:14" x14ac:dyDescent="0.25">
      <c r="A142">
        <f>'Rural-Urban '!A141</f>
        <v>29</v>
      </c>
      <c r="B142" s="17">
        <f>'pop projections'!A142</f>
        <v>2005</v>
      </c>
      <c r="C142" t="str">
        <f>'Rural-Urban '!C141</f>
        <v>Punjab</v>
      </c>
      <c r="D142" s="10">
        <f>'pop projections'!F142</f>
        <v>2293192.0000000005</v>
      </c>
      <c r="E142">
        <v>2.2000000000000002</v>
      </c>
      <c r="F142" s="4">
        <f t="shared" si="10"/>
        <v>50450.224000000017</v>
      </c>
      <c r="G142">
        <v>7.82</v>
      </c>
      <c r="H142" s="4">
        <f t="shared" si="11"/>
        <v>179327.61440000005</v>
      </c>
      <c r="I142">
        <v>16.440000000000001</v>
      </c>
      <c r="J142" s="4">
        <f t="shared" si="12"/>
        <v>377000.76480000012</v>
      </c>
      <c r="K142">
        <v>31.16</v>
      </c>
      <c r="L142" s="4">
        <f t="shared" si="13"/>
        <v>714558.6272000001</v>
      </c>
      <c r="M142">
        <v>42.37</v>
      </c>
      <c r="N142" s="4">
        <f t="shared" si="14"/>
        <v>971625.45040000009</v>
      </c>
    </row>
    <row r="143" spans="1:14" x14ac:dyDescent="0.25">
      <c r="A143">
        <f>'Rural-Urban '!A142</f>
        <v>30</v>
      </c>
      <c r="B143" s="17">
        <f>'pop projections'!A143</f>
        <v>2005</v>
      </c>
      <c r="C143" t="str">
        <f>'Rural-Urban '!C142</f>
        <v>Rajasthan</v>
      </c>
      <c r="D143" s="10">
        <f>'pop projections'!F143</f>
        <v>7348568</v>
      </c>
      <c r="E143">
        <v>28.51</v>
      </c>
      <c r="F143" s="4">
        <f t="shared" si="10"/>
        <v>2095076.7368000001</v>
      </c>
      <c r="G143">
        <v>19.649999999999999</v>
      </c>
      <c r="H143" s="4">
        <f t="shared" si="11"/>
        <v>1443993.612</v>
      </c>
      <c r="I143">
        <v>20.34</v>
      </c>
      <c r="J143" s="4">
        <f t="shared" si="12"/>
        <v>1494698.7312</v>
      </c>
      <c r="K143">
        <v>17.559999999999999</v>
      </c>
      <c r="L143" s="4">
        <f t="shared" si="13"/>
        <v>1290408.5407999998</v>
      </c>
      <c r="M143">
        <v>13.94</v>
      </c>
      <c r="N143" s="4">
        <f t="shared" si="14"/>
        <v>1024390.3792</v>
      </c>
    </row>
    <row r="144" spans="1:14" x14ac:dyDescent="0.25">
      <c r="A144">
        <f>'Rural-Urban '!A143</f>
        <v>31</v>
      </c>
      <c r="B144" s="17">
        <f>'pop projections'!A144</f>
        <v>2005</v>
      </c>
      <c r="C144" t="str">
        <f>'Rural-Urban '!C143</f>
        <v>Sikkim</v>
      </c>
      <c r="D144" s="10">
        <f>'pop projections'!F144</f>
        <v>53633.238038119445</v>
      </c>
      <c r="E144">
        <v>2.0499999999999998</v>
      </c>
      <c r="F144" s="4">
        <f t="shared" si="10"/>
        <v>1099.4813797814486</v>
      </c>
      <c r="G144">
        <v>13.25</v>
      </c>
      <c r="H144" s="4">
        <f t="shared" si="11"/>
        <v>7106.4040400508266</v>
      </c>
      <c r="I144">
        <v>29.01</v>
      </c>
      <c r="J144" s="4">
        <f t="shared" si="12"/>
        <v>15559.002354858452</v>
      </c>
      <c r="K144">
        <v>32.799999999999997</v>
      </c>
      <c r="L144" s="4">
        <f t="shared" si="13"/>
        <v>17591.702076503178</v>
      </c>
      <c r="M144">
        <v>22.9</v>
      </c>
      <c r="N144" s="4">
        <f t="shared" si="14"/>
        <v>12282.011510729351</v>
      </c>
    </row>
    <row r="145" spans="1:14" x14ac:dyDescent="0.25">
      <c r="A145">
        <f>'Rural-Urban '!A144</f>
        <v>32</v>
      </c>
      <c r="B145" s="17">
        <f>'pop projections'!A145</f>
        <v>2005</v>
      </c>
      <c r="C145" t="str">
        <f>'Rural-Urban '!C144</f>
        <v>Tamil Nadu</v>
      </c>
      <c r="D145" s="10">
        <f>'pop projections'!F145</f>
        <v>5210800</v>
      </c>
      <c r="E145">
        <v>11.7</v>
      </c>
      <c r="F145" s="4">
        <f t="shared" si="10"/>
        <v>609663.6</v>
      </c>
      <c r="G145">
        <v>14.9</v>
      </c>
      <c r="H145" s="4">
        <f t="shared" si="11"/>
        <v>776409.2</v>
      </c>
      <c r="I145">
        <v>33.340000000000003</v>
      </c>
      <c r="J145" s="4">
        <f t="shared" si="12"/>
        <v>1737280.7200000002</v>
      </c>
      <c r="K145">
        <v>23.27</v>
      </c>
      <c r="L145" s="4">
        <f t="shared" si="13"/>
        <v>1212553.1599999999</v>
      </c>
      <c r="M145">
        <v>16.8</v>
      </c>
      <c r="N145" s="4">
        <f t="shared" si="14"/>
        <v>875414.4</v>
      </c>
    </row>
    <row r="146" spans="1:14" x14ac:dyDescent="0.25">
      <c r="A146">
        <f>'Rural-Urban '!A145</f>
        <v>33</v>
      </c>
      <c r="B146" s="17">
        <f>'pop projections'!A146</f>
        <v>2005</v>
      </c>
      <c r="C146" t="str">
        <f>'Rural-Urban '!C145</f>
        <v>Telangana</v>
      </c>
      <c r="D146" s="10">
        <f>'pop projections'!F146</f>
        <v>3156450.1416384242</v>
      </c>
      <c r="E146">
        <v>12.13</v>
      </c>
      <c r="F146" s="4">
        <f t="shared" si="10"/>
        <v>382877.4021807409</v>
      </c>
      <c r="G146">
        <v>19.37</v>
      </c>
      <c r="H146" s="4">
        <f t="shared" si="11"/>
        <v>611404.3924353628</v>
      </c>
      <c r="I146">
        <v>29.97</v>
      </c>
      <c r="J146" s="4">
        <f t="shared" si="12"/>
        <v>945988.10744903563</v>
      </c>
      <c r="K146">
        <v>24.75</v>
      </c>
      <c r="L146" s="4">
        <f t="shared" si="13"/>
        <v>781221.41005551</v>
      </c>
      <c r="M146">
        <v>13.79</v>
      </c>
      <c r="N146" s="4">
        <f t="shared" si="14"/>
        <v>435274.47453193867</v>
      </c>
    </row>
    <row r="147" spans="1:14" x14ac:dyDescent="0.25">
      <c r="A147">
        <f>'Rural-Urban '!A146</f>
        <v>34</v>
      </c>
      <c r="B147" s="17">
        <f>'pop projections'!A147</f>
        <v>2005</v>
      </c>
      <c r="C147" t="str">
        <f>'Rural-Urban '!C146</f>
        <v>Tripura</v>
      </c>
      <c r="D147" s="10">
        <f>'pop projections'!F147</f>
        <v>317236.87846505718</v>
      </c>
      <c r="E147">
        <v>18.46</v>
      </c>
      <c r="F147" s="4">
        <f t="shared" si="10"/>
        <v>58561.927764649561</v>
      </c>
      <c r="G147">
        <v>25.35</v>
      </c>
      <c r="H147" s="4">
        <f t="shared" si="11"/>
        <v>80419.548690891999</v>
      </c>
      <c r="I147">
        <v>37.39</v>
      </c>
      <c r="J147" s="4">
        <f t="shared" si="12"/>
        <v>118614.86885808488</v>
      </c>
      <c r="K147">
        <v>12.36</v>
      </c>
      <c r="L147" s="4">
        <f t="shared" si="13"/>
        <v>39210.478178281068</v>
      </c>
      <c r="M147">
        <v>6.43</v>
      </c>
      <c r="N147" s="4">
        <f t="shared" si="14"/>
        <v>20398.331285303175</v>
      </c>
    </row>
    <row r="148" spans="1:14" x14ac:dyDescent="0.25">
      <c r="A148">
        <f>'Rural-Urban '!A147</f>
        <v>35</v>
      </c>
      <c r="B148" s="17">
        <f>'pop projections'!A148</f>
        <v>2005</v>
      </c>
      <c r="C148" t="str">
        <f>'Rural-Urban '!C147</f>
        <v>Uttar Pradesh</v>
      </c>
      <c r="D148" s="10">
        <f>'pop projections'!F148</f>
        <v>23826660</v>
      </c>
      <c r="E148">
        <v>28.88</v>
      </c>
      <c r="F148" s="4">
        <f t="shared" si="10"/>
        <v>6881139.4079999998</v>
      </c>
      <c r="G148">
        <v>26.35</v>
      </c>
      <c r="H148" s="4">
        <f t="shared" si="11"/>
        <v>6278324.9100000001</v>
      </c>
      <c r="I148">
        <v>19.940000000000001</v>
      </c>
      <c r="J148" s="4">
        <f t="shared" si="12"/>
        <v>4751036.0040000007</v>
      </c>
      <c r="K148">
        <v>14.78</v>
      </c>
      <c r="L148" s="4">
        <f t="shared" si="13"/>
        <v>3521580.3480000002</v>
      </c>
      <c r="M148">
        <v>10.06</v>
      </c>
      <c r="N148" s="4">
        <f t="shared" si="14"/>
        <v>2396961.9960000003</v>
      </c>
    </row>
    <row r="149" spans="1:14" x14ac:dyDescent="0.25">
      <c r="A149">
        <f>'Rural-Urban '!A148</f>
        <v>36</v>
      </c>
      <c r="B149" s="17">
        <f>'pop projections'!A149</f>
        <v>2005</v>
      </c>
      <c r="C149" t="str">
        <f>'Rural-Urban '!C148</f>
        <v>Uttarakhand</v>
      </c>
      <c r="D149" s="10">
        <f>'pop projections'!F149</f>
        <v>1023309</v>
      </c>
      <c r="E149">
        <v>8.0399999999999991</v>
      </c>
      <c r="F149" s="4">
        <f t="shared" si="10"/>
        <v>82274.04359999999</v>
      </c>
      <c r="G149">
        <v>16.760000000000002</v>
      </c>
      <c r="H149" s="4">
        <f t="shared" si="11"/>
        <v>171506.58840000001</v>
      </c>
      <c r="I149">
        <v>23.09</v>
      </c>
      <c r="J149" s="4">
        <f t="shared" si="12"/>
        <v>236282.04809999999</v>
      </c>
      <c r="K149">
        <v>24.21</v>
      </c>
      <c r="L149" s="4">
        <f t="shared" si="13"/>
        <v>247743.10889999999</v>
      </c>
      <c r="M149">
        <v>27.9</v>
      </c>
      <c r="N149" s="4">
        <f t="shared" si="14"/>
        <v>285503.21099999995</v>
      </c>
    </row>
    <row r="150" spans="1:14" x14ac:dyDescent="0.25">
      <c r="A150">
        <f>'Rural-Urban '!A149</f>
        <v>37</v>
      </c>
      <c r="B150" s="17">
        <f>'pop projections'!A150</f>
        <v>2005</v>
      </c>
      <c r="C150" t="str">
        <f>'Rural-Urban '!C149</f>
        <v>West Bengal</v>
      </c>
      <c r="D150" s="10">
        <f>'pop projections'!F150</f>
        <v>7328576</v>
      </c>
      <c r="E150">
        <v>34.29</v>
      </c>
      <c r="F150" s="4">
        <f t="shared" si="10"/>
        <v>2512968.7103999997</v>
      </c>
      <c r="G150">
        <v>26.78</v>
      </c>
      <c r="H150" s="4">
        <f t="shared" si="11"/>
        <v>1962592.6528</v>
      </c>
      <c r="I150">
        <v>17.71</v>
      </c>
      <c r="J150" s="4">
        <f t="shared" si="12"/>
        <v>1297890.8096</v>
      </c>
      <c r="K150">
        <v>13.67</v>
      </c>
      <c r="L150" s="4">
        <f t="shared" si="13"/>
        <v>1001816.3392</v>
      </c>
      <c r="M150">
        <v>7.56</v>
      </c>
      <c r="N150" s="4">
        <f t="shared" si="14"/>
        <v>554040.3456</v>
      </c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0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defaultRowHeight="15" x14ac:dyDescent="0.25"/>
  <cols>
    <col min="3" max="3" width="27.140625" bestFit="1" customWidth="1"/>
    <col min="4" max="4" width="11" bestFit="1" customWidth="1"/>
    <col min="5" max="5" width="8.28515625" style="3" customWidth="1"/>
    <col min="6" max="6" width="13" style="3" customWidth="1"/>
  </cols>
  <sheetData>
    <row r="1" spans="1:16" x14ac:dyDescent="0.25">
      <c r="E1" s="29" t="s">
        <v>5</v>
      </c>
      <c r="F1" s="29"/>
      <c r="G1" s="29" t="s">
        <v>42</v>
      </c>
      <c r="H1" s="29"/>
      <c r="I1" s="29" t="s">
        <v>43</v>
      </c>
      <c r="J1" s="29"/>
      <c r="K1" s="29" t="s">
        <v>68</v>
      </c>
      <c r="L1" s="29"/>
      <c r="M1" s="29" t="s">
        <v>69</v>
      </c>
      <c r="N1" s="29"/>
    </row>
    <row r="2" spans="1:16" ht="29.25" customHeight="1" x14ac:dyDescent="0.25">
      <c r="C2" s="1" t="s">
        <v>0</v>
      </c>
      <c r="D2" s="2" t="s">
        <v>1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 t="s">
        <v>2</v>
      </c>
      <c r="N2" s="2" t="s">
        <v>3</v>
      </c>
    </row>
    <row r="3" spans="1:16" x14ac:dyDescent="0.25">
      <c r="A3" s="3">
        <v>1</v>
      </c>
      <c r="B3" s="16">
        <f>'pop projections'!A3</f>
        <v>2018</v>
      </c>
      <c r="C3" t="s">
        <v>4</v>
      </c>
      <c r="D3" s="10">
        <f>'pop projections'!F3</f>
        <v>111631525.99999999</v>
      </c>
      <c r="E3" s="3">
        <v>21.41</v>
      </c>
      <c r="F3" s="4">
        <f t="shared" ref="F3:F66" si="0">((D3*E3)/100)</f>
        <v>23900309.716599997</v>
      </c>
      <c r="G3" s="6">
        <v>9.7200000000000006</v>
      </c>
      <c r="H3" s="4">
        <f>((D3*G3)/100)</f>
        <v>10850584.327200001</v>
      </c>
      <c r="I3" s="3">
        <v>44.71</v>
      </c>
      <c r="J3" s="4">
        <f>((D3*I3)/100)</f>
        <v>49910455.274599992</v>
      </c>
      <c r="K3" s="3">
        <v>23.42</v>
      </c>
      <c r="L3" s="4">
        <f>((D3*K3)/100)</f>
        <v>26144103.389200002</v>
      </c>
      <c r="M3" s="3">
        <v>0.74</v>
      </c>
      <c r="N3" s="4">
        <f>((D3*M3)/100)</f>
        <v>826073.29239999992</v>
      </c>
    </row>
    <row r="4" spans="1:16" x14ac:dyDescent="0.25">
      <c r="A4" s="3">
        <v>2</v>
      </c>
      <c r="B4" s="17">
        <f>'pop projections'!A4</f>
        <v>2018</v>
      </c>
      <c r="C4" t="s">
        <v>6</v>
      </c>
      <c r="D4" s="10">
        <f>'pop projections'!F4</f>
        <v>88065.369177068671</v>
      </c>
      <c r="E4" s="3">
        <v>5.8</v>
      </c>
      <c r="F4" s="4">
        <f t="shared" si="0"/>
        <v>5107.7914122699831</v>
      </c>
      <c r="G4" s="7">
        <v>5.47</v>
      </c>
      <c r="H4" s="4">
        <f t="shared" ref="H4:H67" si="1">((D4*G4)/100)</f>
        <v>4817.1756939856559</v>
      </c>
      <c r="I4" s="3">
        <v>18.149999999999999</v>
      </c>
      <c r="J4" s="4">
        <f t="shared" ref="J4:J67" si="2">((D4*I4)/100)</f>
        <v>15983.864505637963</v>
      </c>
      <c r="K4" s="3">
        <v>70.17</v>
      </c>
      <c r="L4" s="4">
        <f t="shared" ref="L4:L67" si="3">((D4*K4)/100)</f>
        <v>61795.469551549089</v>
      </c>
      <c r="M4" s="3">
        <v>0.41</v>
      </c>
      <c r="N4" s="4">
        <f t="shared" ref="N4:N66" si="4">((D4*M4)/100)</f>
        <v>361.06801362598156</v>
      </c>
    </row>
    <row r="5" spans="1:16" x14ac:dyDescent="0.25">
      <c r="A5" s="3">
        <v>3</v>
      </c>
      <c r="B5" s="17">
        <f>'pop projections'!A5</f>
        <v>2018</v>
      </c>
      <c r="C5" t="s">
        <v>7</v>
      </c>
      <c r="D5" s="10">
        <f>'pop projections'!F5</f>
        <v>7967355.1227462087</v>
      </c>
      <c r="E5" s="3">
        <v>20.100000000000001</v>
      </c>
      <c r="F5" s="4">
        <f t="shared" si="0"/>
        <v>1601438.3796719881</v>
      </c>
      <c r="G5" s="7">
        <v>5.6</v>
      </c>
      <c r="H5" s="4">
        <f t="shared" si="1"/>
        <v>446171.88687378762</v>
      </c>
      <c r="I5" s="3">
        <v>51.69</v>
      </c>
      <c r="J5" s="4">
        <f t="shared" si="2"/>
        <v>4118325.8629475152</v>
      </c>
      <c r="K5" s="3">
        <v>22.12</v>
      </c>
      <c r="L5" s="4">
        <f t="shared" si="3"/>
        <v>1762378.9531514614</v>
      </c>
      <c r="M5" s="3">
        <v>0.49</v>
      </c>
      <c r="N5" s="4">
        <f t="shared" si="4"/>
        <v>39040.040101456427</v>
      </c>
      <c r="P5" t="s">
        <v>77</v>
      </c>
    </row>
    <row r="6" spans="1:16" x14ac:dyDescent="0.25">
      <c r="A6" s="3">
        <v>4</v>
      </c>
      <c r="B6" s="17">
        <f>'pop projections'!A6</f>
        <v>2018</v>
      </c>
      <c r="C6" t="s">
        <v>8</v>
      </c>
      <c r="D6" s="10">
        <f>'pop projections'!F6</f>
        <v>205383.75663730275</v>
      </c>
      <c r="E6" s="3">
        <v>7.43</v>
      </c>
      <c r="F6" s="4">
        <f t="shared" si="0"/>
        <v>15260.013118151594</v>
      </c>
      <c r="G6" s="7">
        <v>76.36</v>
      </c>
      <c r="H6" s="4">
        <f t="shared" si="1"/>
        <v>156831.03656824437</v>
      </c>
      <c r="I6" s="3">
        <v>5.5</v>
      </c>
      <c r="J6" s="4">
        <f t="shared" si="2"/>
        <v>11296.106615051651</v>
      </c>
      <c r="K6" s="3">
        <v>9.9600000000000009</v>
      </c>
      <c r="L6" s="4">
        <f t="shared" si="3"/>
        <v>20456.222161075355</v>
      </c>
      <c r="M6" s="3">
        <v>0.74</v>
      </c>
      <c r="N6" s="4">
        <f t="shared" si="4"/>
        <v>1519.8397991160402</v>
      </c>
      <c r="P6" t="s">
        <v>78</v>
      </c>
    </row>
    <row r="7" spans="1:16" x14ac:dyDescent="0.25">
      <c r="A7" s="3">
        <v>5</v>
      </c>
      <c r="B7" s="17">
        <f>'pop projections'!A7</f>
        <v>2018</v>
      </c>
      <c r="C7" t="s">
        <v>9</v>
      </c>
      <c r="D7" s="10">
        <f>'pop projections'!F7</f>
        <v>2387952.0331659997</v>
      </c>
      <c r="E7" s="3">
        <v>13.59</v>
      </c>
      <c r="F7" s="4">
        <f t="shared" si="0"/>
        <v>324522.68130725936</v>
      </c>
      <c r="G7" s="7">
        <v>15.96</v>
      </c>
      <c r="H7" s="4">
        <f t="shared" si="1"/>
        <v>381117.14449329354</v>
      </c>
      <c r="I7" s="3">
        <v>34.21</v>
      </c>
      <c r="J7" s="4">
        <f t="shared" si="2"/>
        <v>816918.39054608857</v>
      </c>
      <c r="K7" s="3">
        <v>35.049999999999997</v>
      </c>
      <c r="L7" s="4">
        <f t="shared" si="3"/>
        <v>836977.18762468279</v>
      </c>
      <c r="M7" s="3">
        <v>1.19</v>
      </c>
      <c r="N7" s="4">
        <f t="shared" si="4"/>
        <v>28416.629194675395</v>
      </c>
    </row>
    <row r="8" spans="1:16" x14ac:dyDescent="0.25">
      <c r="A8" s="3">
        <v>6</v>
      </c>
      <c r="B8" s="17">
        <f>'pop projections'!A8</f>
        <v>2018</v>
      </c>
      <c r="C8" t="s">
        <v>10</v>
      </c>
      <c r="D8" s="10">
        <f>'pop projections'!F8</f>
        <v>7624585.4938080003</v>
      </c>
      <c r="E8" s="3">
        <v>20.239999999999998</v>
      </c>
      <c r="F8" s="4">
        <f t="shared" si="0"/>
        <v>1543216.1039467391</v>
      </c>
      <c r="G8" s="7">
        <v>3.66</v>
      </c>
      <c r="H8" s="4">
        <f t="shared" si="1"/>
        <v>279059.82907337282</v>
      </c>
      <c r="I8" s="3">
        <v>59.18</v>
      </c>
      <c r="J8" s="4">
        <f t="shared" si="2"/>
        <v>4512229.6952355746</v>
      </c>
      <c r="K8" s="3">
        <v>16.34</v>
      </c>
      <c r="L8" s="4">
        <f t="shared" si="3"/>
        <v>1245857.2696882272</v>
      </c>
      <c r="M8" s="3">
        <v>0.57999999999999996</v>
      </c>
      <c r="N8" s="4">
        <f t="shared" si="4"/>
        <v>44222.595864086405</v>
      </c>
    </row>
    <row r="9" spans="1:16" x14ac:dyDescent="0.25">
      <c r="A9" s="3">
        <v>7</v>
      </c>
      <c r="B9" s="17">
        <f>'pop projections'!A9</f>
        <v>2018</v>
      </c>
      <c r="C9" t="s">
        <v>11</v>
      </c>
      <c r="D9" s="10">
        <f>'pop projections'!F9</f>
        <v>297278.05490902654</v>
      </c>
      <c r="E9" s="3">
        <v>25.76</v>
      </c>
      <c r="F9" s="4">
        <f t="shared" si="0"/>
        <v>76578.82694456524</v>
      </c>
      <c r="G9" s="7">
        <v>0.18</v>
      </c>
      <c r="H9" s="4">
        <f t="shared" si="1"/>
        <v>535.10049883624777</v>
      </c>
      <c r="I9" s="3">
        <v>23.24</v>
      </c>
      <c r="J9" s="4">
        <f t="shared" si="2"/>
        <v>69087.419960857762</v>
      </c>
      <c r="K9" s="3">
        <v>50.81</v>
      </c>
      <c r="L9" s="4">
        <f t="shared" si="3"/>
        <v>151046.97969927639</v>
      </c>
      <c r="M9" s="3" t="s">
        <v>74</v>
      </c>
      <c r="N9" s="4" t="s">
        <v>74</v>
      </c>
    </row>
    <row r="10" spans="1:16" x14ac:dyDescent="0.25">
      <c r="A10" s="3">
        <v>8</v>
      </c>
      <c r="B10" s="17">
        <f>'pop projections'!A10</f>
        <v>2018</v>
      </c>
      <c r="C10" t="s">
        <v>12</v>
      </c>
      <c r="D10" s="10">
        <f>'pop projections'!F10</f>
        <v>2452788.7999999998</v>
      </c>
      <c r="E10" s="3">
        <v>13.61</v>
      </c>
      <c r="F10" s="4">
        <f t="shared" si="0"/>
        <v>333824.55567999999</v>
      </c>
      <c r="G10" s="7">
        <v>31.28</v>
      </c>
      <c r="H10" s="4">
        <f t="shared" si="1"/>
        <v>767232.33663999988</v>
      </c>
      <c r="I10" s="3">
        <v>47.35</v>
      </c>
      <c r="J10" s="4">
        <f t="shared" si="2"/>
        <v>1161395.4967999998</v>
      </c>
      <c r="K10" s="3">
        <v>7.69</v>
      </c>
      <c r="L10" s="4">
        <f t="shared" si="3"/>
        <v>188619.45872000002</v>
      </c>
      <c r="M10" s="3">
        <v>0.08</v>
      </c>
      <c r="N10" s="4">
        <f t="shared" si="4"/>
        <v>1962.2310399999999</v>
      </c>
    </row>
    <row r="11" spans="1:16" x14ac:dyDescent="0.25">
      <c r="A11" s="3">
        <v>9</v>
      </c>
      <c r="B11" s="17">
        <f>'pop projections'!A11</f>
        <v>2018</v>
      </c>
      <c r="C11" t="s">
        <v>13</v>
      </c>
      <c r="D11" s="10">
        <f>'pop projections'!F11</f>
        <v>69227.038031365286</v>
      </c>
      <c r="E11" s="3">
        <v>5.67</v>
      </c>
      <c r="F11" s="4">
        <f t="shared" si="0"/>
        <v>3925.1730563784117</v>
      </c>
      <c r="G11" s="7">
        <v>59.67</v>
      </c>
      <c r="H11" s="4">
        <f t="shared" si="1"/>
        <v>41307.773593315665</v>
      </c>
      <c r="I11" s="3">
        <v>11.86</v>
      </c>
      <c r="J11" s="4">
        <f t="shared" si="2"/>
        <v>8210.3267105199229</v>
      </c>
      <c r="K11" s="3">
        <v>21.05</v>
      </c>
      <c r="L11" s="4">
        <f t="shared" si="3"/>
        <v>14572.291505602394</v>
      </c>
      <c r="M11" s="3">
        <v>1.75</v>
      </c>
      <c r="N11" s="4">
        <f t="shared" si="4"/>
        <v>1211.4731655488927</v>
      </c>
    </row>
    <row r="12" spans="1:16" x14ac:dyDescent="0.25">
      <c r="A12" s="3">
        <v>10</v>
      </c>
      <c r="B12" s="17">
        <f>'pop projections'!A12</f>
        <v>2018</v>
      </c>
      <c r="C12" t="s">
        <v>14</v>
      </c>
      <c r="D12" s="10">
        <f>'pop projections'!F12</f>
        <v>54983.421799248092</v>
      </c>
      <c r="E12" s="3">
        <v>10.01</v>
      </c>
      <c r="F12" s="4">
        <f t="shared" si="0"/>
        <v>5503.8405221047333</v>
      </c>
      <c r="G12" s="7">
        <v>9.0500000000000007</v>
      </c>
      <c r="H12" s="4">
        <f t="shared" si="1"/>
        <v>4975.9996728319529</v>
      </c>
      <c r="I12" s="3">
        <v>42.77</v>
      </c>
      <c r="J12" s="4">
        <f t="shared" si="2"/>
        <v>23516.409503538409</v>
      </c>
      <c r="K12" s="3">
        <v>30.67</v>
      </c>
      <c r="L12" s="4">
        <f t="shared" si="3"/>
        <v>16863.415465829392</v>
      </c>
      <c r="M12" s="3">
        <v>7.5</v>
      </c>
      <c r="N12" s="4">
        <f t="shared" si="4"/>
        <v>4123.7566349436065</v>
      </c>
    </row>
    <row r="13" spans="1:16" x14ac:dyDescent="0.25">
      <c r="A13" s="3">
        <v>11</v>
      </c>
      <c r="B13" s="17">
        <f>'pop projections'!A13</f>
        <v>2018</v>
      </c>
      <c r="C13" t="s">
        <v>15</v>
      </c>
      <c r="D13" s="10">
        <f>'pop projections'!F13</f>
        <v>1824363</v>
      </c>
      <c r="E13" s="3">
        <v>27.82</v>
      </c>
      <c r="F13" s="4">
        <f t="shared" si="0"/>
        <v>507537.78660000005</v>
      </c>
      <c r="G13" s="7">
        <v>1.43</v>
      </c>
      <c r="H13" s="4">
        <f t="shared" si="1"/>
        <v>26088.390899999999</v>
      </c>
      <c r="I13" s="3">
        <v>24.11</v>
      </c>
      <c r="J13" s="4">
        <f t="shared" si="2"/>
        <v>439853.91930000001</v>
      </c>
      <c r="K13" s="3">
        <v>42.06</v>
      </c>
      <c r="L13" s="4">
        <f t="shared" si="3"/>
        <v>767327.07779999997</v>
      </c>
      <c r="M13" s="3">
        <v>4.58</v>
      </c>
      <c r="N13" s="4">
        <f t="shared" si="4"/>
        <v>83555.825400000002</v>
      </c>
    </row>
    <row r="14" spans="1:16" x14ac:dyDescent="0.25">
      <c r="A14" s="3">
        <v>12</v>
      </c>
      <c r="B14" s="17">
        <f>'pop projections'!A14</f>
        <v>2018</v>
      </c>
      <c r="C14" t="s">
        <v>16</v>
      </c>
      <c r="D14" s="10">
        <f>'pop projections'!F14</f>
        <v>316729.01470987475</v>
      </c>
      <c r="E14" s="3">
        <v>8.5399999999999991</v>
      </c>
      <c r="F14" s="4">
        <f t="shared" si="0"/>
        <v>27048.657856223301</v>
      </c>
      <c r="G14" s="7">
        <v>8.85</v>
      </c>
      <c r="H14" s="4">
        <f t="shared" si="1"/>
        <v>28030.517801823913</v>
      </c>
      <c r="I14" s="3">
        <v>28.58</v>
      </c>
      <c r="J14" s="4">
        <f t="shared" si="2"/>
        <v>90521.152404082197</v>
      </c>
      <c r="K14" s="3">
        <v>54.03</v>
      </c>
      <c r="L14" s="4">
        <f t="shared" si="3"/>
        <v>171128.68664774534</v>
      </c>
      <c r="M14" s="3" t="s">
        <v>74</v>
      </c>
      <c r="N14" s="4" t="s">
        <v>74</v>
      </c>
    </row>
    <row r="15" spans="1:16" x14ac:dyDescent="0.25">
      <c r="A15" s="3">
        <v>13</v>
      </c>
      <c r="B15" s="17">
        <f>'pop projections'!A15</f>
        <v>2018</v>
      </c>
      <c r="C15" t="s">
        <v>17</v>
      </c>
      <c r="D15" s="10">
        <f>'pop projections'!F15</f>
        <v>5214826.3357779998</v>
      </c>
      <c r="E15" s="3">
        <v>11.36</v>
      </c>
      <c r="F15" s="4">
        <f t="shared" si="0"/>
        <v>592404.27174438071</v>
      </c>
      <c r="G15" s="7">
        <v>14.87</v>
      </c>
      <c r="H15" s="4">
        <f t="shared" si="1"/>
        <v>775444.67613018851</v>
      </c>
      <c r="I15" s="3">
        <v>43.51</v>
      </c>
      <c r="J15" s="4">
        <f t="shared" si="2"/>
        <v>2268970.9386970075</v>
      </c>
      <c r="K15" s="3">
        <v>28.38</v>
      </c>
      <c r="L15" s="4">
        <f t="shared" si="3"/>
        <v>1479967.7140937962</v>
      </c>
      <c r="M15" s="3">
        <v>1.88</v>
      </c>
      <c r="N15" s="4">
        <f t="shared" si="4"/>
        <v>98038.735112626382</v>
      </c>
    </row>
    <row r="16" spans="1:16" x14ac:dyDescent="0.25">
      <c r="A16" s="3">
        <v>14</v>
      </c>
      <c r="B16" s="17">
        <f>'pop projections'!A16</f>
        <v>2018</v>
      </c>
      <c r="C16" t="s">
        <v>18</v>
      </c>
      <c r="D16" s="10">
        <f>'pop projections'!F16</f>
        <v>2650131.3152410001</v>
      </c>
      <c r="E16" s="3">
        <v>27.94</v>
      </c>
      <c r="F16" s="4">
        <f t="shared" si="0"/>
        <v>740446.68947833555</v>
      </c>
      <c r="G16" s="7">
        <v>0.38</v>
      </c>
      <c r="H16" s="4">
        <f t="shared" si="1"/>
        <v>10070.4989979158</v>
      </c>
      <c r="I16" s="3">
        <v>44.9</v>
      </c>
      <c r="J16" s="4">
        <f t="shared" si="2"/>
        <v>1189908.960543209</v>
      </c>
      <c r="K16" s="3">
        <v>26.47</v>
      </c>
      <c r="L16" s="4">
        <f t="shared" si="3"/>
        <v>701489.7591442928</v>
      </c>
      <c r="M16" s="3">
        <v>0.31</v>
      </c>
      <c r="N16" s="4">
        <f t="shared" si="4"/>
        <v>8215.4070772471005</v>
      </c>
    </row>
    <row r="17" spans="1:14" x14ac:dyDescent="0.25">
      <c r="A17" s="3">
        <v>15</v>
      </c>
      <c r="B17" s="17">
        <f>'pop projections'!A17</f>
        <v>2018</v>
      </c>
      <c r="C17" t="s">
        <v>19</v>
      </c>
      <c r="D17" s="10">
        <f>'pop projections'!F17</f>
        <v>802748.4</v>
      </c>
      <c r="E17" s="3">
        <v>23.75</v>
      </c>
      <c r="F17" s="4">
        <f t="shared" si="0"/>
        <v>190652.745</v>
      </c>
      <c r="G17" s="7">
        <v>4.37</v>
      </c>
      <c r="H17" s="4">
        <f t="shared" si="1"/>
        <v>35080.105080000001</v>
      </c>
      <c r="I17" s="3">
        <v>15.6</v>
      </c>
      <c r="J17" s="4">
        <f t="shared" si="2"/>
        <v>125228.7504</v>
      </c>
      <c r="K17" s="3">
        <v>55.49</v>
      </c>
      <c r="L17" s="4">
        <f t="shared" si="3"/>
        <v>445445.08716000005</v>
      </c>
      <c r="M17" s="3">
        <v>0.79</v>
      </c>
      <c r="N17" s="4">
        <f t="shared" si="4"/>
        <v>6341.7123600000004</v>
      </c>
    </row>
    <row r="18" spans="1:14" x14ac:dyDescent="0.25">
      <c r="A18" s="3">
        <v>16</v>
      </c>
      <c r="B18" s="17">
        <f>'pop projections'!A18</f>
        <v>2018</v>
      </c>
      <c r="C18" t="s">
        <v>20</v>
      </c>
      <c r="D18" s="10">
        <f>'pop projections'!F18</f>
        <v>1193042.9873350002</v>
      </c>
      <c r="E18" s="3">
        <v>17.45</v>
      </c>
      <c r="F18" s="4">
        <f t="shared" si="0"/>
        <v>208186.00128995755</v>
      </c>
      <c r="G18" s="7">
        <v>17.34</v>
      </c>
      <c r="H18" s="4">
        <f t="shared" si="1"/>
        <v>206873.65400388904</v>
      </c>
      <c r="I18" s="3">
        <v>8.6</v>
      </c>
      <c r="J18" s="4">
        <f t="shared" si="2"/>
        <v>102601.69691081</v>
      </c>
      <c r="K18" s="3">
        <v>56.33</v>
      </c>
      <c r="L18" s="4">
        <f t="shared" si="3"/>
        <v>672041.11476580566</v>
      </c>
      <c r="M18" s="3">
        <v>0.28000000000000003</v>
      </c>
      <c r="N18" s="4">
        <f t="shared" si="4"/>
        <v>3340.5203645380011</v>
      </c>
    </row>
    <row r="19" spans="1:14" x14ac:dyDescent="0.25">
      <c r="A19" s="3">
        <v>17</v>
      </c>
      <c r="B19" s="17">
        <f>'pop projections'!A19</f>
        <v>2018</v>
      </c>
      <c r="C19" t="s">
        <v>21</v>
      </c>
      <c r="D19" s="10">
        <f>'pop projections'!F19</f>
        <v>3131056.3655170002</v>
      </c>
      <c r="E19" s="3">
        <v>13.78</v>
      </c>
      <c r="F19" s="4">
        <f t="shared" si="0"/>
        <v>431459.56716824265</v>
      </c>
      <c r="G19" s="7">
        <v>27.08</v>
      </c>
      <c r="H19" s="4">
        <f t="shared" si="1"/>
        <v>847890.06378200371</v>
      </c>
      <c r="I19" s="3">
        <v>48.33</v>
      </c>
      <c r="J19" s="4">
        <f t="shared" si="2"/>
        <v>1513239.5414543662</v>
      </c>
      <c r="K19" s="3">
        <v>10.47</v>
      </c>
      <c r="L19" s="4">
        <f t="shared" si="3"/>
        <v>327821.60146962991</v>
      </c>
      <c r="M19" s="3">
        <v>0.33</v>
      </c>
      <c r="N19" s="4">
        <f t="shared" si="4"/>
        <v>10332.4860062061</v>
      </c>
    </row>
    <row r="20" spans="1:14" x14ac:dyDescent="0.25">
      <c r="A20" s="3">
        <v>18</v>
      </c>
      <c r="B20" s="17">
        <f>'pop projections'!A20</f>
        <v>2018</v>
      </c>
      <c r="C20" t="s">
        <v>22</v>
      </c>
      <c r="D20" s="10">
        <f>'pop projections'!F20</f>
        <v>4643442</v>
      </c>
      <c r="E20" s="3">
        <v>23.53</v>
      </c>
      <c r="F20" s="4">
        <f t="shared" si="0"/>
        <v>1092601.9026000001</v>
      </c>
      <c r="G20" s="7">
        <v>11.3</v>
      </c>
      <c r="H20" s="4">
        <f t="shared" si="1"/>
        <v>524708.946</v>
      </c>
      <c r="I20" s="3">
        <v>53.41</v>
      </c>
      <c r="J20" s="4">
        <f t="shared" si="2"/>
        <v>2480062.3722000001</v>
      </c>
      <c r="K20" s="3">
        <v>10.97</v>
      </c>
      <c r="L20" s="4">
        <f t="shared" si="3"/>
        <v>509385.58740000002</v>
      </c>
      <c r="M20" s="3">
        <v>0.79</v>
      </c>
      <c r="N20" s="4">
        <f t="shared" si="4"/>
        <v>36683.191800000001</v>
      </c>
    </row>
    <row r="21" spans="1:14" x14ac:dyDescent="0.25">
      <c r="A21" s="3">
        <v>19</v>
      </c>
      <c r="B21" s="17">
        <f>'pop projections'!A21</f>
        <v>2018</v>
      </c>
      <c r="C21" t="s">
        <v>23</v>
      </c>
      <c r="D21" s="10">
        <f>'pop projections'!F21</f>
        <v>3324916.4360620002</v>
      </c>
      <c r="E21" s="3">
        <v>10.130000000000001</v>
      </c>
      <c r="F21" s="4">
        <f t="shared" si="0"/>
        <v>336814.03497308068</v>
      </c>
      <c r="G21" s="7">
        <v>1.36</v>
      </c>
      <c r="H21" s="4">
        <f t="shared" si="1"/>
        <v>45218.86353044321</v>
      </c>
      <c r="I21" s="3">
        <v>56.59</v>
      </c>
      <c r="J21" s="4">
        <f t="shared" si="2"/>
        <v>1881570.2111674859</v>
      </c>
      <c r="K21" s="3">
        <v>31.49</v>
      </c>
      <c r="L21" s="4">
        <f t="shared" si="3"/>
        <v>1047016.1857159238</v>
      </c>
      <c r="M21" s="3">
        <v>0.43</v>
      </c>
      <c r="N21" s="4">
        <f t="shared" si="4"/>
        <v>14297.140675066599</v>
      </c>
    </row>
    <row r="22" spans="1:14" x14ac:dyDescent="0.25">
      <c r="A22" s="3">
        <v>20</v>
      </c>
      <c r="B22" s="17">
        <f>'pop projections'!A22</f>
        <v>2018</v>
      </c>
      <c r="C22" t="s">
        <v>24</v>
      </c>
      <c r="D22" s="10">
        <f>'pop projections'!F22</f>
        <v>12712.044594255129</v>
      </c>
      <c r="E22" s="3">
        <v>0.14000000000000001</v>
      </c>
      <c r="F22" s="4">
        <f t="shared" si="0"/>
        <v>17.79686243195718</v>
      </c>
      <c r="G22" s="7">
        <v>98.46</v>
      </c>
      <c r="H22" s="4">
        <f t="shared" si="1"/>
        <v>12516.2791075036</v>
      </c>
      <c r="I22" s="3">
        <v>1.39</v>
      </c>
      <c r="J22" s="4">
        <f t="shared" si="2"/>
        <v>176.69741986014628</v>
      </c>
      <c r="K22" s="3" t="s">
        <v>74</v>
      </c>
      <c r="L22" s="4" t="s">
        <v>74</v>
      </c>
      <c r="M22" s="3" t="s">
        <v>74</v>
      </c>
      <c r="N22" s="4" t="s">
        <v>74</v>
      </c>
    </row>
    <row r="23" spans="1:14" x14ac:dyDescent="0.25">
      <c r="A23" s="3">
        <v>21</v>
      </c>
      <c r="B23" s="17">
        <f>'pop projections'!A23</f>
        <v>2018</v>
      </c>
      <c r="C23" t="s">
        <v>25</v>
      </c>
      <c r="D23" s="10">
        <f>'pop projections'!F23</f>
        <v>6163234.0800419999</v>
      </c>
      <c r="E23" s="3">
        <v>17.5</v>
      </c>
      <c r="F23" s="4">
        <f t="shared" si="0"/>
        <v>1078565.9640073502</v>
      </c>
      <c r="G23" s="7">
        <v>20.16</v>
      </c>
      <c r="H23" s="4">
        <f t="shared" si="1"/>
        <v>1242507.9905364672</v>
      </c>
      <c r="I23" s="3">
        <v>46.15</v>
      </c>
      <c r="J23" s="4">
        <f t="shared" si="2"/>
        <v>2844332.5279393829</v>
      </c>
      <c r="K23" s="3">
        <v>15.71</v>
      </c>
      <c r="L23" s="4">
        <f t="shared" si="3"/>
        <v>968244.0739745982</v>
      </c>
      <c r="M23" s="3">
        <v>0.47</v>
      </c>
      <c r="N23" s="4">
        <f t="shared" si="4"/>
        <v>28967.200176197399</v>
      </c>
    </row>
    <row r="24" spans="1:14" x14ac:dyDescent="0.25">
      <c r="A24" s="3">
        <v>22</v>
      </c>
      <c r="B24" s="17">
        <f>'pop projections'!A24</f>
        <v>2018</v>
      </c>
      <c r="C24" t="s">
        <v>26</v>
      </c>
      <c r="D24" s="10">
        <f>'pop projections'!F24</f>
        <v>11604214.4</v>
      </c>
      <c r="E24" s="3">
        <v>17.7</v>
      </c>
      <c r="F24" s="4">
        <f t="shared" si="0"/>
        <v>2053945.9487999999</v>
      </c>
      <c r="G24" s="7">
        <v>11.57</v>
      </c>
      <c r="H24" s="4">
        <f t="shared" si="1"/>
        <v>1342607.6060800001</v>
      </c>
      <c r="I24" s="3">
        <v>27.39</v>
      </c>
      <c r="J24" s="4">
        <f t="shared" si="2"/>
        <v>3178394.3241600003</v>
      </c>
      <c r="K24" s="3">
        <v>42.58</v>
      </c>
      <c r="L24" s="4">
        <f t="shared" si="3"/>
        <v>4941074.4915199997</v>
      </c>
      <c r="M24" s="3">
        <v>0.77</v>
      </c>
      <c r="N24" s="4">
        <f t="shared" si="4"/>
        <v>89352.450880000019</v>
      </c>
    </row>
    <row r="25" spans="1:14" x14ac:dyDescent="0.25">
      <c r="A25" s="3">
        <v>23</v>
      </c>
      <c r="B25" s="17">
        <f>'pop projections'!A25</f>
        <v>2018</v>
      </c>
      <c r="C25" t="s">
        <v>27</v>
      </c>
      <c r="D25" s="10">
        <f>'pop projections'!F25</f>
        <v>405253.85537830205</v>
      </c>
      <c r="E25" s="3">
        <v>7.18</v>
      </c>
      <c r="F25" s="4">
        <f t="shared" si="0"/>
        <v>29097.226816162085</v>
      </c>
      <c r="G25" s="7">
        <v>31.98</v>
      </c>
      <c r="H25" s="4">
        <f t="shared" si="1"/>
        <v>129600.182949981</v>
      </c>
      <c r="I25" s="3">
        <v>18.54</v>
      </c>
      <c r="J25" s="4">
        <f t="shared" si="2"/>
        <v>75134.064787137191</v>
      </c>
      <c r="K25" s="3">
        <v>40.56</v>
      </c>
      <c r="L25" s="4">
        <f t="shared" si="3"/>
        <v>164370.96374143931</v>
      </c>
      <c r="M25" s="3">
        <v>1.74</v>
      </c>
      <c r="N25" s="4">
        <f t="shared" si="4"/>
        <v>7051.4170835824552</v>
      </c>
    </row>
    <row r="26" spans="1:14" x14ac:dyDescent="0.25">
      <c r="A26" s="3">
        <v>24</v>
      </c>
      <c r="B26" s="17">
        <f>'pop projections'!A26</f>
        <v>2018</v>
      </c>
      <c r="C26" t="s">
        <v>28</v>
      </c>
      <c r="D26" s="10">
        <f>'pop projections'!F26</f>
        <v>433741.08784253645</v>
      </c>
      <c r="E26" s="3">
        <v>3.51</v>
      </c>
      <c r="F26" s="4">
        <f t="shared" si="0"/>
        <v>15224.31218327303</v>
      </c>
      <c r="G26" s="7">
        <v>94.94</v>
      </c>
      <c r="H26" s="4">
        <f t="shared" si="1"/>
        <v>411793.78879770415</v>
      </c>
      <c r="I26" s="3">
        <v>0.8</v>
      </c>
      <c r="J26" s="4">
        <f t="shared" si="2"/>
        <v>3469.928702740292</v>
      </c>
      <c r="K26" s="3">
        <v>0.45</v>
      </c>
      <c r="L26" s="4">
        <f t="shared" si="3"/>
        <v>1951.8348952914139</v>
      </c>
      <c r="M26" s="3">
        <v>0.3</v>
      </c>
      <c r="N26" s="4">
        <f t="shared" si="4"/>
        <v>1301.2232635276093</v>
      </c>
    </row>
    <row r="27" spans="1:14" x14ac:dyDescent="0.25">
      <c r="A27" s="3">
        <v>25</v>
      </c>
      <c r="B27" s="17">
        <f>'pop projections'!A27</f>
        <v>2018</v>
      </c>
      <c r="C27" t="s">
        <v>29</v>
      </c>
      <c r="D27" s="10">
        <f>'pop projections'!F27</f>
        <v>166175.52270803391</v>
      </c>
      <c r="E27" s="3">
        <v>0.94</v>
      </c>
      <c r="F27" s="4">
        <f t="shared" si="0"/>
        <v>1562.0499134555184</v>
      </c>
      <c r="G27" s="7">
        <v>96.2</v>
      </c>
      <c r="H27" s="4">
        <f t="shared" si="1"/>
        <v>159860.85284512863</v>
      </c>
      <c r="I27" s="3">
        <v>2.38</v>
      </c>
      <c r="J27" s="4">
        <f t="shared" si="2"/>
        <v>3954.9774404512068</v>
      </c>
      <c r="K27" s="3">
        <v>0.01</v>
      </c>
      <c r="L27" s="4">
        <f t="shared" si="3"/>
        <v>16.61755227080339</v>
      </c>
      <c r="M27" s="3">
        <v>0.46</v>
      </c>
      <c r="N27" s="4">
        <f t="shared" si="4"/>
        <v>764.40740445695599</v>
      </c>
    </row>
    <row r="28" spans="1:14" x14ac:dyDescent="0.25">
      <c r="A28" s="3">
        <v>26</v>
      </c>
      <c r="B28" s="17">
        <f>'pop projections'!A28</f>
        <v>2018</v>
      </c>
      <c r="C28" t="s">
        <v>30</v>
      </c>
      <c r="D28" s="10">
        <f>'pop projections'!F28</f>
        <v>372171.90800048149</v>
      </c>
      <c r="E28" s="3">
        <v>5.54</v>
      </c>
      <c r="F28" s="4">
        <f t="shared" si="0"/>
        <v>20618.323703226677</v>
      </c>
      <c r="G28" s="7">
        <v>92.68</v>
      </c>
      <c r="H28" s="4">
        <f t="shared" si="1"/>
        <v>344928.92433484626</v>
      </c>
      <c r="I28" s="3">
        <v>0.71</v>
      </c>
      <c r="J28" s="4">
        <f t="shared" si="2"/>
        <v>2642.4205468034183</v>
      </c>
      <c r="K28" s="3">
        <v>0.55000000000000004</v>
      </c>
      <c r="L28" s="4">
        <f t="shared" si="3"/>
        <v>2046.9454940026483</v>
      </c>
      <c r="M28" s="3">
        <v>0.52</v>
      </c>
      <c r="N28" s="4">
        <f t="shared" si="4"/>
        <v>1935.2939216025036</v>
      </c>
    </row>
    <row r="29" spans="1:14" x14ac:dyDescent="0.25">
      <c r="A29" s="3">
        <v>27</v>
      </c>
      <c r="B29" s="17">
        <f>'pop projections'!A29</f>
        <v>2018</v>
      </c>
      <c r="C29" t="s">
        <v>31</v>
      </c>
      <c r="D29" s="10">
        <f>'pop projections'!F29</f>
        <v>4270068.0862639993</v>
      </c>
      <c r="E29" s="3">
        <v>20.420000000000002</v>
      </c>
      <c r="F29" s="4">
        <f t="shared" si="0"/>
        <v>871947.90321510879</v>
      </c>
      <c r="G29" s="7">
        <v>24.23</v>
      </c>
      <c r="H29" s="4">
        <f t="shared" si="1"/>
        <v>1034637.497301767</v>
      </c>
      <c r="I29" s="3">
        <v>36.25</v>
      </c>
      <c r="J29" s="4">
        <f t="shared" si="2"/>
        <v>1547899.6812706997</v>
      </c>
      <c r="K29" s="3">
        <v>18.37</v>
      </c>
      <c r="L29" s="4">
        <f t="shared" si="3"/>
        <v>784411.50744669675</v>
      </c>
      <c r="M29" s="3">
        <v>0.74</v>
      </c>
      <c r="N29" s="4">
        <f t="shared" si="4"/>
        <v>31598.503838353594</v>
      </c>
    </row>
    <row r="30" spans="1:14" x14ac:dyDescent="0.25">
      <c r="A30" s="3">
        <v>28</v>
      </c>
      <c r="B30" s="17">
        <f>'pop projections'!A30</f>
        <v>2018</v>
      </c>
      <c r="C30" t="s">
        <v>32</v>
      </c>
      <c r="D30" s="10">
        <f>'pop projections'!F30</f>
        <v>275376.58048759907</v>
      </c>
      <c r="E30" s="3">
        <v>21.91</v>
      </c>
      <c r="F30" s="4">
        <f t="shared" si="0"/>
        <v>60335.008784832957</v>
      </c>
      <c r="G30" s="7">
        <v>0.71</v>
      </c>
      <c r="H30" s="4">
        <f t="shared" si="1"/>
        <v>1955.1737214619532</v>
      </c>
      <c r="I30" s="3">
        <v>76.900000000000006</v>
      </c>
      <c r="J30" s="4">
        <f t="shared" si="2"/>
        <v>211764.59039496368</v>
      </c>
      <c r="K30" s="3">
        <v>0.49</v>
      </c>
      <c r="L30" s="4">
        <f t="shared" si="3"/>
        <v>1349.3452443892354</v>
      </c>
      <c r="M30" s="3">
        <v>0</v>
      </c>
      <c r="N30" s="4">
        <f t="shared" si="4"/>
        <v>0</v>
      </c>
    </row>
    <row r="31" spans="1:14" x14ac:dyDescent="0.25">
      <c r="A31" s="3">
        <v>29</v>
      </c>
      <c r="B31" s="17">
        <f>'pop projections'!A31</f>
        <v>2018</v>
      </c>
      <c r="C31" t="s">
        <v>33</v>
      </c>
      <c r="D31" s="10">
        <f>'pop projections'!F31</f>
        <v>2292975.0592499999</v>
      </c>
      <c r="E31" s="3">
        <v>37.83</v>
      </c>
      <c r="F31" s="4">
        <f t="shared" si="0"/>
        <v>867432.46491427498</v>
      </c>
      <c r="G31" s="7">
        <v>0.15</v>
      </c>
      <c r="H31" s="4">
        <f t="shared" si="1"/>
        <v>3439.4625888749997</v>
      </c>
      <c r="I31" s="3">
        <v>19.739999999999998</v>
      </c>
      <c r="J31" s="4">
        <f t="shared" si="2"/>
        <v>452633.27669594996</v>
      </c>
      <c r="K31" s="3">
        <v>42.23</v>
      </c>
      <c r="L31" s="4">
        <f t="shared" si="3"/>
        <v>968323.36752127483</v>
      </c>
      <c r="M31" s="3">
        <v>0.04</v>
      </c>
      <c r="N31" s="4">
        <f t="shared" si="4"/>
        <v>917.19002369999998</v>
      </c>
    </row>
    <row r="32" spans="1:14" x14ac:dyDescent="0.25">
      <c r="A32" s="3">
        <v>30</v>
      </c>
      <c r="B32" s="17">
        <f>'pop projections'!A32</f>
        <v>2018</v>
      </c>
      <c r="C32" t="s">
        <v>34</v>
      </c>
      <c r="D32" s="10">
        <f>'pop projections'!F32</f>
        <v>5885882.5497679999</v>
      </c>
      <c r="E32" s="3">
        <v>18.86</v>
      </c>
      <c r="F32" s="4">
        <f t="shared" si="0"/>
        <v>1110077.4488862448</v>
      </c>
      <c r="G32" s="7">
        <v>14.24</v>
      </c>
      <c r="H32" s="4">
        <f t="shared" si="1"/>
        <v>838149.67508696322</v>
      </c>
      <c r="I32" s="3">
        <v>46.74</v>
      </c>
      <c r="J32" s="4">
        <f t="shared" si="2"/>
        <v>2751061.5037615635</v>
      </c>
      <c r="K32" s="3">
        <v>19.18</v>
      </c>
      <c r="L32" s="4">
        <f t="shared" si="3"/>
        <v>1128912.2730455024</v>
      </c>
      <c r="M32" s="3">
        <v>0.98</v>
      </c>
      <c r="N32" s="4">
        <f t="shared" si="4"/>
        <v>57681.648987726403</v>
      </c>
    </row>
    <row r="33" spans="1:14" x14ac:dyDescent="0.25">
      <c r="A33" s="3">
        <v>31</v>
      </c>
      <c r="B33" s="17">
        <f>'pop projections'!A33</f>
        <v>2018</v>
      </c>
      <c r="C33" t="s">
        <v>35</v>
      </c>
      <c r="D33" s="10">
        <f>'pop projections'!F33</f>
        <v>101083.7280988962</v>
      </c>
      <c r="E33" s="3">
        <v>5.8</v>
      </c>
      <c r="F33" s="4">
        <f t="shared" si="0"/>
        <v>5862.8562297359795</v>
      </c>
      <c r="G33" s="7">
        <v>37.729999999999997</v>
      </c>
      <c r="H33" s="4">
        <f t="shared" si="1"/>
        <v>38138.890611713534</v>
      </c>
      <c r="I33" s="3">
        <v>31.59</v>
      </c>
      <c r="J33" s="4">
        <f t="shared" si="2"/>
        <v>31932.34970644131</v>
      </c>
      <c r="K33" s="3">
        <v>24.74</v>
      </c>
      <c r="L33" s="4">
        <f t="shared" si="3"/>
        <v>25008.114331666919</v>
      </c>
      <c r="M33" s="3">
        <v>0.15</v>
      </c>
      <c r="N33" s="4">
        <f t="shared" si="4"/>
        <v>151.62559214834428</v>
      </c>
    </row>
    <row r="34" spans="1:14" x14ac:dyDescent="0.25">
      <c r="A34" s="3">
        <v>32</v>
      </c>
      <c r="B34" s="17">
        <f>'pop projections'!A34</f>
        <v>2018</v>
      </c>
      <c r="C34" t="s">
        <v>36</v>
      </c>
      <c r="D34" s="10">
        <f>'pop projections'!F34</f>
        <v>5113431</v>
      </c>
      <c r="E34" s="3">
        <v>27.95</v>
      </c>
      <c r="F34" s="4">
        <f t="shared" si="0"/>
        <v>1429203.9644999998</v>
      </c>
      <c r="G34" s="7">
        <v>1.84</v>
      </c>
      <c r="H34" s="4">
        <f t="shared" si="1"/>
        <v>94087.130400000009</v>
      </c>
      <c r="I34" s="3">
        <v>68.48</v>
      </c>
      <c r="J34" s="4">
        <f t="shared" si="2"/>
        <v>3501677.5488</v>
      </c>
      <c r="K34" s="3">
        <v>1.68</v>
      </c>
      <c r="L34" s="4">
        <f t="shared" si="3"/>
        <v>85905.640799999994</v>
      </c>
      <c r="M34" s="3">
        <v>0.05</v>
      </c>
      <c r="N34" s="4">
        <f t="shared" si="4"/>
        <v>2556.7155000000002</v>
      </c>
    </row>
    <row r="35" spans="1:14" x14ac:dyDescent="0.25">
      <c r="A35" s="3">
        <v>33</v>
      </c>
      <c r="B35" s="17">
        <f>'pop projections'!A35</f>
        <v>2018</v>
      </c>
      <c r="C35" t="s">
        <v>37</v>
      </c>
      <c r="D35" s="10">
        <f>'pop projections'!F35</f>
        <v>5769464.0544024268</v>
      </c>
      <c r="E35" s="3">
        <v>18.72</v>
      </c>
      <c r="F35" s="4">
        <f t="shared" si="0"/>
        <v>1080043.6709841343</v>
      </c>
      <c r="G35" s="7">
        <v>8.26</v>
      </c>
      <c r="H35" s="4">
        <f t="shared" si="1"/>
        <v>476557.73089364043</v>
      </c>
      <c r="I35" s="3">
        <v>57.67</v>
      </c>
      <c r="J35" s="4">
        <f t="shared" si="2"/>
        <v>3327249.9201738797</v>
      </c>
      <c r="K35" s="3">
        <v>14.61</v>
      </c>
      <c r="L35" s="4">
        <f t="shared" si="3"/>
        <v>842918.69834819448</v>
      </c>
      <c r="M35" s="3">
        <v>0.74</v>
      </c>
      <c r="N35" s="4">
        <f t="shared" si="4"/>
        <v>42694.034002577959</v>
      </c>
    </row>
    <row r="36" spans="1:14" x14ac:dyDescent="0.25">
      <c r="A36" s="3">
        <v>34</v>
      </c>
      <c r="B36" s="17">
        <f>'pop projections'!A36</f>
        <v>2018</v>
      </c>
      <c r="C36" t="s">
        <v>38</v>
      </c>
      <c r="D36" s="10">
        <f>'pop projections'!F36</f>
        <v>598231.88174892205</v>
      </c>
      <c r="E36" s="3">
        <v>25.33</v>
      </c>
      <c r="F36" s="4">
        <f t="shared" si="0"/>
        <v>151532.13564700194</v>
      </c>
      <c r="G36" s="7">
        <v>38.32</v>
      </c>
      <c r="H36" s="4">
        <f t="shared" si="1"/>
        <v>229242.45708618694</v>
      </c>
      <c r="I36" s="3">
        <v>21.17</v>
      </c>
      <c r="J36" s="4">
        <f t="shared" si="2"/>
        <v>126645.68936624682</v>
      </c>
      <c r="K36" s="3">
        <v>15.01</v>
      </c>
      <c r="L36" s="4">
        <f t="shared" si="3"/>
        <v>89794.605450513191</v>
      </c>
      <c r="M36" s="3">
        <v>0.17</v>
      </c>
      <c r="N36" s="4">
        <f t="shared" si="4"/>
        <v>1016.9941989731675</v>
      </c>
    </row>
    <row r="37" spans="1:14" x14ac:dyDescent="0.25">
      <c r="A37" s="3">
        <v>35</v>
      </c>
      <c r="B37" s="17">
        <f>'pop projections'!A37</f>
        <v>2018</v>
      </c>
      <c r="C37" t="s">
        <v>39</v>
      </c>
      <c r="D37" s="10">
        <f>'pop projections'!F37</f>
        <v>16817209.424829002</v>
      </c>
      <c r="E37" s="3">
        <v>23.81</v>
      </c>
      <c r="F37" s="4">
        <f t="shared" si="0"/>
        <v>4004177.5640517855</v>
      </c>
      <c r="G37" s="7">
        <v>1.24</v>
      </c>
      <c r="H37" s="4">
        <f t="shared" si="1"/>
        <v>208533.39686787964</v>
      </c>
      <c r="I37" s="3">
        <v>53.35</v>
      </c>
      <c r="J37" s="4">
        <f t="shared" si="2"/>
        <v>8971981.2281462736</v>
      </c>
      <c r="K37" s="3">
        <v>21.4</v>
      </c>
      <c r="L37" s="4">
        <f t="shared" si="3"/>
        <v>3598882.8169134064</v>
      </c>
      <c r="M37" s="3">
        <v>0.2</v>
      </c>
      <c r="N37" s="4">
        <f t="shared" si="4"/>
        <v>33634.41884965801</v>
      </c>
    </row>
    <row r="38" spans="1:14" x14ac:dyDescent="0.25">
      <c r="A38" s="3">
        <v>36</v>
      </c>
      <c r="B38" s="17">
        <f>'pop projections'!A38</f>
        <v>2018</v>
      </c>
      <c r="C38" t="s">
        <v>40</v>
      </c>
      <c r="D38" s="10">
        <f>'pop projections'!F38</f>
        <v>729429.01088699989</v>
      </c>
      <c r="E38" s="3">
        <v>22.71</v>
      </c>
      <c r="F38" s="4">
        <f t="shared" si="0"/>
        <v>165653.32837243768</v>
      </c>
      <c r="G38" s="7">
        <v>4.1900000000000004</v>
      </c>
      <c r="H38" s="4">
        <f t="shared" si="1"/>
        <v>30563.075556165295</v>
      </c>
      <c r="I38" s="3">
        <v>23.55</v>
      </c>
      <c r="J38" s="4">
        <f t="shared" si="2"/>
        <v>171780.5320638885</v>
      </c>
      <c r="K38" s="3">
        <v>48.64</v>
      </c>
      <c r="L38" s="4">
        <f t="shared" si="3"/>
        <v>354794.27089543676</v>
      </c>
      <c r="M38" s="3">
        <v>0.92</v>
      </c>
      <c r="N38" s="4">
        <f t="shared" si="4"/>
        <v>6710.7469001603986</v>
      </c>
    </row>
    <row r="39" spans="1:14" x14ac:dyDescent="0.25">
      <c r="A39" s="3">
        <v>37</v>
      </c>
      <c r="B39" s="17">
        <f>'pop projections'!A39</f>
        <v>2018</v>
      </c>
      <c r="C39" t="s">
        <v>41</v>
      </c>
      <c r="D39" s="10">
        <f>'pop projections'!F39</f>
        <v>6372303.0951089989</v>
      </c>
      <c r="E39" s="3">
        <v>34.44</v>
      </c>
      <c r="F39" s="4">
        <f t="shared" si="0"/>
        <v>2194621.1859555389</v>
      </c>
      <c r="G39" s="7">
        <v>7.42</v>
      </c>
      <c r="H39" s="4">
        <f t="shared" si="1"/>
        <v>472824.88965708768</v>
      </c>
      <c r="I39" s="3">
        <v>14.62</v>
      </c>
      <c r="J39" s="4">
        <f t="shared" si="2"/>
        <v>931630.71250493557</v>
      </c>
      <c r="K39" s="3">
        <v>41.37</v>
      </c>
      <c r="L39" s="4">
        <f t="shared" si="3"/>
        <v>2636221.7904465925</v>
      </c>
      <c r="M39" s="3">
        <v>2.14</v>
      </c>
      <c r="N39" s="4">
        <f t="shared" si="4"/>
        <v>136367.28623533258</v>
      </c>
    </row>
    <row r="40" spans="1:14" x14ac:dyDescent="0.25">
      <c r="A40" s="16">
        <f>'Wealth '!A40</f>
        <v>1</v>
      </c>
      <c r="B40" s="17">
        <f>'pop projections'!A40</f>
        <v>2016</v>
      </c>
      <c r="C40" s="16" t="str">
        <f>'Wealth '!C40</f>
        <v>India</v>
      </c>
      <c r="D40" s="16">
        <f>'Wealth '!D40</f>
        <v>114102000</v>
      </c>
      <c r="E40" s="16">
        <v>21.41</v>
      </c>
      <c r="F40" s="4">
        <f t="shared" si="0"/>
        <v>24429238.199999999</v>
      </c>
      <c r="G40" s="6">
        <v>9.7200000000000006</v>
      </c>
      <c r="H40" s="4">
        <f t="shared" si="1"/>
        <v>11090714.4</v>
      </c>
      <c r="I40" s="16">
        <v>44.71</v>
      </c>
      <c r="J40" s="4">
        <f t="shared" si="2"/>
        <v>51015004.200000003</v>
      </c>
      <c r="K40" s="16">
        <v>23.42</v>
      </c>
      <c r="L40" s="4">
        <f t="shared" si="3"/>
        <v>26722688.399999999</v>
      </c>
      <c r="M40" s="16">
        <v>0.74</v>
      </c>
      <c r="N40" s="4">
        <f t="shared" si="4"/>
        <v>844354.8</v>
      </c>
    </row>
    <row r="41" spans="1:14" x14ac:dyDescent="0.25">
      <c r="A41" s="16">
        <f>'Wealth '!A41</f>
        <v>2</v>
      </c>
      <c r="B41" s="17">
        <f>'pop projections'!A41</f>
        <v>2016</v>
      </c>
      <c r="C41" s="16" t="str">
        <f>'Wealth '!C41</f>
        <v>Andaman and Nicobar  Island</v>
      </c>
      <c r="D41" s="16">
        <f>'Wealth '!D41</f>
        <v>44575.957727873181</v>
      </c>
      <c r="E41" s="16">
        <v>5.8</v>
      </c>
      <c r="F41" s="4">
        <f t="shared" si="0"/>
        <v>2585.4055482166445</v>
      </c>
      <c r="G41" s="7">
        <v>5.47</v>
      </c>
      <c r="H41" s="4">
        <f t="shared" si="1"/>
        <v>2438.304887714663</v>
      </c>
      <c r="I41" s="16">
        <v>18.149999999999999</v>
      </c>
      <c r="J41" s="4">
        <f t="shared" si="2"/>
        <v>8090.536327608982</v>
      </c>
      <c r="K41" s="16">
        <v>70.17</v>
      </c>
      <c r="L41" s="4">
        <f t="shared" si="3"/>
        <v>31278.949537648608</v>
      </c>
      <c r="M41" s="16">
        <v>0.41</v>
      </c>
      <c r="N41" s="4">
        <f t="shared" si="4"/>
        <v>182.76142668428005</v>
      </c>
    </row>
    <row r="42" spans="1:14" x14ac:dyDescent="0.25">
      <c r="A42" s="16">
        <f>'Wealth '!A42</f>
        <v>3</v>
      </c>
      <c r="B42" s="17">
        <f>'pop projections'!A42</f>
        <v>2016</v>
      </c>
      <c r="C42" s="16" t="str">
        <f>'Wealth '!C42</f>
        <v>Andhra Pradesh</v>
      </c>
      <c r="D42" s="16">
        <f>'Wealth '!D42</f>
        <v>4146080.2113606343</v>
      </c>
      <c r="E42" s="16">
        <v>20.100000000000001</v>
      </c>
      <c r="F42" s="4">
        <f t="shared" si="0"/>
        <v>833362.12248348759</v>
      </c>
      <c r="G42" s="7">
        <v>5.6</v>
      </c>
      <c r="H42" s="4">
        <f t="shared" si="1"/>
        <v>232180.49183619552</v>
      </c>
      <c r="I42" s="16">
        <v>51.69</v>
      </c>
      <c r="J42" s="4">
        <f t="shared" si="2"/>
        <v>2143108.8612523116</v>
      </c>
      <c r="K42" s="16">
        <v>22.12</v>
      </c>
      <c r="L42" s="4">
        <f t="shared" si="3"/>
        <v>917112.94275297236</v>
      </c>
      <c r="M42" s="16">
        <v>0.49</v>
      </c>
      <c r="N42" s="4">
        <f t="shared" si="4"/>
        <v>20315.79303566711</v>
      </c>
    </row>
    <row r="43" spans="1:14" x14ac:dyDescent="0.25">
      <c r="A43" s="16">
        <f>'Wealth '!A43</f>
        <v>4</v>
      </c>
      <c r="B43" s="17">
        <f>'pop projections'!A43</f>
        <v>2016</v>
      </c>
      <c r="C43" s="16" t="str">
        <f>'Wealth '!C43</f>
        <v>Arunachal Pradesh</v>
      </c>
      <c r="D43" s="16">
        <f>'Wealth '!D43</f>
        <v>106221.83756206442</v>
      </c>
      <c r="E43" s="16">
        <v>7.43</v>
      </c>
      <c r="F43" s="4">
        <f t="shared" si="0"/>
        <v>7892.2825308613865</v>
      </c>
      <c r="G43" s="7">
        <v>76.36</v>
      </c>
      <c r="H43" s="4">
        <f t="shared" si="1"/>
        <v>81110.995162392384</v>
      </c>
      <c r="I43" s="16">
        <v>5.5</v>
      </c>
      <c r="J43" s="4">
        <f t="shared" si="2"/>
        <v>5842.201065913544</v>
      </c>
      <c r="K43" s="16">
        <v>9.9600000000000009</v>
      </c>
      <c r="L43" s="4">
        <f t="shared" si="3"/>
        <v>10579.695021181617</v>
      </c>
      <c r="M43" s="16">
        <v>0.74</v>
      </c>
      <c r="N43" s="4">
        <f t="shared" si="4"/>
        <v>786.04159795927671</v>
      </c>
    </row>
    <row r="44" spans="1:14" x14ac:dyDescent="0.25">
      <c r="A44" s="16">
        <f>'Wealth '!A44</f>
        <v>5</v>
      </c>
      <c r="B44" s="17">
        <f>'pop projections'!A44</f>
        <v>2016</v>
      </c>
      <c r="C44" s="16" t="str">
        <f>'Wealth '!C44</f>
        <v>Assam</v>
      </c>
      <c r="D44" s="16">
        <f>'Wealth '!D44</f>
        <v>3036000</v>
      </c>
      <c r="E44" s="16">
        <v>13.59</v>
      </c>
      <c r="F44" s="4">
        <f t="shared" si="0"/>
        <v>412592.4</v>
      </c>
      <c r="G44" s="7">
        <v>15.96</v>
      </c>
      <c r="H44" s="4">
        <f t="shared" si="1"/>
        <v>484545.6</v>
      </c>
      <c r="I44" s="16">
        <v>34.21</v>
      </c>
      <c r="J44" s="4">
        <f t="shared" si="2"/>
        <v>1038615.6</v>
      </c>
      <c r="K44" s="16">
        <v>35.049999999999997</v>
      </c>
      <c r="L44" s="4">
        <f t="shared" si="3"/>
        <v>1064117.9999999998</v>
      </c>
      <c r="M44" s="16">
        <v>1.19</v>
      </c>
      <c r="N44" s="4">
        <f t="shared" si="4"/>
        <v>36128.400000000001</v>
      </c>
    </row>
    <row r="45" spans="1:14" x14ac:dyDescent="0.25">
      <c r="A45" s="16">
        <f>'Wealth '!A45</f>
        <v>6</v>
      </c>
      <c r="B45" s="17">
        <f>'pop projections'!A45</f>
        <v>2016</v>
      </c>
      <c r="C45" s="16" t="str">
        <f>'Wealth '!C45</f>
        <v>Bihar</v>
      </c>
      <c r="D45" s="16">
        <f>'Wealth '!D45</f>
        <v>10120000</v>
      </c>
      <c r="E45" s="16">
        <v>20.239999999999998</v>
      </c>
      <c r="F45" s="4">
        <f t="shared" si="0"/>
        <v>2048287.9999999998</v>
      </c>
      <c r="G45" s="7">
        <v>3.66</v>
      </c>
      <c r="H45" s="4">
        <f t="shared" si="1"/>
        <v>370392</v>
      </c>
      <c r="I45" s="16">
        <v>59.18</v>
      </c>
      <c r="J45" s="4">
        <f t="shared" si="2"/>
        <v>5989016</v>
      </c>
      <c r="K45" s="16">
        <v>16.34</v>
      </c>
      <c r="L45" s="4">
        <f t="shared" si="3"/>
        <v>1653608</v>
      </c>
      <c r="M45" s="16">
        <v>0.57999999999999996</v>
      </c>
      <c r="N45" s="4">
        <f t="shared" si="4"/>
        <v>58696</v>
      </c>
    </row>
    <row r="46" spans="1:14" x14ac:dyDescent="0.25">
      <c r="A46" s="16">
        <f>'Wealth '!A46</f>
        <v>7</v>
      </c>
      <c r="B46" s="17">
        <f>'pop projections'!A46</f>
        <v>2016</v>
      </c>
      <c r="C46" s="16" t="str">
        <f>'Wealth '!C46</f>
        <v>Chandigarh</v>
      </c>
      <c r="D46" s="16">
        <f>'Wealth '!D46</f>
        <v>144002.18648931806</v>
      </c>
      <c r="E46" s="16">
        <v>25.76</v>
      </c>
      <c r="F46" s="4">
        <f t="shared" si="0"/>
        <v>37094.963239648336</v>
      </c>
      <c r="G46" s="7">
        <v>0.18</v>
      </c>
      <c r="H46" s="4">
        <f t="shared" si="1"/>
        <v>259.20393568077247</v>
      </c>
      <c r="I46" s="16">
        <v>23.24</v>
      </c>
      <c r="J46" s="4">
        <f t="shared" si="2"/>
        <v>33466.108140117518</v>
      </c>
      <c r="K46" s="16">
        <v>50.81</v>
      </c>
      <c r="L46" s="4">
        <f t="shared" si="3"/>
        <v>73167.510955222504</v>
      </c>
      <c r="M46" s="16" t="s">
        <v>74</v>
      </c>
      <c r="N46" s="4" t="s">
        <v>74</v>
      </c>
    </row>
    <row r="47" spans="1:14" x14ac:dyDescent="0.25">
      <c r="A47" s="16">
        <f>'Wealth '!A47</f>
        <v>8</v>
      </c>
      <c r="B47" s="17">
        <f>'pop projections'!A47</f>
        <v>2016</v>
      </c>
      <c r="C47" s="16" t="str">
        <f>'Wealth '!C47</f>
        <v>Chhattisgarh</v>
      </c>
      <c r="D47" s="16">
        <f>'Wealth '!D47</f>
        <v>2537000</v>
      </c>
      <c r="E47" s="16">
        <v>13.61</v>
      </c>
      <c r="F47" s="4">
        <f t="shared" si="0"/>
        <v>345285.7</v>
      </c>
      <c r="G47" s="7">
        <v>31.28</v>
      </c>
      <c r="H47" s="4">
        <f t="shared" si="1"/>
        <v>793573.6</v>
      </c>
      <c r="I47" s="16">
        <v>47.35</v>
      </c>
      <c r="J47" s="4">
        <f t="shared" si="2"/>
        <v>1201269.5</v>
      </c>
      <c r="K47" s="16">
        <v>7.69</v>
      </c>
      <c r="L47" s="4">
        <f t="shared" si="3"/>
        <v>195095.3</v>
      </c>
      <c r="M47" s="16">
        <v>0.08</v>
      </c>
      <c r="N47" s="4">
        <f t="shared" si="4"/>
        <v>2029.6</v>
      </c>
    </row>
    <row r="48" spans="1:14" x14ac:dyDescent="0.25">
      <c r="A48" s="16">
        <f>'Wealth '!A48</f>
        <v>9</v>
      </c>
      <c r="B48" s="17">
        <f>'pop projections'!A48</f>
        <v>2016</v>
      </c>
      <c r="C48" s="16" t="str">
        <f>'Wealth '!C48</f>
        <v>Dadra and Nagar Haveli</v>
      </c>
      <c r="D48" s="16">
        <f>'Wealth '!D48</f>
        <v>34139.84421263609</v>
      </c>
      <c r="E48" s="16">
        <v>5.67</v>
      </c>
      <c r="F48" s="4">
        <f t="shared" si="0"/>
        <v>1935.7291668564662</v>
      </c>
      <c r="G48" s="7">
        <v>59.67</v>
      </c>
      <c r="H48" s="4">
        <f t="shared" si="1"/>
        <v>20371.245041679955</v>
      </c>
      <c r="I48" s="16">
        <v>11.86</v>
      </c>
      <c r="J48" s="4">
        <f t="shared" si="2"/>
        <v>4048.9855236186399</v>
      </c>
      <c r="K48" s="16">
        <v>21.05</v>
      </c>
      <c r="L48" s="4">
        <f t="shared" si="3"/>
        <v>7186.4372067598979</v>
      </c>
      <c r="M48" s="16">
        <v>1.75</v>
      </c>
      <c r="N48" s="4">
        <f t="shared" si="4"/>
        <v>597.44727372113152</v>
      </c>
    </row>
    <row r="49" spans="1:14" x14ac:dyDescent="0.25">
      <c r="A49" s="16">
        <f>'Wealth '!A49</f>
        <v>10</v>
      </c>
      <c r="B49" s="17">
        <f>'pop projections'!A49</f>
        <v>2016</v>
      </c>
      <c r="C49" s="16" t="str">
        <f>'Wealth '!C49</f>
        <v>Daman and Diu</v>
      </c>
      <c r="D49" s="16">
        <f>'Wealth '!D49</f>
        <v>26697.034573862344</v>
      </c>
      <c r="E49" s="16">
        <v>10.01</v>
      </c>
      <c r="F49" s="4">
        <f t="shared" si="0"/>
        <v>2672.3731608436206</v>
      </c>
      <c r="G49" s="7">
        <v>9.0500000000000007</v>
      </c>
      <c r="H49" s="4">
        <f t="shared" si="1"/>
        <v>2416.0816289345421</v>
      </c>
      <c r="I49" s="16">
        <v>42.77</v>
      </c>
      <c r="J49" s="4">
        <f t="shared" si="2"/>
        <v>11418.321687240925</v>
      </c>
      <c r="K49" s="16">
        <v>30.67</v>
      </c>
      <c r="L49" s="4">
        <f t="shared" si="3"/>
        <v>8187.9805038035811</v>
      </c>
      <c r="M49" s="16">
        <v>7.5</v>
      </c>
      <c r="N49" s="4">
        <f t="shared" si="4"/>
        <v>2002.2775930396758</v>
      </c>
    </row>
    <row r="50" spans="1:14" x14ac:dyDescent="0.25">
      <c r="A50" s="16">
        <f>'Wealth '!A50</f>
        <v>11</v>
      </c>
      <c r="B50" s="17">
        <f>'pop projections'!A50</f>
        <v>2016</v>
      </c>
      <c r="C50" s="16" t="str">
        <f>'Wealth '!C50</f>
        <v>Delhi</v>
      </c>
      <c r="D50" s="16">
        <f>'Wealth '!D50</f>
        <v>1743000</v>
      </c>
      <c r="E50" s="16">
        <v>27.82</v>
      </c>
      <c r="F50" s="4">
        <f t="shared" si="0"/>
        <v>484902.6</v>
      </c>
      <c r="G50" s="7">
        <v>1.43</v>
      </c>
      <c r="H50" s="4">
        <f t="shared" si="1"/>
        <v>24924.9</v>
      </c>
      <c r="I50" s="16">
        <v>24.11</v>
      </c>
      <c r="J50" s="4">
        <f t="shared" si="2"/>
        <v>420237.3</v>
      </c>
      <c r="K50" s="16">
        <v>42.06</v>
      </c>
      <c r="L50" s="4">
        <f t="shared" si="3"/>
        <v>733105.8</v>
      </c>
      <c r="M50" s="16">
        <v>4.58</v>
      </c>
      <c r="N50" s="4">
        <f t="shared" si="4"/>
        <v>79829.399999999994</v>
      </c>
    </row>
    <row r="51" spans="1:14" x14ac:dyDescent="0.25">
      <c r="A51" s="16">
        <f>'Wealth '!A51</f>
        <v>12</v>
      </c>
      <c r="B51" s="17">
        <f>'pop projections'!A51</f>
        <v>2016</v>
      </c>
      <c r="C51" s="16" t="str">
        <f>'Wealth '!C51</f>
        <v>Goa</v>
      </c>
      <c r="D51" s="16">
        <f>'Wealth '!D51</f>
        <v>159939.50712886621</v>
      </c>
      <c r="E51" s="16">
        <v>8.5399999999999991</v>
      </c>
      <c r="F51" s="4">
        <f t="shared" si="0"/>
        <v>13658.833908805174</v>
      </c>
      <c r="G51" s="7">
        <v>8.85</v>
      </c>
      <c r="H51" s="4">
        <f t="shared" si="1"/>
        <v>14154.64638090466</v>
      </c>
      <c r="I51" s="16">
        <v>28.58</v>
      </c>
      <c r="J51" s="4">
        <f t="shared" si="2"/>
        <v>45710.711137429957</v>
      </c>
      <c r="K51" s="16">
        <v>54.03</v>
      </c>
      <c r="L51" s="4">
        <f t="shared" si="3"/>
        <v>86415.315701726417</v>
      </c>
      <c r="M51" s="16" t="s">
        <v>74</v>
      </c>
      <c r="N51" s="4" t="s">
        <v>74</v>
      </c>
    </row>
    <row r="52" spans="1:14" x14ac:dyDescent="0.25">
      <c r="A52" s="16">
        <f>'Wealth '!A52</f>
        <v>13</v>
      </c>
      <c r="B52" s="17">
        <f>'pop projections'!A52</f>
        <v>2016</v>
      </c>
      <c r="C52" s="16" t="str">
        <f>'Wealth '!C52</f>
        <v>Gujarat</v>
      </c>
      <c r="D52" s="16">
        <f>'Wealth '!D52</f>
        <v>5067000</v>
      </c>
      <c r="E52" s="16">
        <v>11.36</v>
      </c>
      <c r="F52" s="4">
        <f t="shared" si="0"/>
        <v>575611.19999999995</v>
      </c>
      <c r="G52" s="7">
        <v>14.87</v>
      </c>
      <c r="H52" s="4">
        <f t="shared" si="1"/>
        <v>753462.9</v>
      </c>
      <c r="I52" s="16">
        <v>43.51</v>
      </c>
      <c r="J52" s="4">
        <f t="shared" si="2"/>
        <v>2204651.7000000002</v>
      </c>
      <c r="K52" s="16">
        <v>28.38</v>
      </c>
      <c r="L52" s="4">
        <f t="shared" si="3"/>
        <v>1438014.6</v>
      </c>
      <c r="M52" s="16">
        <v>1.88</v>
      </c>
      <c r="N52" s="4">
        <f t="shared" si="4"/>
        <v>95259.6</v>
      </c>
    </row>
    <row r="53" spans="1:14" x14ac:dyDescent="0.25">
      <c r="A53" s="16">
        <f>'Wealth '!A53</f>
        <v>14</v>
      </c>
      <c r="B53" s="17">
        <f>'pop projections'!A53</f>
        <v>2016</v>
      </c>
      <c r="C53" s="16" t="str">
        <f>'Wealth '!C53</f>
        <v>Haryana</v>
      </c>
      <c r="D53" s="16">
        <f>'Wealth '!D53</f>
        <v>2335000</v>
      </c>
      <c r="E53" s="16">
        <v>27.94</v>
      </c>
      <c r="F53" s="4">
        <f t="shared" si="0"/>
        <v>652399</v>
      </c>
      <c r="G53" s="7">
        <v>0.38</v>
      </c>
      <c r="H53" s="4">
        <f t="shared" si="1"/>
        <v>8873</v>
      </c>
      <c r="I53" s="16">
        <v>44.9</v>
      </c>
      <c r="J53" s="4">
        <f t="shared" si="2"/>
        <v>1048415</v>
      </c>
      <c r="K53" s="16">
        <v>26.47</v>
      </c>
      <c r="L53" s="4">
        <f t="shared" si="3"/>
        <v>618074.5</v>
      </c>
      <c r="M53" s="16">
        <v>0.31</v>
      </c>
      <c r="N53" s="4">
        <f t="shared" si="4"/>
        <v>7238.5</v>
      </c>
    </row>
    <row r="54" spans="1:14" x14ac:dyDescent="0.25">
      <c r="A54" s="16">
        <f>'Wealth '!A54</f>
        <v>15</v>
      </c>
      <c r="B54" s="17">
        <f>'pop projections'!A54</f>
        <v>2016</v>
      </c>
      <c r="C54" s="16" t="str">
        <f>'Wealth '!C54</f>
        <v>Himachal Pradesh</v>
      </c>
      <c r="D54" s="16">
        <f>'Wealth '!D54</f>
        <v>522000</v>
      </c>
      <c r="E54" s="16">
        <v>23.75</v>
      </c>
      <c r="F54" s="4">
        <f t="shared" si="0"/>
        <v>123975</v>
      </c>
      <c r="G54" s="7">
        <v>4.37</v>
      </c>
      <c r="H54" s="4">
        <f t="shared" si="1"/>
        <v>22811.4</v>
      </c>
      <c r="I54" s="16">
        <v>15.6</v>
      </c>
      <c r="J54" s="4">
        <f t="shared" si="2"/>
        <v>81432</v>
      </c>
      <c r="K54" s="16">
        <v>55.49</v>
      </c>
      <c r="L54" s="4">
        <f t="shared" si="3"/>
        <v>289657.8</v>
      </c>
      <c r="M54" s="16">
        <v>0.79</v>
      </c>
      <c r="N54" s="4">
        <f t="shared" si="4"/>
        <v>4123.8</v>
      </c>
    </row>
    <row r="55" spans="1:14" x14ac:dyDescent="0.25">
      <c r="A55" s="16">
        <f>'Wealth '!A55</f>
        <v>16</v>
      </c>
      <c r="B55" s="17">
        <f>'pop projections'!A55</f>
        <v>2016</v>
      </c>
      <c r="C55" s="16" t="str">
        <f>'Wealth '!C55</f>
        <v>Jammu and Kashmir</v>
      </c>
      <c r="D55" s="16">
        <f>'Wealth '!D55</f>
        <v>1086000</v>
      </c>
      <c r="E55" s="16">
        <v>17.45</v>
      </c>
      <c r="F55" s="4">
        <f t="shared" si="0"/>
        <v>189507</v>
      </c>
      <c r="G55" s="7">
        <v>17.34</v>
      </c>
      <c r="H55" s="4">
        <f t="shared" si="1"/>
        <v>188312.4</v>
      </c>
      <c r="I55" s="16">
        <v>8.6</v>
      </c>
      <c r="J55" s="4">
        <f t="shared" si="2"/>
        <v>93396</v>
      </c>
      <c r="K55" s="16">
        <v>56.33</v>
      </c>
      <c r="L55" s="4">
        <f t="shared" si="3"/>
        <v>611743.80000000005</v>
      </c>
      <c r="M55" s="16">
        <v>0.28000000000000003</v>
      </c>
      <c r="N55" s="4">
        <f t="shared" si="4"/>
        <v>3040.8</v>
      </c>
    </row>
    <row r="56" spans="1:14" x14ac:dyDescent="0.25">
      <c r="A56" s="16">
        <f>'Wealth '!A56</f>
        <v>17</v>
      </c>
      <c r="B56" s="17">
        <f>'pop projections'!A56</f>
        <v>2016</v>
      </c>
      <c r="C56" s="16" t="str">
        <f>'Wealth '!C56</f>
        <v>Jharkhand</v>
      </c>
      <c r="D56" s="16">
        <f>'Wealth '!D56</f>
        <v>3212000</v>
      </c>
      <c r="E56" s="16">
        <v>13.78</v>
      </c>
      <c r="F56" s="4">
        <f t="shared" si="0"/>
        <v>442613.6</v>
      </c>
      <c r="G56" s="7">
        <v>27.08</v>
      </c>
      <c r="H56" s="4">
        <f t="shared" si="1"/>
        <v>869809.6</v>
      </c>
      <c r="I56" s="16">
        <v>48.33</v>
      </c>
      <c r="J56" s="4">
        <f t="shared" si="2"/>
        <v>1552359.6</v>
      </c>
      <c r="K56" s="16">
        <v>10.47</v>
      </c>
      <c r="L56" s="4">
        <f t="shared" si="3"/>
        <v>336296.4</v>
      </c>
      <c r="M56" s="16">
        <v>0.33</v>
      </c>
      <c r="N56" s="4">
        <f t="shared" si="4"/>
        <v>10599.6</v>
      </c>
    </row>
    <row r="57" spans="1:14" x14ac:dyDescent="0.25">
      <c r="A57" s="16">
        <f>'Wealth '!A57</f>
        <v>18</v>
      </c>
      <c r="B57" s="17">
        <f>'pop projections'!A57</f>
        <v>2016</v>
      </c>
      <c r="C57" s="16" t="str">
        <f>'Wealth '!C57</f>
        <v>Karnataka</v>
      </c>
      <c r="D57" s="16">
        <f>'Wealth '!D57</f>
        <v>4838000</v>
      </c>
      <c r="E57" s="16">
        <v>23.53</v>
      </c>
      <c r="F57" s="4">
        <f t="shared" si="0"/>
        <v>1138381.3999999999</v>
      </c>
      <c r="G57" s="7">
        <v>11.3</v>
      </c>
      <c r="H57" s="4">
        <f t="shared" si="1"/>
        <v>546694</v>
      </c>
      <c r="I57" s="16">
        <v>53.41</v>
      </c>
      <c r="J57" s="4">
        <f t="shared" si="2"/>
        <v>2583975.7999999998</v>
      </c>
      <c r="K57" s="16">
        <v>10.97</v>
      </c>
      <c r="L57" s="4">
        <f t="shared" si="3"/>
        <v>530728.6</v>
      </c>
      <c r="M57" s="16">
        <v>0.79</v>
      </c>
      <c r="N57" s="4">
        <f t="shared" si="4"/>
        <v>38220.199999999997</v>
      </c>
    </row>
    <row r="58" spans="1:14" x14ac:dyDescent="0.25">
      <c r="A58" s="16">
        <f>'Wealth '!A58</f>
        <v>19</v>
      </c>
      <c r="B58" s="17">
        <f>'pop projections'!A58</f>
        <v>2016</v>
      </c>
      <c r="C58" s="16" t="str">
        <f>'Wealth '!C58</f>
        <v>Kerala</v>
      </c>
      <c r="D58" s="16">
        <f>'Wealth '!D58</f>
        <v>2456000</v>
      </c>
      <c r="E58" s="16">
        <v>10.130000000000001</v>
      </c>
      <c r="F58" s="4">
        <f t="shared" si="0"/>
        <v>248792.80000000005</v>
      </c>
      <c r="G58" s="7">
        <v>1.36</v>
      </c>
      <c r="H58" s="4">
        <f t="shared" si="1"/>
        <v>33401.600000000006</v>
      </c>
      <c r="I58" s="16">
        <v>56.59</v>
      </c>
      <c r="J58" s="4">
        <f t="shared" si="2"/>
        <v>1389850.4</v>
      </c>
      <c r="K58" s="16">
        <v>31.49</v>
      </c>
      <c r="L58" s="4">
        <f t="shared" si="3"/>
        <v>773394.4</v>
      </c>
      <c r="M58" s="16">
        <v>0.43</v>
      </c>
      <c r="N58" s="4">
        <f t="shared" si="4"/>
        <v>10560.8</v>
      </c>
    </row>
    <row r="59" spans="1:14" x14ac:dyDescent="0.25">
      <c r="A59" s="16">
        <f>'Wealth '!A59</f>
        <v>20</v>
      </c>
      <c r="B59" s="17">
        <f>'pop projections'!A59</f>
        <v>2016</v>
      </c>
      <c r="C59" s="16" t="str">
        <f>'Wealth '!C59</f>
        <v>Lakshwadeep</v>
      </c>
      <c r="D59" s="16">
        <f>'Wealth '!D59</f>
        <v>6552.9084863116659</v>
      </c>
      <c r="E59" s="16">
        <v>0.14000000000000001</v>
      </c>
      <c r="F59" s="4">
        <f t="shared" si="0"/>
        <v>9.1740718808363333</v>
      </c>
      <c r="G59" s="7">
        <v>98.46</v>
      </c>
      <c r="H59" s="4">
        <f t="shared" si="1"/>
        <v>6451.9936956224665</v>
      </c>
      <c r="I59" s="16">
        <v>1.39</v>
      </c>
      <c r="J59" s="4">
        <f t="shared" si="2"/>
        <v>91.085427959732158</v>
      </c>
      <c r="K59" s="16" t="s">
        <v>74</v>
      </c>
      <c r="L59" s="4" t="s">
        <v>74</v>
      </c>
      <c r="M59" s="16" t="s">
        <v>74</v>
      </c>
      <c r="N59" s="4" t="s">
        <v>74</v>
      </c>
    </row>
    <row r="60" spans="1:14" x14ac:dyDescent="0.25">
      <c r="A60" s="16">
        <f>'Wealth '!A60</f>
        <v>21</v>
      </c>
      <c r="B60" s="17">
        <f>'pop projections'!A60</f>
        <v>2016</v>
      </c>
      <c r="C60" s="16" t="str">
        <f>'Wealth '!C60</f>
        <v>Madhya Pradesh</v>
      </c>
      <c r="D60" s="16">
        <f>'Wealth '!D60</f>
        <v>8021000</v>
      </c>
      <c r="E60" s="16">
        <v>17.5</v>
      </c>
      <c r="F60" s="4">
        <f t="shared" si="0"/>
        <v>1403675</v>
      </c>
      <c r="G60" s="7">
        <v>20.16</v>
      </c>
      <c r="H60" s="4">
        <f t="shared" si="1"/>
        <v>1617033.6</v>
      </c>
      <c r="I60" s="16">
        <v>46.15</v>
      </c>
      <c r="J60" s="4">
        <f t="shared" si="2"/>
        <v>3701691.5</v>
      </c>
      <c r="K60" s="16">
        <v>15.71</v>
      </c>
      <c r="L60" s="4">
        <f t="shared" si="3"/>
        <v>1260099.1000000001</v>
      </c>
      <c r="M60" s="16">
        <v>0.47</v>
      </c>
      <c r="N60" s="4">
        <f t="shared" si="4"/>
        <v>37698.699999999997</v>
      </c>
    </row>
    <row r="61" spans="1:14" x14ac:dyDescent="0.25">
      <c r="A61" s="16">
        <f>'Wealth '!A61</f>
        <v>22</v>
      </c>
      <c r="B61" s="17">
        <f>'pop projections'!A61</f>
        <v>2016</v>
      </c>
      <c r="C61" s="16" t="str">
        <f>'Wealth '!C61</f>
        <v>Maharashtra</v>
      </c>
      <c r="D61" s="16">
        <f>'Wealth '!D61</f>
        <v>9691000</v>
      </c>
      <c r="E61" s="16">
        <v>17.7</v>
      </c>
      <c r="F61" s="4">
        <f t="shared" si="0"/>
        <v>1715307</v>
      </c>
      <c r="G61" s="7">
        <v>11.57</v>
      </c>
      <c r="H61" s="4">
        <f t="shared" si="1"/>
        <v>1121248.7</v>
      </c>
      <c r="I61" s="16">
        <v>27.39</v>
      </c>
      <c r="J61" s="4">
        <f t="shared" si="2"/>
        <v>2654364.9</v>
      </c>
      <c r="K61" s="16">
        <v>42.58</v>
      </c>
      <c r="L61" s="4">
        <f t="shared" si="3"/>
        <v>4126427.8</v>
      </c>
      <c r="M61" s="16">
        <v>0.77</v>
      </c>
      <c r="N61" s="4">
        <f t="shared" si="4"/>
        <v>74620.7</v>
      </c>
    </row>
    <row r="62" spans="1:14" x14ac:dyDescent="0.25">
      <c r="A62" s="16">
        <f>'Wealth '!A62</f>
        <v>23</v>
      </c>
      <c r="B62" s="17">
        <f>'pop projections'!A62</f>
        <v>2016</v>
      </c>
      <c r="C62" s="16" t="str">
        <f>'Wealth '!C62</f>
        <v>Manipur</v>
      </c>
      <c r="D62" s="16">
        <f>'Wealth '!D62</f>
        <v>209693.07156197331</v>
      </c>
      <c r="E62" s="16">
        <v>7.18</v>
      </c>
      <c r="F62" s="4">
        <f t="shared" si="0"/>
        <v>15055.962538149683</v>
      </c>
      <c r="G62" s="7">
        <v>31.98</v>
      </c>
      <c r="H62" s="4">
        <f t="shared" si="1"/>
        <v>67059.844285519066</v>
      </c>
      <c r="I62" s="16">
        <v>18.54</v>
      </c>
      <c r="J62" s="4">
        <f t="shared" si="2"/>
        <v>38877.095467589854</v>
      </c>
      <c r="K62" s="16">
        <v>40.56</v>
      </c>
      <c r="L62" s="4">
        <f t="shared" si="3"/>
        <v>85051.509825536385</v>
      </c>
      <c r="M62" s="16">
        <v>1.74</v>
      </c>
      <c r="N62" s="4">
        <f t="shared" si="4"/>
        <v>3648.6594451783353</v>
      </c>
    </row>
    <row r="63" spans="1:14" x14ac:dyDescent="0.25">
      <c r="A63" s="16">
        <f>'Wealth '!A63</f>
        <v>24</v>
      </c>
      <c r="B63" s="17">
        <f>'pop projections'!A63</f>
        <v>2016</v>
      </c>
      <c r="C63" s="16" t="str">
        <f>'Wealth '!C63</f>
        <v>Meghalaya</v>
      </c>
      <c r="D63" s="16">
        <f>'Wealth '!D63</f>
        <v>224335.99052521295</v>
      </c>
      <c r="E63" s="16">
        <v>3.51</v>
      </c>
      <c r="F63" s="4">
        <f t="shared" si="0"/>
        <v>7874.1932674349737</v>
      </c>
      <c r="G63" s="7">
        <v>94.94</v>
      </c>
      <c r="H63" s="4">
        <f t="shared" si="1"/>
        <v>212984.58940463717</v>
      </c>
      <c r="I63" s="16">
        <v>0.8</v>
      </c>
      <c r="J63" s="4">
        <f t="shared" si="2"/>
        <v>1794.6879242017039</v>
      </c>
      <c r="K63" s="16">
        <v>0.45</v>
      </c>
      <c r="L63" s="4">
        <f t="shared" si="3"/>
        <v>1009.5119573634584</v>
      </c>
      <c r="M63" s="16">
        <v>0.3</v>
      </c>
      <c r="N63" s="4">
        <f t="shared" si="4"/>
        <v>673.00797157563875</v>
      </c>
    </row>
    <row r="64" spans="1:14" x14ac:dyDescent="0.25">
      <c r="A64" s="16">
        <f>'Wealth '!A64</f>
        <v>25</v>
      </c>
      <c r="B64" s="17">
        <f>'pop projections'!A64</f>
        <v>2016</v>
      </c>
      <c r="C64" s="16" t="str">
        <f>'Wealth '!C64</f>
        <v>Mizoram</v>
      </c>
      <c r="D64" s="16">
        <f>'Wealth '!D64</f>
        <v>85996.81136974445</v>
      </c>
      <c r="E64" s="16">
        <v>0.94</v>
      </c>
      <c r="F64" s="4">
        <f t="shared" si="0"/>
        <v>808.37002687559789</v>
      </c>
      <c r="G64" s="7">
        <v>96.2</v>
      </c>
      <c r="H64" s="4">
        <f t="shared" si="1"/>
        <v>82728.932537694171</v>
      </c>
      <c r="I64" s="16">
        <v>2.38</v>
      </c>
      <c r="J64" s="4">
        <f t="shared" si="2"/>
        <v>2046.7241105999178</v>
      </c>
      <c r="K64" s="16">
        <v>0.01</v>
      </c>
      <c r="L64" s="4">
        <f t="shared" si="3"/>
        <v>8.5996811369744464</v>
      </c>
      <c r="M64" s="16">
        <v>0.46</v>
      </c>
      <c r="N64" s="4">
        <f t="shared" si="4"/>
        <v>395.58533230082452</v>
      </c>
    </row>
    <row r="65" spans="1:14" x14ac:dyDescent="0.25">
      <c r="A65" s="16">
        <f>'Wealth '!A65</f>
        <v>26</v>
      </c>
      <c r="B65" s="17">
        <f>'pop projections'!A65</f>
        <v>2016</v>
      </c>
      <c r="C65" s="16" t="str">
        <f>'Wealth '!C65</f>
        <v>Nagaland</v>
      </c>
      <c r="D65" s="16">
        <f>'Wealth '!D65</f>
        <v>192542.24935088598</v>
      </c>
      <c r="E65" s="16">
        <v>5.54</v>
      </c>
      <c r="F65" s="4">
        <f t="shared" si="0"/>
        <v>10666.840614039083</v>
      </c>
      <c r="G65" s="7">
        <v>92.68</v>
      </c>
      <c r="H65" s="4">
        <f t="shared" si="1"/>
        <v>178448.15669840112</v>
      </c>
      <c r="I65" s="16">
        <v>0.71</v>
      </c>
      <c r="J65" s="4">
        <f t="shared" si="2"/>
        <v>1367.0499703912903</v>
      </c>
      <c r="K65" s="16">
        <v>0.55000000000000004</v>
      </c>
      <c r="L65" s="4">
        <f t="shared" si="3"/>
        <v>1058.982371429873</v>
      </c>
      <c r="M65" s="16">
        <v>0.52</v>
      </c>
      <c r="N65" s="4">
        <f t="shared" si="4"/>
        <v>1001.2196966246072</v>
      </c>
    </row>
    <row r="66" spans="1:14" x14ac:dyDescent="0.25">
      <c r="A66" s="16">
        <f>'Wealth '!A66</f>
        <v>27</v>
      </c>
      <c r="B66" s="17">
        <f>'pop projections'!A66</f>
        <v>2016</v>
      </c>
      <c r="C66" s="16" t="str">
        <f>'Wealth '!C66</f>
        <v>Odisha</v>
      </c>
      <c r="D66" s="16">
        <f>'Wealth '!D66</f>
        <v>3357000</v>
      </c>
      <c r="E66" s="16">
        <v>20.420000000000002</v>
      </c>
      <c r="F66" s="4">
        <f t="shared" si="0"/>
        <v>685499.4</v>
      </c>
      <c r="G66" s="7">
        <v>24.23</v>
      </c>
      <c r="H66" s="4">
        <f t="shared" si="1"/>
        <v>813401.1</v>
      </c>
      <c r="I66" s="16">
        <v>36.25</v>
      </c>
      <c r="J66" s="4">
        <f t="shared" si="2"/>
        <v>1216912.5</v>
      </c>
      <c r="K66" s="16">
        <v>18.37</v>
      </c>
      <c r="L66" s="4">
        <f t="shared" si="3"/>
        <v>616680.9</v>
      </c>
      <c r="M66" s="16">
        <v>0.74</v>
      </c>
      <c r="N66" s="4">
        <f t="shared" si="4"/>
        <v>24841.8</v>
      </c>
    </row>
    <row r="67" spans="1:14" x14ac:dyDescent="0.25">
      <c r="A67" s="16">
        <f>'Wealth '!A67</f>
        <v>28</v>
      </c>
      <c r="B67" s="17">
        <f>'pop projections'!A67</f>
        <v>2016</v>
      </c>
      <c r="C67" s="16" t="str">
        <f>'Wealth '!C67</f>
        <v>Pondicherry</v>
      </c>
      <c r="D67" s="16">
        <f>'Wealth '!D67</f>
        <v>135022.27485992803</v>
      </c>
      <c r="E67" s="16">
        <v>21.91</v>
      </c>
      <c r="F67" s="4">
        <f t="shared" ref="F67:F130" si="5">((D67*E67)/100)</f>
        <v>29583.380421810234</v>
      </c>
      <c r="G67" s="7">
        <v>0.71</v>
      </c>
      <c r="H67" s="4">
        <f t="shared" si="1"/>
        <v>958.65815150548895</v>
      </c>
      <c r="I67" s="16">
        <v>76.900000000000006</v>
      </c>
      <c r="J67" s="4">
        <f t="shared" si="2"/>
        <v>103832.12936728467</v>
      </c>
      <c r="K67" s="16">
        <v>0.49</v>
      </c>
      <c r="L67" s="4">
        <f t="shared" si="3"/>
        <v>661.60914681364738</v>
      </c>
      <c r="M67" s="16" t="s">
        <v>74</v>
      </c>
      <c r="N67" s="4" t="s">
        <v>74</v>
      </c>
    </row>
    <row r="68" spans="1:14" x14ac:dyDescent="0.25">
      <c r="A68" s="16">
        <f>'Wealth '!A68</f>
        <v>29</v>
      </c>
      <c r="B68" s="17">
        <f>'pop projections'!A68</f>
        <v>2016</v>
      </c>
      <c r="C68" s="16" t="str">
        <f>'Wealth '!C68</f>
        <v>Punjab</v>
      </c>
      <c r="D68" s="16">
        <f>'Wealth '!D68</f>
        <v>2178000</v>
      </c>
      <c r="E68" s="16">
        <v>37.83</v>
      </c>
      <c r="F68" s="4">
        <f t="shared" si="5"/>
        <v>823937.4</v>
      </c>
      <c r="G68" s="7">
        <v>0.15</v>
      </c>
      <c r="H68" s="4">
        <f t="shared" ref="H68:H131" si="6">((D68*G68)/100)</f>
        <v>3267</v>
      </c>
      <c r="I68" s="16">
        <v>19.739999999999998</v>
      </c>
      <c r="J68" s="4">
        <f t="shared" ref="J68:J131" si="7">((D68*I68)/100)</f>
        <v>429937.2</v>
      </c>
      <c r="K68" s="16">
        <v>42.23</v>
      </c>
      <c r="L68" s="4">
        <f t="shared" ref="L68:L131" si="8">((D68*K68)/100)</f>
        <v>919769.4</v>
      </c>
      <c r="M68" s="16">
        <v>0.04</v>
      </c>
      <c r="N68" s="4">
        <f t="shared" ref="N68:N131" si="9">((D68*M68)/100)</f>
        <v>871.2</v>
      </c>
    </row>
    <row r="69" spans="1:14" x14ac:dyDescent="0.25">
      <c r="A69" s="16">
        <f>'Wealth '!A69</f>
        <v>30</v>
      </c>
      <c r="B69" s="17">
        <f>'pop projections'!A69</f>
        <v>2016</v>
      </c>
      <c r="C69" s="16" t="str">
        <f>'Wealth '!C69</f>
        <v>Rajasthan</v>
      </c>
      <c r="D69" s="16">
        <f>'Wealth '!D69</f>
        <v>7096000</v>
      </c>
      <c r="E69" s="16">
        <v>18.86</v>
      </c>
      <c r="F69" s="4">
        <f t="shared" si="5"/>
        <v>1338305.6000000001</v>
      </c>
      <c r="G69" s="7">
        <v>14.24</v>
      </c>
      <c r="H69" s="4">
        <f t="shared" si="6"/>
        <v>1010470.4</v>
      </c>
      <c r="I69" s="16">
        <v>46.74</v>
      </c>
      <c r="J69" s="4">
        <f t="shared" si="7"/>
        <v>3316670.4</v>
      </c>
      <c r="K69" s="16">
        <v>19.18</v>
      </c>
      <c r="L69" s="4">
        <f t="shared" si="8"/>
        <v>1361012.8</v>
      </c>
      <c r="M69" s="16">
        <v>0.98</v>
      </c>
      <c r="N69" s="4">
        <f t="shared" si="9"/>
        <v>69540.800000000003</v>
      </c>
    </row>
    <row r="70" spans="1:14" x14ac:dyDescent="0.25">
      <c r="A70" s="16">
        <f>'Wealth '!A70</f>
        <v>31</v>
      </c>
      <c r="B70" s="17">
        <f>'pop projections'!A70</f>
        <v>2016</v>
      </c>
      <c r="C70" s="16" t="str">
        <f>'Wealth '!C70</f>
        <v>Sikkim</v>
      </c>
      <c r="D70" s="16">
        <f>'Wealth '!D70</f>
        <v>52342.367785724047</v>
      </c>
      <c r="E70" s="16">
        <v>5.8</v>
      </c>
      <c r="F70" s="4">
        <f t="shared" si="5"/>
        <v>3035.8573315719946</v>
      </c>
      <c r="G70" s="7">
        <v>37.729999999999997</v>
      </c>
      <c r="H70" s="4">
        <f t="shared" si="6"/>
        <v>19748.775365553684</v>
      </c>
      <c r="I70" s="16">
        <v>31.59</v>
      </c>
      <c r="J70" s="4">
        <f t="shared" si="7"/>
        <v>16534.953983510226</v>
      </c>
      <c r="K70" s="16">
        <v>24.74</v>
      </c>
      <c r="L70" s="4">
        <f t="shared" si="8"/>
        <v>12949.501790188129</v>
      </c>
      <c r="M70" s="16">
        <v>0.15</v>
      </c>
      <c r="N70" s="4">
        <f t="shared" si="9"/>
        <v>78.513551678586069</v>
      </c>
    </row>
    <row r="71" spans="1:14" x14ac:dyDescent="0.25">
      <c r="A71" s="16">
        <f>'Wealth '!A71</f>
        <v>32</v>
      </c>
      <c r="B71" s="17">
        <f>'pop projections'!A71</f>
        <v>2016</v>
      </c>
      <c r="C71" s="16" t="str">
        <f>'Wealth '!C71</f>
        <v>Tamil Nadu</v>
      </c>
      <c r="D71" s="16">
        <f>'Wealth '!D71</f>
        <v>4781000</v>
      </c>
      <c r="E71" s="16">
        <v>27.95</v>
      </c>
      <c r="F71" s="4">
        <f t="shared" si="5"/>
        <v>1336289.5</v>
      </c>
      <c r="G71" s="7">
        <v>1.84</v>
      </c>
      <c r="H71" s="4">
        <f t="shared" si="6"/>
        <v>87970.4</v>
      </c>
      <c r="I71" s="16">
        <v>68.48</v>
      </c>
      <c r="J71" s="4">
        <f t="shared" si="7"/>
        <v>3274028.8</v>
      </c>
      <c r="K71" s="16">
        <v>1.68</v>
      </c>
      <c r="L71" s="4">
        <f t="shared" si="8"/>
        <v>80320.800000000003</v>
      </c>
      <c r="M71" s="16">
        <v>0.05</v>
      </c>
      <c r="N71" s="4">
        <f t="shared" si="9"/>
        <v>2390.5</v>
      </c>
    </row>
    <row r="72" spans="1:14" x14ac:dyDescent="0.25">
      <c r="A72" s="16">
        <f>'Wealth '!A72</f>
        <v>33</v>
      </c>
      <c r="B72" s="17">
        <f>'pop projections'!A72</f>
        <v>2016</v>
      </c>
      <c r="C72" s="16" t="str">
        <f>'Wealth '!C72</f>
        <v>Telangana</v>
      </c>
      <c r="D72" s="16">
        <f>'Wealth '!D72</f>
        <v>3002333.9461577008</v>
      </c>
      <c r="E72" s="16">
        <v>18.72</v>
      </c>
      <c r="F72" s="4">
        <f t="shared" si="5"/>
        <v>562036.91472072154</v>
      </c>
      <c r="G72" s="7">
        <v>8.26</v>
      </c>
      <c r="H72" s="4">
        <f t="shared" si="6"/>
        <v>247992.78395262611</v>
      </c>
      <c r="I72" s="16">
        <v>57.67</v>
      </c>
      <c r="J72" s="4">
        <f t="shared" si="7"/>
        <v>1731445.9867491459</v>
      </c>
      <c r="K72" s="16">
        <v>14.61</v>
      </c>
      <c r="L72" s="4">
        <f t="shared" si="8"/>
        <v>438640.9895336401</v>
      </c>
      <c r="M72" s="16">
        <v>0.74</v>
      </c>
      <c r="N72" s="4">
        <f t="shared" si="9"/>
        <v>22217.271201566982</v>
      </c>
    </row>
    <row r="73" spans="1:14" x14ac:dyDescent="0.25">
      <c r="A73" s="16">
        <f>'Wealth '!A73</f>
        <v>34</v>
      </c>
      <c r="B73" s="17">
        <f>'pop projections'!A73</f>
        <v>2016</v>
      </c>
      <c r="C73" s="16" t="str">
        <f>'Wealth '!C73</f>
        <v>Tripura</v>
      </c>
      <c r="D73" s="16">
        <f>'Wealth '!D73</f>
        <v>309523.80084726465</v>
      </c>
      <c r="E73" s="16">
        <v>25.33</v>
      </c>
      <c r="F73" s="4">
        <f t="shared" si="5"/>
        <v>78402.378754612131</v>
      </c>
      <c r="G73" s="7">
        <v>38.32</v>
      </c>
      <c r="H73" s="4">
        <f t="shared" si="6"/>
        <v>118609.52048467181</v>
      </c>
      <c r="I73" s="16">
        <v>21.17</v>
      </c>
      <c r="J73" s="4">
        <f t="shared" si="7"/>
        <v>65526.18863936593</v>
      </c>
      <c r="K73" s="16">
        <v>15.01</v>
      </c>
      <c r="L73" s="4">
        <f t="shared" si="8"/>
        <v>46459.522507174428</v>
      </c>
      <c r="M73" s="16">
        <v>0.17</v>
      </c>
      <c r="N73" s="4">
        <f t="shared" si="9"/>
        <v>526.19046144034996</v>
      </c>
    </row>
    <row r="74" spans="1:14" x14ac:dyDescent="0.25">
      <c r="A74" s="16">
        <f>'Wealth '!A74</f>
        <v>35</v>
      </c>
      <c r="B74" s="17">
        <f>'pop projections'!A74</f>
        <v>2016</v>
      </c>
      <c r="C74" s="16" t="str">
        <f>'Wealth '!C74</f>
        <v>Uttar Pradesh</v>
      </c>
      <c r="D74" s="16">
        <f>'Wealth '!D74</f>
        <v>25175000</v>
      </c>
      <c r="E74" s="16">
        <v>23.81</v>
      </c>
      <c r="F74" s="4">
        <f t="shared" si="5"/>
        <v>5994167.5</v>
      </c>
      <c r="G74" s="7">
        <v>1.24</v>
      </c>
      <c r="H74" s="4">
        <f t="shared" si="6"/>
        <v>312170</v>
      </c>
      <c r="I74" s="16">
        <v>53.35</v>
      </c>
      <c r="J74" s="4">
        <f t="shared" si="7"/>
        <v>13430862.5</v>
      </c>
      <c r="K74" s="16">
        <v>21.4</v>
      </c>
      <c r="L74" s="4">
        <f t="shared" si="8"/>
        <v>5387450</v>
      </c>
      <c r="M74" s="16">
        <v>0.2</v>
      </c>
      <c r="N74" s="4">
        <f t="shared" si="9"/>
        <v>50350</v>
      </c>
    </row>
    <row r="75" spans="1:14" x14ac:dyDescent="0.25">
      <c r="A75" s="16">
        <f>'Wealth '!A75</f>
        <v>36</v>
      </c>
      <c r="B75" s="17">
        <f>'pop projections'!A75</f>
        <v>2016</v>
      </c>
      <c r="C75" s="16" t="str">
        <f>'Wealth '!C75</f>
        <v>Uttarakhand</v>
      </c>
      <c r="D75" s="16">
        <f>'Wealth '!D75</f>
        <v>1026000</v>
      </c>
      <c r="E75" s="16">
        <v>22.71</v>
      </c>
      <c r="F75" s="4">
        <f t="shared" si="5"/>
        <v>233004.6</v>
      </c>
      <c r="G75" s="7">
        <v>4.1900000000000004</v>
      </c>
      <c r="H75" s="4">
        <f t="shared" si="6"/>
        <v>42989.4</v>
      </c>
      <c r="I75" s="16">
        <v>23.55</v>
      </c>
      <c r="J75" s="4">
        <f t="shared" si="7"/>
        <v>241623</v>
      </c>
      <c r="K75" s="16">
        <v>48.64</v>
      </c>
      <c r="L75" s="4">
        <f t="shared" si="8"/>
        <v>499046.40000000002</v>
      </c>
      <c r="M75" s="16">
        <v>0.92</v>
      </c>
      <c r="N75" s="4">
        <f t="shared" si="9"/>
        <v>9439.2000000000007</v>
      </c>
    </row>
    <row r="76" spans="1:14" x14ac:dyDescent="0.25">
      <c r="A76" s="16">
        <f>'Wealth '!A76</f>
        <v>37</v>
      </c>
      <c r="B76" s="17">
        <f>'pop projections'!A76</f>
        <v>2016</v>
      </c>
      <c r="C76" s="16" t="str">
        <f>'Wealth '!C76</f>
        <v>West Bengal</v>
      </c>
      <c r="D76" s="16">
        <f>'Wealth '!D76</f>
        <v>6945000</v>
      </c>
      <c r="E76" s="16">
        <v>34.44</v>
      </c>
      <c r="F76" s="4">
        <f t="shared" si="5"/>
        <v>2391857.9999999995</v>
      </c>
      <c r="G76" s="7">
        <v>7.42</v>
      </c>
      <c r="H76" s="4">
        <f t="shared" si="6"/>
        <v>515319</v>
      </c>
      <c r="I76" s="16">
        <v>14.62</v>
      </c>
      <c r="J76" s="4">
        <f t="shared" si="7"/>
        <v>1015359</v>
      </c>
      <c r="K76" s="16">
        <v>41.37</v>
      </c>
      <c r="L76" s="4">
        <f t="shared" si="8"/>
        <v>2873146.5</v>
      </c>
      <c r="M76" s="16">
        <v>2.14</v>
      </c>
      <c r="N76" s="4">
        <f t="shared" si="9"/>
        <v>148623</v>
      </c>
    </row>
    <row r="77" spans="1:14" x14ac:dyDescent="0.25">
      <c r="A77" s="16">
        <f>'Wealth '!A77</f>
        <v>1</v>
      </c>
      <c r="B77" s="17">
        <f>'pop projections'!A77</f>
        <v>2014</v>
      </c>
      <c r="C77" s="16" t="str">
        <f>'Wealth '!C77</f>
        <v>India</v>
      </c>
      <c r="D77" s="16">
        <f>'Wealth '!D77</f>
        <v>114569903.48582999</v>
      </c>
      <c r="E77" s="16">
        <v>21.41</v>
      </c>
      <c r="F77" s="4">
        <f t="shared" si="5"/>
        <v>24529416.336316206</v>
      </c>
      <c r="G77" s="6">
        <v>9.7200000000000006</v>
      </c>
      <c r="H77" s="4">
        <f t="shared" si="6"/>
        <v>11136194.618822677</v>
      </c>
      <c r="I77" s="16">
        <v>44.71</v>
      </c>
      <c r="J77" s="4">
        <f t="shared" si="7"/>
        <v>51224203.848514594</v>
      </c>
      <c r="K77" s="16">
        <v>23.42</v>
      </c>
      <c r="L77" s="4">
        <f t="shared" si="8"/>
        <v>26832271.396381389</v>
      </c>
      <c r="M77" s="16">
        <v>0.74</v>
      </c>
      <c r="N77" s="4">
        <f t="shared" si="9"/>
        <v>847817.28579514194</v>
      </c>
    </row>
    <row r="78" spans="1:14" x14ac:dyDescent="0.25">
      <c r="A78" s="16">
        <f>'Wealth '!A78</f>
        <v>2</v>
      </c>
      <c r="B78" s="17">
        <f>'pop projections'!A78</f>
        <v>2014</v>
      </c>
      <c r="C78" s="16" t="str">
        <f>'Wealth '!C78</f>
        <v>Andaman and Nicobar  Island</v>
      </c>
      <c r="D78" s="16">
        <f>'Wealth '!D78</f>
        <v>44357.310010000001</v>
      </c>
      <c r="E78" s="16">
        <v>5.8</v>
      </c>
      <c r="F78" s="4">
        <f t="shared" si="5"/>
        <v>2572.72398058</v>
      </c>
      <c r="G78" s="7">
        <v>5.47</v>
      </c>
      <c r="H78" s="4">
        <f t="shared" si="6"/>
        <v>2426.3448575470002</v>
      </c>
      <c r="I78" s="16">
        <v>18.149999999999999</v>
      </c>
      <c r="J78" s="4">
        <f t="shared" si="7"/>
        <v>8050.8517668149989</v>
      </c>
      <c r="K78" s="16">
        <v>70.17</v>
      </c>
      <c r="L78" s="4">
        <f t="shared" si="8"/>
        <v>31125.524434017003</v>
      </c>
      <c r="M78" s="16">
        <v>0.41</v>
      </c>
      <c r="N78" s="4">
        <f t="shared" si="9"/>
        <v>181.86497104099999</v>
      </c>
    </row>
    <row r="79" spans="1:14" x14ac:dyDescent="0.25">
      <c r="A79" s="16">
        <f>'Wealth '!A79</f>
        <v>3</v>
      </c>
      <c r="B79" s="17">
        <f>'pop projections'!A79</f>
        <v>2014</v>
      </c>
      <c r="C79" s="16" t="str">
        <f>'Wealth '!C79</f>
        <v>Andhra Pradesh</v>
      </c>
      <c r="D79" s="16">
        <f>'Wealth '!D79</f>
        <v>4197063.7065552007</v>
      </c>
      <c r="E79" s="16">
        <v>20.100000000000001</v>
      </c>
      <c r="F79" s="4">
        <f t="shared" si="5"/>
        <v>843609.80501759541</v>
      </c>
      <c r="G79" s="7">
        <v>5.6</v>
      </c>
      <c r="H79" s="4">
        <f t="shared" si="6"/>
        <v>235035.5675670912</v>
      </c>
      <c r="I79" s="16">
        <v>51.69</v>
      </c>
      <c r="J79" s="4">
        <f t="shared" si="7"/>
        <v>2169462.2299183831</v>
      </c>
      <c r="K79" s="16">
        <v>22.12</v>
      </c>
      <c r="L79" s="4">
        <f t="shared" si="8"/>
        <v>928390.49189001042</v>
      </c>
      <c r="M79" s="16">
        <v>0.49</v>
      </c>
      <c r="N79" s="4">
        <f t="shared" si="9"/>
        <v>20565.612162120484</v>
      </c>
    </row>
    <row r="80" spans="1:14" x14ac:dyDescent="0.25">
      <c r="A80" s="16">
        <f>'Wealth '!A80</f>
        <v>4</v>
      </c>
      <c r="B80" s="17">
        <f>'pop projections'!A80</f>
        <v>2014</v>
      </c>
      <c r="C80" s="16" t="str">
        <f>'Wealth '!C80</f>
        <v>Arunachal Pradesh</v>
      </c>
      <c r="D80" s="16">
        <f>'Wealth '!D80</f>
        <v>106857.00948000001</v>
      </c>
      <c r="E80" s="16">
        <v>7.43</v>
      </c>
      <c r="F80" s="4">
        <f t="shared" si="5"/>
        <v>7939.4758043640004</v>
      </c>
      <c r="G80" s="7">
        <v>76.36</v>
      </c>
      <c r="H80" s="4">
        <f t="shared" si="6"/>
        <v>81596.01243892801</v>
      </c>
      <c r="I80" s="16">
        <v>5.5</v>
      </c>
      <c r="J80" s="4">
        <f t="shared" si="7"/>
        <v>5877.1355214000005</v>
      </c>
      <c r="K80" s="16">
        <v>9.9600000000000009</v>
      </c>
      <c r="L80" s="4">
        <f t="shared" si="8"/>
        <v>10642.958144208002</v>
      </c>
      <c r="M80" s="16">
        <v>0.74</v>
      </c>
      <c r="N80" s="4">
        <f t="shared" si="9"/>
        <v>790.74187015200005</v>
      </c>
    </row>
    <row r="81" spans="1:14" x14ac:dyDescent="0.25">
      <c r="A81" s="16">
        <f>'Wealth '!A81</f>
        <v>5</v>
      </c>
      <c r="B81" s="17">
        <f>'pop projections'!A81</f>
        <v>2014</v>
      </c>
      <c r="C81" s="16" t="str">
        <f>'Wealth '!C81</f>
        <v>Assam</v>
      </c>
      <c r="D81" s="16">
        <f>'Wealth '!D81</f>
        <v>3036937.9886599998</v>
      </c>
      <c r="E81" s="16">
        <v>13.59</v>
      </c>
      <c r="F81" s="4">
        <f t="shared" si="5"/>
        <v>412719.87265889399</v>
      </c>
      <c r="G81" s="7">
        <v>15.96</v>
      </c>
      <c r="H81" s="4">
        <f t="shared" si="6"/>
        <v>484695.30299013597</v>
      </c>
      <c r="I81" s="16">
        <v>34.21</v>
      </c>
      <c r="J81" s="4">
        <f t="shared" si="7"/>
        <v>1038936.485920586</v>
      </c>
      <c r="K81" s="16">
        <v>35.049999999999997</v>
      </c>
      <c r="L81" s="4">
        <f t="shared" si="8"/>
        <v>1064446.7650253298</v>
      </c>
      <c r="M81" s="16">
        <v>1.19</v>
      </c>
      <c r="N81" s="4">
        <f t="shared" si="9"/>
        <v>36139.562065053993</v>
      </c>
    </row>
    <row r="82" spans="1:14" x14ac:dyDescent="0.25">
      <c r="A82" s="16">
        <f>'Wealth '!A82</f>
        <v>6</v>
      </c>
      <c r="B82" s="17">
        <f>'pop projections'!A82</f>
        <v>2014</v>
      </c>
      <c r="C82" s="16" t="str">
        <f>'Wealth '!C82</f>
        <v>Bihar</v>
      </c>
      <c r="D82" s="16">
        <f>'Wealth '!D82</f>
        <v>10323760.65288</v>
      </c>
      <c r="E82" s="16">
        <v>20.239999999999998</v>
      </c>
      <c r="F82" s="4">
        <f t="shared" si="5"/>
        <v>2089529.1561429119</v>
      </c>
      <c r="G82" s="7">
        <v>3.66</v>
      </c>
      <c r="H82" s="4">
        <f t="shared" si="6"/>
        <v>377849.63989540801</v>
      </c>
      <c r="I82" s="16">
        <v>59.18</v>
      </c>
      <c r="J82" s="4">
        <f t="shared" si="7"/>
        <v>6109601.5543743838</v>
      </c>
      <c r="K82" s="16">
        <v>16.34</v>
      </c>
      <c r="L82" s="4">
        <f t="shared" si="8"/>
        <v>1686902.4906805921</v>
      </c>
      <c r="M82" s="16">
        <v>0.57999999999999996</v>
      </c>
      <c r="N82" s="4">
        <f t="shared" si="9"/>
        <v>59877.811786703998</v>
      </c>
    </row>
    <row r="83" spans="1:14" x14ac:dyDescent="0.25">
      <c r="A83" s="16">
        <f>'Wealth '!A83</f>
        <v>7</v>
      </c>
      <c r="B83" s="17">
        <f>'pop projections'!A83</f>
        <v>2014</v>
      </c>
      <c r="C83" s="16" t="str">
        <f>'Wealth '!C83</f>
        <v>Chandigarh</v>
      </c>
      <c r="D83" s="16">
        <f>'Wealth '!D83</f>
        <v>137399.47247000001</v>
      </c>
      <c r="E83" s="16">
        <v>25.76</v>
      </c>
      <c r="F83" s="4">
        <f t="shared" si="5"/>
        <v>35394.104108272004</v>
      </c>
      <c r="G83" s="7">
        <v>0.18</v>
      </c>
      <c r="H83" s="4">
        <f t="shared" si="6"/>
        <v>247.31905044600001</v>
      </c>
      <c r="I83" s="16">
        <v>23.24</v>
      </c>
      <c r="J83" s="4">
        <f t="shared" si="7"/>
        <v>31931.637402027998</v>
      </c>
      <c r="K83" s="16">
        <v>50.81</v>
      </c>
      <c r="L83" s="4">
        <f t="shared" si="8"/>
        <v>69812.671962007007</v>
      </c>
      <c r="M83" s="16">
        <v>0</v>
      </c>
      <c r="N83" s="4">
        <f t="shared" si="9"/>
        <v>0</v>
      </c>
    </row>
    <row r="84" spans="1:14" x14ac:dyDescent="0.25">
      <c r="A84" s="16">
        <f>'Wealth '!A84</f>
        <v>8</v>
      </c>
      <c r="B84" s="17">
        <f>'pop projections'!A84</f>
        <v>2014</v>
      </c>
      <c r="C84" s="16" t="str">
        <f>'Wealth '!C84</f>
        <v>Chhattisgarh</v>
      </c>
      <c r="D84" s="16">
        <f>'Wealth '!D84</f>
        <v>2542235.0208000001</v>
      </c>
      <c r="E84" s="16">
        <v>13.61</v>
      </c>
      <c r="F84" s="4">
        <f t="shared" si="5"/>
        <v>345998.18633087998</v>
      </c>
      <c r="G84" s="7">
        <v>31.28</v>
      </c>
      <c r="H84" s="4">
        <f t="shared" si="6"/>
        <v>795211.11450624</v>
      </c>
      <c r="I84" s="16">
        <v>47.35</v>
      </c>
      <c r="J84" s="4">
        <f t="shared" si="7"/>
        <v>1203748.2823488</v>
      </c>
      <c r="K84" s="16">
        <v>7.69</v>
      </c>
      <c r="L84" s="4">
        <f t="shared" si="8"/>
        <v>195497.87309952002</v>
      </c>
      <c r="M84" s="16">
        <v>0.08</v>
      </c>
      <c r="N84" s="4">
        <f t="shared" si="9"/>
        <v>2033.78801664</v>
      </c>
    </row>
    <row r="85" spans="1:14" x14ac:dyDescent="0.25">
      <c r="A85" s="16">
        <f>'Wealth '!A85</f>
        <v>9</v>
      </c>
      <c r="B85" s="17">
        <f>'pop projections'!A85</f>
        <v>2014</v>
      </c>
      <c r="C85" s="16" t="str">
        <f>'Wealth '!C85</f>
        <v>Dadra and Nagar Haveli</v>
      </c>
      <c r="D85" s="16">
        <f>'Wealth '!D85</f>
        <v>33455.231940000005</v>
      </c>
      <c r="E85" s="16">
        <v>5.67</v>
      </c>
      <c r="F85" s="4">
        <f t="shared" si="5"/>
        <v>1896.9116509980004</v>
      </c>
      <c r="G85" s="7">
        <v>59.67</v>
      </c>
      <c r="H85" s="4">
        <f t="shared" si="6"/>
        <v>19962.736898598003</v>
      </c>
      <c r="I85" s="16">
        <v>11.86</v>
      </c>
      <c r="J85" s="4">
        <f t="shared" si="7"/>
        <v>3967.7905080840005</v>
      </c>
      <c r="K85" s="16">
        <v>21.05</v>
      </c>
      <c r="L85" s="4">
        <f t="shared" si="8"/>
        <v>7042.3263233700009</v>
      </c>
      <c r="M85" s="16">
        <v>1.75</v>
      </c>
      <c r="N85" s="4">
        <f t="shared" si="9"/>
        <v>585.46655895000015</v>
      </c>
    </row>
    <row r="86" spans="1:14" x14ac:dyDescent="0.25">
      <c r="A86" s="16">
        <f>'Wealth '!A86</f>
        <v>10</v>
      </c>
      <c r="B86" s="17">
        <f>'pop projections'!A86</f>
        <v>2014</v>
      </c>
      <c r="C86" s="16" t="str">
        <f>'Wealth '!C86</f>
        <v>Daman and Diu</v>
      </c>
      <c r="D86" s="16">
        <f>'Wealth '!D86</f>
        <v>25382.700850000001</v>
      </c>
      <c r="E86" s="16">
        <v>10.01</v>
      </c>
      <c r="F86" s="4">
        <f t="shared" si="5"/>
        <v>2540.8083550850001</v>
      </c>
      <c r="G86" s="7">
        <v>9.0500000000000007</v>
      </c>
      <c r="H86" s="4">
        <f t="shared" si="6"/>
        <v>2297.1344269250003</v>
      </c>
      <c r="I86" s="16">
        <v>42.77</v>
      </c>
      <c r="J86" s="4">
        <f t="shared" si="7"/>
        <v>10856.181153545</v>
      </c>
      <c r="K86" s="16">
        <v>30.67</v>
      </c>
      <c r="L86" s="4">
        <f t="shared" si="8"/>
        <v>7784.8743506950013</v>
      </c>
      <c r="M86" s="16">
        <v>7.5</v>
      </c>
      <c r="N86" s="4">
        <f t="shared" si="9"/>
        <v>1903.7025637500001</v>
      </c>
    </row>
    <row r="87" spans="1:14" x14ac:dyDescent="0.25">
      <c r="A87" s="16">
        <f>'Wealth '!A87</f>
        <v>11</v>
      </c>
      <c r="B87" s="17">
        <f>'pop projections'!A87</f>
        <v>2014</v>
      </c>
      <c r="C87" s="16" t="str">
        <f>'Wealth '!C87</f>
        <v>Delhi</v>
      </c>
      <c r="D87" s="16">
        <f>'Wealth '!D87</f>
        <v>1645713.6188000001</v>
      </c>
      <c r="E87" s="16">
        <v>27.82</v>
      </c>
      <c r="F87" s="4">
        <f t="shared" si="5"/>
        <v>457837.52875016001</v>
      </c>
      <c r="G87" s="7">
        <v>1.43</v>
      </c>
      <c r="H87" s="4">
        <f t="shared" si="6"/>
        <v>23533.704748840002</v>
      </c>
      <c r="I87" s="16">
        <v>24.11</v>
      </c>
      <c r="J87" s="4">
        <f t="shared" si="7"/>
        <v>396781.55349267996</v>
      </c>
      <c r="K87" s="16">
        <v>42.06</v>
      </c>
      <c r="L87" s="4">
        <f t="shared" si="8"/>
        <v>692187.14806728007</v>
      </c>
      <c r="M87" s="16">
        <v>4.58</v>
      </c>
      <c r="N87" s="4">
        <f t="shared" si="9"/>
        <v>75373.683741040004</v>
      </c>
    </row>
    <row r="88" spans="1:14" x14ac:dyDescent="0.25">
      <c r="A88" s="16">
        <f>'Wealth '!A88</f>
        <v>12</v>
      </c>
      <c r="B88" s="17">
        <f>'pop projections'!A88</f>
        <v>2014</v>
      </c>
      <c r="C88" s="16" t="str">
        <f>'Wealth '!C88</f>
        <v>Goa</v>
      </c>
      <c r="D88" s="16">
        <f>'Wealth '!D88</f>
        <v>159370.07255000001</v>
      </c>
      <c r="E88" s="16">
        <v>8.5399999999999991</v>
      </c>
      <c r="F88" s="4">
        <f t="shared" si="5"/>
        <v>13610.20419577</v>
      </c>
      <c r="G88" s="7">
        <v>8.85</v>
      </c>
      <c r="H88" s="4">
        <f t="shared" si="6"/>
        <v>14104.251420675002</v>
      </c>
      <c r="I88" s="16">
        <v>28.58</v>
      </c>
      <c r="J88" s="4">
        <f t="shared" si="7"/>
        <v>45547.966734790003</v>
      </c>
      <c r="K88" s="16">
        <v>54.03</v>
      </c>
      <c r="L88" s="4">
        <f t="shared" si="8"/>
        <v>86107.650198765012</v>
      </c>
      <c r="M88" s="16" t="s">
        <v>74</v>
      </c>
      <c r="N88" s="4" t="s">
        <v>74</v>
      </c>
    </row>
    <row r="89" spans="1:14" x14ac:dyDescent="0.25">
      <c r="A89" s="16">
        <f>'Wealth '!A89</f>
        <v>13</v>
      </c>
      <c r="B89" s="17">
        <f>'pop projections'!A89</f>
        <v>2014</v>
      </c>
      <c r="C89" s="16" t="str">
        <f>'Wealth '!C89</f>
        <v>Gujarat</v>
      </c>
      <c r="D89" s="16">
        <f>'Wealth '!D89</f>
        <v>5139779.8777199993</v>
      </c>
      <c r="E89" s="16">
        <v>11.36</v>
      </c>
      <c r="F89" s="4">
        <f t="shared" si="5"/>
        <v>583878.99410899193</v>
      </c>
      <c r="G89" s="7">
        <v>14.87</v>
      </c>
      <c r="H89" s="4">
        <f t="shared" si="6"/>
        <v>764285.26781696384</v>
      </c>
      <c r="I89" s="16">
        <v>43.51</v>
      </c>
      <c r="J89" s="4">
        <f t="shared" si="7"/>
        <v>2236318.2247959715</v>
      </c>
      <c r="K89" s="16">
        <v>28.38</v>
      </c>
      <c r="L89" s="4">
        <f t="shared" si="8"/>
        <v>1458669.5292969358</v>
      </c>
      <c r="M89" s="16">
        <v>1.88</v>
      </c>
      <c r="N89" s="4">
        <f t="shared" si="9"/>
        <v>96627.861701135989</v>
      </c>
    </row>
    <row r="90" spans="1:14" x14ac:dyDescent="0.25">
      <c r="A90" s="16">
        <f>'Wealth '!A90</f>
        <v>14</v>
      </c>
      <c r="B90" s="17">
        <f>'pop projections'!A90</f>
        <v>2014</v>
      </c>
      <c r="C90" s="16" t="str">
        <f>'Wealth '!C90</f>
        <v>Haryana</v>
      </c>
      <c r="D90" s="16">
        <f>'Wealth '!D90</f>
        <v>2349392.0890000002</v>
      </c>
      <c r="E90" s="16">
        <v>27.94</v>
      </c>
      <c r="F90" s="4">
        <f t="shared" si="5"/>
        <v>656420.14966660005</v>
      </c>
      <c r="G90" s="7">
        <v>0.38</v>
      </c>
      <c r="H90" s="4">
        <f t="shared" si="6"/>
        <v>8927.6899382000011</v>
      </c>
      <c r="I90" s="16">
        <v>44.9</v>
      </c>
      <c r="J90" s="4">
        <f t="shared" si="7"/>
        <v>1054877.0479610001</v>
      </c>
      <c r="K90" s="16">
        <v>26.47</v>
      </c>
      <c r="L90" s="4">
        <f t="shared" si="8"/>
        <v>621884.08595830004</v>
      </c>
      <c r="M90" s="16">
        <v>0.31</v>
      </c>
      <c r="N90" s="4">
        <f t="shared" si="9"/>
        <v>7283.115475900001</v>
      </c>
    </row>
    <row r="91" spans="1:14" x14ac:dyDescent="0.25">
      <c r="A91" s="16">
        <f>'Wealth '!A91</f>
        <v>15</v>
      </c>
      <c r="B91" s="17">
        <f>'pop projections'!A91</f>
        <v>2014</v>
      </c>
      <c r="C91" s="16" t="str">
        <f>'Wealth '!C91</f>
        <v>Himachal Pradesh</v>
      </c>
      <c r="D91" s="16">
        <f>'Wealth '!D91</f>
        <v>530427.22716000001</v>
      </c>
      <c r="E91" s="16">
        <v>23.75</v>
      </c>
      <c r="F91" s="4">
        <f t="shared" si="5"/>
        <v>125976.46645050001</v>
      </c>
      <c r="G91" s="7">
        <v>4.37</v>
      </c>
      <c r="H91" s="4">
        <f t="shared" si="6"/>
        <v>23179.669826892001</v>
      </c>
      <c r="I91" s="16">
        <v>15.6</v>
      </c>
      <c r="J91" s="4">
        <f t="shared" si="7"/>
        <v>82746.647436959989</v>
      </c>
      <c r="K91" s="16">
        <v>55.49</v>
      </c>
      <c r="L91" s="4">
        <f t="shared" si="8"/>
        <v>294334.06835108402</v>
      </c>
      <c r="M91" s="16">
        <v>0.79</v>
      </c>
      <c r="N91" s="4">
        <f t="shared" si="9"/>
        <v>4190.3750945640004</v>
      </c>
    </row>
    <row r="92" spans="1:14" x14ac:dyDescent="0.25">
      <c r="A92" s="16">
        <f>'Wealth '!A92</f>
        <v>16</v>
      </c>
      <c r="B92" s="17">
        <f>'pop projections'!A92</f>
        <v>2014</v>
      </c>
      <c r="C92" s="16" t="str">
        <f>'Wealth '!C92</f>
        <v>Jammu and Kashmir</v>
      </c>
      <c r="D92" s="16">
        <f>'Wealth '!D92</f>
        <v>1097016.0885600001</v>
      </c>
      <c r="E92" s="16">
        <v>17.45</v>
      </c>
      <c r="F92" s="4">
        <f t="shared" si="5"/>
        <v>191429.30745372002</v>
      </c>
      <c r="G92" s="7">
        <v>17.34</v>
      </c>
      <c r="H92" s="4">
        <f t="shared" si="6"/>
        <v>190222.58975630402</v>
      </c>
      <c r="I92" s="16">
        <v>8.6</v>
      </c>
      <c r="J92" s="4">
        <f t="shared" si="7"/>
        <v>94343.383616160005</v>
      </c>
      <c r="K92" s="16">
        <v>56.33</v>
      </c>
      <c r="L92" s="4">
        <f t="shared" si="8"/>
        <v>617949.16268584807</v>
      </c>
      <c r="M92" s="16">
        <v>0.28000000000000003</v>
      </c>
      <c r="N92" s="4">
        <f t="shared" si="9"/>
        <v>3071.6450479680002</v>
      </c>
    </row>
    <row r="93" spans="1:14" x14ac:dyDescent="0.25">
      <c r="A93" s="16">
        <f>'Wealth '!A93</f>
        <v>17</v>
      </c>
      <c r="B93" s="17">
        <f>'pop projections'!A93</f>
        <v>2014</v>
      </c>
      <c r="C93" s="16" t="str">
        <f>'Wealth '!C93</f>
        <v>Jharkhand</v>
      </c>
      <c r="D93" s="16">
        <f>'Wealth '!D93</f>
        <v>3208171.8132599997</v>
      </c>
      <c r="E93" s="16">
        <v>13.78</v>
      </c>
      <c r="F93" s="4">
        <f t="shared" si="5"/>
        <v>442086.07586722792</v>
      </c>
      <c r="G93" s="7">
        <v>27.08</v>
      </c>
      <c r="H93" s="4">
        <f t="shared" si="6"/>
        <v>868772.92703080783</v>
      </c>
      <c r="I93" s="16">
        <v>48.33</v>
      </c>
      <c r="J93" s="4">
        <f t="shared" si="7"/>
        <v>1550509.4373485576</v>
      </c>
      <c r="K93" s="16">
        <v>10.47</v>
      </c>
      <c r="L93" s="4">
        <f t="shared" si="8"/>
        <v>335895.58884832193</v>
      </c>
      <c r="M93" s="16">
        <v>0.33</v>
      </c>
      <c r="N93" s="4">
        <f t="shared" si="9"/>
        <v>10586.966983757999</v>
      </c>
    </row>
    <row r="94" spans="1:14" x14ac:dyDescent="0.25">
      <c r="A94" s="16">
        <f>'Wealth '!A94</f>
        <v>18</v>
      </c>
      <c r="B94" s="17">
        <f>'pop projections'!A94</f>
        <v>2014</v>
      </c>
      <c r="C94" s="16" t="str">
        <f>'Wealth '!C94</f>
        <v>Karnataka</v>
      </c>
      <c r="D94" s="16">
        <f>'Wealth '!D94</f>
        <v>4864172.1766400002</v>
      </c>
      <c r="E94" s="16">
        <v>23.53</v>
      </c>
      <c r="F94" s="4">
        <f t="shared" si="5"/>
        <v>1144539.7131633922</v>
      </c>
      <c r="G94" s="7">
        <v>11.3</v>
      </c>
      <c r="H94" s="4">
        <f t="shared" si="6"/>
        <v>549651.45596032008</v>
      </c>
      <c r="I94" s="16">
        <v>53.41</v>
      </c>
      <c r="J94" s="4">
        <f t="shared" si="7"/>
        <v>2597954.3595434241</v>
      </c>
      <c r="K94" s="16">
        <v>10.97</v>
      </c>
      <c r="L94" s="4">
        <f t="shared" si="8"/>
        <v>533599.68777740805</v>
      </c>
      <c r="M94" s="16">
        <v>0.79</v>
      </c>
      <c r="N94" s="4">
        <f t="shared" si="9"/>
        <v>38426.960195456006</v>
      </c>
    </row>
    <row r="95" spans="1:14" x14ac:dyDescent="0.25">
      <c r="A95" s="16">
        <f>'Wealth '!A95</f>
        <v>19</v>
      </c>
      <c r="B95" s="17">
        <f>'pop projections'!A95</f>
        <v>2014</v>
      </c>
      <c r="C95" s="16" t="str">
        <f>'Wealth '!C95</f>
        <v>Kerala</v>
      </c>
      <c r="D95" s="16">
        <f>'Wealth '!D95</f>
        <v>2485877.6302999998</v>
      </c>
      <c r="E95" s="16">
        <v>10.130000000000001</v>
      </c>
      <c r="F95" s="4">
        <f t="shared" si="5"/>
        <v>251819.40394939002</v>
      </c>
      <c r="G95" s="7">
        <v>1.36</v>
      </c>
      <c r="H95" s="4">
        <f t="shared" si="6"/>
        <v>33807.935772080004</v>
      </c>
      <c r="I95" s="16">
        <v>56.59</v>
      </c>
      <c r="J95" s="4">
        <f t="shared" si="7"/>
        <v>1406758.1509867702</v>
      </c>
      <c r="K95" s="16">
        <v>31.49</v>
      </c>
      <c r="L95" s="4">
        <f t="shared" si="8"/>
        <v>782802.86578146997</v>
      </c>
      <c r="M95" s="16">
        <v>0.43</v>
      </c>
      <c r="N95" s="4">
        <f t="shared" si="9"/>
        <v>10689.273810289998</v>
      </c>
    </row>
    <row r="96" spans="1:14" x14ac:dyDescent="0.25">
      <c r="A96" s="16">
        <f>'Wealth '!A96</f>
        <v>20</v>
      </c>
      <c r="B96" s="17">
        <f>'pop projections'!A96</f>
        <v>2014</v>
      </c>
      <c r="C96" s="16" t="str">
        <f>'Wealth '!C96</f>
        <v>Lakshwadeep</v>
      </c>
      <c r="D96" s="16">
        <f>'Wealth '!D96</f>
        <v>6491.3136600000007</v>
      </c>
      <c r="E96" s="16">
        <v>0.14000000000000001</v>
      </c>
      <c r="F96" s="4">
        <f t="shared" si="5"/>
        <v>9.087839124000002</v>
      </c>
      <c r="G96" s="7">
        <v>98.46</v>
      </c>
      <c r="H96" s="4">
        <f t="shared" si="6"/>
        <v>6391.347429636</v>
      </c>
      <c r="I96" s="16">
        <v>1.39</v>
      </c>
      <c r="J96" s="4">
        <f t="shared" si="7"/>
        <v>90.229259873999993</v>
      </c>
      <c r="K96" s="16" t="s">
        <v>74</v>
      </c>
      <c r="L96" s="4" t="s">
        <v>74</v>
      </c>
      <c r="M96" s="16" t="s">
        <v>74</v>
      </c>
      <c r="N96" s="4" t="s">
        <v>74</v>
      </c>
    </row>
    <row r="97" spans="1:14" x14ac:dyDescent="0.25">
      <c r="A97" s="16">
        <f>'Wealth '!A97</f>
        <v>21</v>
      </c>
      <c r="B97" s="17">
        <f>'pop projections'!A97</f>
        <v>2014</v>
      </c>
      <c r="C97" s="16" t="str">
        <f>'Wealth '!C97</f>
        <v>Madhya Pradesh</v>
      </c>
      <c r="D97" s="16">
        <f>'Wealth '!D97</f>
        <v>8035607.1518800007</v>
      </c>
      <c r="E97" s="16">
        <v>17.5</v>
      </c>
      <c r="F97" s="4">
        <f t="shared" si="5"/>
        <v>1406231.2515790001</v>
      </c>
      <c r="G97" s="7">
        <v>20.16</v>
      </c>
      <c r="H97" s="4">
        <f t="shared" si="6"/>
        <v>1619978.4018190084</v>
      </c>
      <c r="I97" s="16">
        <v>46.15</v>
      </c>
      <c r="J97" s="4">
        <f t="shared" si="7"/>
        <v>3708432.7005926203</v>
      </c>
      <c r="K97" s="16">
        <v>15.71</v>
      </c>
      <c r="L97" s="4">
        <f t="shared" si="8"/>
        <v>1262393.8835603481</v>
      </c>
      <c r="M97" s="16">
        <v>0.47</v>
      </c>
      <c r="N97" s="4">
        <f t="shared" si="9"/>
        <v>37767.353613836</v>
      </c>
    </row>
    <row r="98" spans="1:14" x14ac:dyDescent="0.25">
      <c r="A98" s="16">
        <f>'Wealth '!A98</f>
        <v>22</v>
      </c>
      <c r="B98" s="17">
        <f>'pop projections'!A98</f>
        <v>2014</v>
      </c>
      <c r="C98" s="16" t="str">
        <f>'Wealth '!C98</f>
        <v>Maharashtra</v>
      </c>
      <c r="D98" s="16">
        <f>'Wealth '!D98</f>
        <v>9719921.6790299993</v>
      </c>
      <c r="E98" s="16">
        <v>17.7</v>
      </c>
      <c r="F98" s="4">
        <f t="shared" si="5"/>
        <v>1720426.1371883098</v>
      </c>
      <c r="G98" s="7">
        <v>11.57</v>
      </c>
      <c r="H98" s="4">
        <f t="shared" si="6"/>
        <v>1124594.9382637709</v>
      </c>
      <c r="I98" s="16">
        <v>27.39</v>
      </c>
      <c r="J98" s="4">
        <f t="shared" si="7"/>
        <v>2662286.5478863167</v>
      </c>
      <c r="K98" s="16">
        <v>42.58</v>
      </c>
      <c r="L98" s="4">
        <f t="shared" si="8"/>
        <v>4138742.6509309732</v>
      </c>
      <c r="M98" s="16">
        <v>0.77</v>
      </c>
      <c r="N98" s="4">
        <f t="shared" si="9"/>
        <v>74843.396928531001</v>
      </c>
    </row>
    <row r="99" spans="1:14" x14ac:dyDescent="0.25">
      <c r="A99" s="16">
        <f>'Wealth '!A99</f>
        <v>23</v>
      </c>
      <c r="B99" s="17">
        <f>'pop projections'!A99</f>
        <v>2014</v>
      </c>
      <c r="C99" s="16" t="str">
        <f>'Wealth '!C99</f>
        <v>Manipur</v>
      </c>
      <c r="D99" s="16">
        <f>'Wealth '!D99</f>
        <v>210884.47198</v>
      </c>
      <c r="E99" s="16">
        <v>7.18</v>
      </c>
      <c r="F99" s="4">
        <f t="shared" si="5"/>
        <v>15141.505088163998</v>
      </c>
      <c r="G99" s="7">
        <v>31.98</v>
      </c>
      <c r="H99" s="4">
        <f t="shared" si="6"/>
        <v>67440.854139203992</v>
      </c>
      <c r="I99" s="16">
        <v>18.54</v>
      </c>
      <c r="J99" s="4">
        <f t="shared" si="7"/>
        <v>39097.981105092003</v>
      </c>
      <c r="K99" s="16">
        <v>40.56</v>
      </c>
      <c r="L99" s="4">
        <f t="shared" si="8"/>
        <v>85534.741835088003</v>
      </c>
      <c r="M99" s="16">
        <v>1.74</v>
      </c>
      <c r="N99" s="4">
        <f t="shared" si="9"/>
        <v>3669.3898124519997</v>
      </c>
    </row>
    <row r="100" spans="1:14" x14ac:dyDescent="0.25">
      <c r="A100" s="16">
        <f>'Wealth '!A100</f>
        <v>24</v>
      </c>
      <c r="B100" s="17">
        <f>'pop projections'!A100</f>
        <v>2014</v>
      </c>
      <c r="C100" s="16" t="str">
        <f>'Wealth '!C100</f>
        <v>Meghalaya</v>
      </c>
      <c r="D100" s="16">
        <f>'Wealth '!D100</f>
        <v>225697.98264000003</v>
      </c>
      <c r="E100" s="16">
        <v>3.51</v>
      </c>
      <c r="F100" s="4">
        <f t="shared" si="5"/>
        <v>7921.9991906640007</v>
      </c>
      <c r="G100" s="7">
        <v>94.94</v>
      </c>
      <c r="H100" s="4">
        <f t="shared" si="6"/>
        <v>214277.66471841602</v>
      </c>
      <c r="I100" s="16">
        <v>0.8</v>
      </c>
      <c r="J100" s="4">
        <f t="shared" si="7"/>
        <v>1805.5838611200004</v>
      </c>
      <c r="K100" s="16">
        <v>0.45</v>
      </c>
      <c r="L100" s="4">
        <f t="shared" si="8"/>
        <v>1015.6409218800001</v>
      </c>
      <c r="M100" s="16">
        <v>0.3</v>
      </c>
      <c r="N100" s="4">
        <f t="shared" si="9"/>
        <v>677.09394792000012</v>
      </c>
    </row>
    <row r="101" spans="1:14" x14ac:dyDescent="0.25">
      <c r="A101" s="16">
        <f>'Wealth '!A101</f>
        <v>25</v>
      </c>
      <c r="B101" s="17">
        <f>'pop projections'!A101</f>
        <v>2014</v>
      </c>
      <c r="C101" s="16" t="str">
        <f>'Wealth '!C101</f>
        <v>Mizoram</v>
      </c>
      <c r="D101" s="16">
        <f>'Wealth '!D101</f>
        <v>86467.626830000008</v>
      </c>
      <c r="E101" s="16">
        <v>0.94</v>
      </c>
      <c r="F101" s="4">
        <f t="shared" si="5"/>
        <v>812.79569220200005</v>
      </c>
      <c r="G101" s="7">
        <v>96.2</v>
      </c>
      <c r="H101" s="4">
        <f t="shared" si="6"/>
        <v>83181.857010460008</v>
      </c>
      <c r="I101" s="16">
        <v>2.38</v>
      </c>
      <c r="J101" s="4">
        <f t="shared" si="7"/>
        <v>2057.9295185540004</v>
      </c>
      <c r="K101" s="16">
        <v>0.01</v>
      </c>
      <c r="L101" s="4">
        <f t="shared" si="8"/>
        <v>8.6467626830000004</v>
      </c>
      <c r="M101" s="16">
        <v>0.46</v>
      </c>
      <c r="N101" s="4">
        <f t="shared" si="9"/>
        <v>397.75108341800006</v>
      </c>
    </row>
    <row r="102" spans="1:14" x14ac:dyDescent="0.25">
      <c r="A102" s="16">
        <f>'Wealth '!A102</f>
        <v>26</v>
      </c>
      <c r="B102" s="17">
        <f>'pop projections'!A102</f>
        <v>2014</v>
      </c>
      <c r="C102" s="16" t="str">
        <f>'Wealth '!C102</f>
        <v>Nagaland</v>
      </c>
      <c r="D102" s="16">
        <f>'Wealth '!D102</f>
        <v>193657.52419000003</v>
      </c>
      <c r="E102" s="16">
        <v>5.54</v>
      </c>
      <c r="F102" s="4">
        <f t="shared" si="5"/>
        <v>10728.626840126002</v>
      </c>
      <c r="G102" s="7">
        <v>92.68</v>
      </c>
      <c r="H102" s="4">
        <f t="shared" si="6"/>
        <v>179481.79341929205</v>
      </c>
      <c r="I102" s="16">
        <v>0.71</v>
      </c>
      <c r="J102" s="4">
        <f t="shared" si="7"/>
        <v>1374.9684217490001</v>
      </c>
      <c r="K102" s="16">
        <v>0.55000000000000004</v>
      </c>
      <c r="L102" s="4">
        <f t="shared" si="8"/>
        <v>1065.1163830450002</v>
      </c>
      <c r="M102" s="16">
        <v>0.52</v>
      </c>
      <c r="N102" s="4">
        <f t="shared" si="9"/>
        <v>1007.0191257880002</v>
      </c>
    </row>
    <row r="103" spans="1:14" x14ac:dyDescent="0.25">
      <c r="A103" s="16">
        <f>'Wealth '!A103</f>
        <v>27</v>
      </c>
      <c r="B103" s="17">
        <f>'pop projections'!A103</f>
        <v>2014</v>
      </c>
      <c r="C103" s="16" t="str">
        <f>'Wealth '!C103</f>
        <v>Odisha</v>
      </c>
      <c r="D103" s="16">
        <f>'Wealth '!D103</f>
        <v>3409288.5006600004</v>
      </c>
      <c r="E103" s="16">
        <v>20.420000000000002</v>
      </c>
      <c r="F103" s="4">
        <f t="shared" si="5"/>
        <v>696176.71183477202</v>
      </c>
      <c r="G103" s="7">
        <v>24.23</v>
      </c>
      <c r="H103" s="4">
        <f t="shared" si="6"/>
        <v>826070.6037099181</v>
      </c>
      <c r="I103" s="16">
        <v>36.25</v>
      </c>
      <c r="J103" s="4">
        <f t="shared" si="7"/>
        <v>1235867.0814892501</v>
      </c>
      <c r="K103" s="16">
        <v>18.37</v>
      </c>
      <c r="L103" s="4">
        <f t="shared" si="8"/>
        <v>626286.29757124209</v>
      </c>
      <c r="M103" s="16">
        <v>0.74</v>
      </c>
      <c r="N103" s="4">
        <f t="shared" si="9"/>
        <v>25228.734904884001</v>
      </c>
    </row>
    <row r="104" spans="1:14" x14ac:dyDescent="0.25">
      <c r="A104" s="16">
        <f>'Wealth '!A104</f>
        <v>28</v>
      </c>
      <c r="B104" s="17">
        <f>'pop projections'!A104</f>
        <v>2014</v>
      </c>
      <c r="C104" s="16" t="str">
        <f>'Wealth '!C104</f>
        <v>Pondicherry</v>
      </c>
      <c r="D104" s="16">
        <f>'Wealth '!D104</f>
        <v>130908.15881000001</v>
      </c>
      <c r="E104" s="16">
        <v>21.91</v>
      </c>
      <c r="F104" s="4">
        <f t="shared" si="5"/>
        <v>28681.977595271004</v>
      </c>
      <c r="G104" s="7">
        <v>0.71</v>
      </c>
      <c r="H104" s="4">
        <f t="shared" si="6"/>
        <v>929.44792755100002</v>
      </c>
      <c r="I104" s="16">
        <v>76.900000000000006</v>
      </c>
      <c r="J104" s="4">
        <f t="shared" si="7"/>
        <v>100668.37412489</v>
      </c>
      <c r="K104" s="16">
        <v>0.49</v>
      </c>
      <c r="L104" s="4">
        <f t="shared" si="8"/>
        <v>641.44997816900002</v>
      </c>
      <c r="M104" s="16" t="s">
        <v>74</v>
      </c>
      <c r="N104" s="4" t="s">
        <v>74</v>
      </c>
    </row>
    <row r="105" spans="1:14" x14ac:dyDescent="0.25">
      <c r="A105" s="16">
        <f>'Wealth '!A105</f>
        <v>29</v>
      </c>
      <c r="B105" s="17">
        <f>'pop projections'!A105</f>
        <v>2014</v>
      </c>
      <c r="C105" s="16" t="str">
        <f>'Wealth '!C105</f>
        <v>Punjab</v>
      </c>
      <c r="D105" s="16">
        <f>'Wealth '!D105</f>
        <v>2205788.7021599999</v>
      </c>
      <c r="E105" s="16">
        <v>37.83</v>
      </c>
      <c r="F105" s="4">
        <f t="shared" si="5"/>
        <v>834449.86602712795</v>
      </c>
      <c r="G105" s="7">
        <v>0.15</v>
      </c>
      <c r="H105" s="4">
        <f t="shared" si="6"/>
        <v>3308.6830532399995</v>
      </c>
      <c r="I105" s="16">
        <v>19.739999999999998</v>
      </c>
      <c r="J105" s="4">
        <f t="shared" si="7"/>
        <v>435422.68980638392</v>
      </c>
      <c r="K105" s="16">
        <v>42.23</v>
      </c>
      <c r="L105" s="4">
        <f t="shared" si="8"/>
        <v>931504.56892216788</v>
      </c>
      <c r="M105" s="16">
        <v>0.04</v>
      </c>
      <c r="N105" s="4">
        <f t="shared" si="9"/>
        <v>882.31548086399994</v>
      </c>
    </row>
    <row r="106" spans="1:14" x14ac:dyDescent="0.25">
      <c r="A106" s="16">
        <f>'Wealth '!A106</f>
        <v>30</v>
      </c>
      <c r="B106" s="17">
        <f>'pop projections'!A106</f>
        <v>2014</v>
      </c>
      <c r="C106" s="16" t="str">
        <f>'Wealth '!C106</f>
        <v>Rajasthan</v>
      </c>
      <c r="D106" s="16">
        <f>'Wealth '!D106</f>
        <v>7170920.6669999994</v>
      </c>
      <c r="E106" s="16">
        <v>18.86</v>
      </c>
      <c r="F106" s="4">
        <f t="shared" si="5"/>
        <v>1352435.6377961999</v>
      </c>
      <c r="G106" s="7">
        <v>14.24</v>
      </c>
      <c r="H106" s="4">
        <f t="shared" si="6"/>
        <v>1021139.1029808</v>
      </c>
      <c r="I106" s="16">
        <v>46.74</v>
      </c>
      <c r="J106" s="4">
        <f t="shared" si="7"/>
        <v>3351688.3197557996</v>
      </c>
      <c r="K106" s="16">
        <v>19.18</v>
      </c>
      <c r="L106" s="4">
        <f t="shared" si="8"/>
        <v>1375382.5839306</v>
      </c>
      <c r="M106" s="16">
        <v>0.98</v>
      </c>
      <c r="N106" s="4">
        <f t="shared" si="9"/>
        <v>70275.022536599994</v>
      </c>
    </row>
    <row r="107" spans="1:14" x14ac:dyDescent="0.25">
      <c r="A107" s="16">
        <f>'Wealth '!A107</f>
        <v>31</v>
      </c>
      <c r="B107" s="17">
        <f>'pop projections'!A107</f>
        <v>2014</v>
      </c>
      <c r="C107" s="16" t="str">
        <f>'Wealth '!C107</f>
        <v>Sikkim</v>
      </c>
      <c r="D107" s="16">
        <f>'Wealth '!D107</f>
        <v>52679.507010000001</v>
      </c>
      <c r="E107" s="16">
        <v>5.8</v>
      </c>
      <c r="F107" s="4">
        <f t="shared" si="5"/>
        <v>3055.4114065800004</v>
      </c>
      <c r="G107" s="7">
        <v>37.729999999999997</v>
      </c>
      <c r="H107" s="4">
        <f t="shared" si="6"/>
        <v>19875.977994872999</v>
      </c>
      <c r="I107" s="16">
        <v>31.59</v>
      </c>
      <c r="J107" s="4">
        <f t="shared" si="7"/>
        <v>16641.456264459001</v>
      </c>
      <c r="K107" s="16">
        <v>24.74</v>
      </c>
      <c r="L107" s="4">
        <f t="shared" si="8"/>
        <v>13032.910034274</v>
      </c>
      <c r="M107" s="16">
        <v>0.15</v>
      </c>
      <c r="N107" s="4">
        <f t="shared" si="9"/>
        <v>79.019260514999999</v>
      </c>
    </row>
    <row r="108" spans="1:14" x14ac:dyDescent="0.25">
      <c r="A108" s="16">
        <f>'Wealth '!A108</f>
        <v>32</v>
      </c>
      <c r="B108" s="17">
        <f>'pop projections'!A108</f>
        <v>2014</v>
      </c>
      <c r="C108" s="16" t="str">
        <f>'Wealth '!C108</f>
        <v>Tamil Nadu</v>
      </c>
      <c r="D108" s="16">
        <f>'Wealth '!D108</f>
        <v>4868505.7270999998</v>
      </c>
      <c r="E108" s="16">
        <v>27.95</v>
      </c>
      <c r="F108" s="4">
        <f t="shared" si="5"/>
        <v>1360747.3507244501</v>
      </c>
      <c r="G108" s="7">
        <v>1.84</v>
      </c>
      <c r="H108" s="4">
        <f t="shared" si="6"/>
        <v>89580.505378639995</v>
      </c>
      <c r="I108" s="16">
        <v>68.48</v>
      </c>
      <c r="J108" s="4">
        <f t="shared" si="7"/>
        <v>3333952.72191808</v>
      </c>
      <c r="K108" s="16">
        <v>1.68</v>
      </c>
      <c r="L108" s="4">
        <f t="shared" si="8"/>
        <v>81790.896215279994</v>
      </c>
      <c r="M108" s="16">
        <v>0.05</v>
      </c>
      <c r="N108" s="4">
        <f t="shared" si="9"/>
        <v>2434.2528635499998</v>
      </c>
    </row>
    <row r="109" spans="1:14" x14ac:dyDescent="0.25">
      <c r="A109" s="16">
        <f>'Wealth '!A109</f>
        <v>33</v>
      </c>
      <c r="B109" s="17">
        <f>'pop projections'!A109</f>
        <v>2014</v>
      </c>
      <c r="C109" s="16" t="str">
        <f>'Wealth '!C109</f>
        <v>Telangana</v>
      </c>
      <c r="D109" s="16">
        <f>'Wealth '!D109</f>
        <v>3039253.0288848002</v>
      </c>
      <c r="E109" s="16">
        <v>18.72</v>
      </c>
      <c r="F109" s="4">
        <f t="shared" si="5"/>
        <v>568948.16700723453</v>
      </c>
      <c r="G109" s="7">
        <v>8.26</v>
      </c>
      <c r="H109" s="4">
        <f t="shared" si="6"/>
        <v>251042.30018588449</v>
      </c>
      <c r="I109" s="16">
        <v>57.67</v>
      </c>
      <c r="J109" s="4">
        <f t="shared" si="7"/>
        <v>1752737.2217578643</v>
      </c>
      <c r="K109" s="16">
        <v>14.61</v>
      </c>
      <c r="L109" s="4">
        <f t="shared" si="8"/>
        <v>444034.86752006924</v>
      </c>
      <c r="M109" s="16">
        <v>0.74</v>
      </c>
      <c r="N109" s="4">
        <f t="shared" si="9"/>
        <v>22490.47241374752</v>
      </c>
    </row>
    <row r="110" spans="1:14" x14ac:dyDescent="0.25">
      <c r="A110" s="16">
        <f>'Wealth '!A110</f>
        <v>34</v>
      </c>
      <c r="B110" s="17">
        <f>'pop projections'!A110</f>
        <v>2014</v>
      </c>
      <c r="C110" s="16" t="str">
        <f>'Wealth '!C110</f>
        <v>Tripura</v>
      </c>
      <c r="D110" s="16">
        <f>'Wealth '!D110</f>
        <v>311416.61174000002</v>
      </c>
      <c r="E110" s="16">
        <v>25.33</v>
      </c>
      <c r="F110" s="4">
        <f t="shared" si="5"/>
        <v>78881.827753742007</v>
      </c>
      <c r="G110" s="7">
        <v>38.32</v>
      </c>
      <c r="H110" s="4">
        <f t="shared" si="6"/>
        <v>119334.84561876801</v>
      </c>
      <c r="I110" s="16">
        <v>21.17</v>
      </c>
      <c r="J110" s="4">
        <f t="shared" si="7"/>
        <v>65926.896705358013</v>
      </c>
      <c r="K110" s="16">
        <v>15.01</v>
      </c>
      <c r="L110" s="4">
        <f t="shared" si="8"/>
        <v>46743.633422174003</v>
      </c>
      <c r="M110" s="16">
        <v>0.17</v>
      </c>
      <c r="N110" s="4">
        <f t="shared" si="9"/>
        <v>529.40823995800008</v>
      </c>
    </row>
    <row r="111" spans="1:14" x14ac:dyDescent="0.25">
      <c r="A111" s="16">
        <f>'Wealth '!A111</f>
        <v>35</v>
      </c>
      <c r="B111" s="17">
        <f>'pop projections'!A111</f>
        <v>2014</v>
      </c>
      <c r="C111" s="16" t="str">
        <f>'Wealth '!C111</f>
        <v>Uttar Pradesh</v>
      </c>
      <c r="D111" s="16">
        <f>'Wealth '!D111</f>
        <v>24941185.590909999</v>
      </c>
      <c r="E111" s="16">
        <v>23.81</v>
      </c>
      <c r="F111" s="4">
        <f t="shared" si="5"/>
        <v>5938496.2891956698</v>
      </c>
      <c r="G111" s="7">
        <v>1.24</v>
      </c>
      <c r="H111" s="4">
        <f t="shared" si="6"/>
        <v>309270.70132728398</v>
      </c>
      <c r="I111" s="16">
        <v>53.35</v>
      </c>
      <c r="J111" s="4">
        <f t="shared" si="7"/>
        <v>13306122.512750484</v>
      </c>
      <c r="K111" s="16">
        <v>21.4</v>
      </c>
      <c r="L111" s="4">
        <f t="shared" si="8"/>
        <v>5337413.7164547397</v>
      </c>
      <c r="M111" s="16">
        <v>0.2</v>
      </c>
      <c r="N111" s="4">
        <f t="shared" si="9"/>
        <v>49882.371181819995</v>
      </c>
    </row>
    <row r="112" spans="1:14" x14ac:dyDescent="0.25">
      <c r="A112" s="16">
        <f>'Wealth '!A112</f>
        <v>36</v>
      </c>
      <c r="B112" s="17">
        <f>'pop projections'!A112</f>
        <v>2014</v>
      </c>
      <c r="C112" s="16" t="str">
        <f>'Wealth '!C112</f>
        <v>Uttarakhand</v>
      </c>
      <c r="D112" s="16">
        <f>'Wealth '!D112</f>
        <v>1027260.59898</v>
      </c>
      <c r="E112" s="16">
        <v>22.71</v>
      </c>
      <c r="F112" s="4">
        <f t="shared" si="5"/>
        <v>233290.88202835803</v>
      </c>
      <c r="G112" s="7">
        <v>4.1900000000000004</v>
      </c>
      <c r="H112" s="4">
        <f t="shared" si="6"/>
        <v>43042.219097262008</v>
      </c>
      <c r="I112" s="16">
        <v>23.55</v>
      </c>
      <c r="J112" s="4">
        <f t="shared" si="7"/>
        <v>241919.87105978999</v>
      </c>
      <c r="K112" s="16">
        <v>48.64</v>
      </c>
      <c r="L112" s="4">
        <f t="shared" si="8"/>
        <v>499659.55534387199</v>
      </c>
      <c r="M112" s="16">
        <v>0.92</v>
      </c>
      <c r="N112" s="4">
        <f t="shared" si="9"/>
        <v>9450.7975106160011</v>
      </c>
    </row>
    <row r="113" spans="1:14" x14ac:dyDescent="0.25">
      <c r="A113" s="16">
        <f>'Wealth '!A113</f>
        <v>37</v>
      </c>
      <c r="B113" s="17">
        <f>'pop projections'!A113</f>
        <v>2014</v>
      </c>
      <c r="C113" s="16" t="str">
        <f>'Wealth '!C113</f>
        <v>West Bengal</v>
      </c>
      <c r="D113" s="16">
        <f>'Wealth '!D113</f>
        <v>7020560.0519999992</v>
      </c>
      <c r="E113" s="16">
        <v>34.44</v>
      </c>
      <c r="F113" s="4">
        <f t="shared" si="5"/>
        <v>2417880.8819087995</v>
      </c>
      <c r="G113" s="7">
        <v>7.42</v>
      </c>
      <c r="H113" s="4">
        <f t="shared" si="6"/>
        <v>520925.55585839995</v>
      </c>
      <c r="I113" s="16">
        <v>14.62</v>
      </c>
      <c r="J113" s="4">
        <f t="shared" si="7"/>
        <v>1026405.8796023998</v>
      </c>
      <c r="K113" s="16">
        <v>41.37</v>
      </c>
      <c r="L113" s="4">
        <f t="shared" si="8"/>
        <v>2904405.6935123992</v>
      </c>
      <c r="M113" s="16">
        <v>2.14</v>
      </c>
      <c r="N113" s="4">
        <f t="shared" si="9"/>
        <v>150239.98511279997</v>
      </c>
    </row>
    <row r="114" spans="1:14" x14ac:dyDescent="0.25">
      <c r="A114" s="16">
        <f>'Wealth '!A114</f>
        <v>1</v>
      </c>
      <c r="B114" s="17">
        <f>'pop projections'!A114</f>
        <v>2005</v>
      </c>
      <c r="C114" s="16" t="str">
        <f>'Wealth '!C114</f>
        <v>India</v>
      </c>
      <c r="D114" s="16">
        <f>'Wealth '!D114</f>
        <v>115667344</v>
      </c>
      <c r="E114">
        <v>21.28</v>
      </c>
      <c r="F114" s="4">
        <f t="shared" si="5"/>
        <v>24614010.803200003</v>
      </c>
      <c r="G114">
        <v>9.9</v>
      </c>
      <c r="H114" s="4">
        <f t="shared" si="6"/>
        <v>11451067.056000002</v>
      </c>
      <c r="I114">
        <v>41.34</v>
      </c>
      <c r="J114" s="4">
        <f t="shared" si="7"/>
        <v>47816880.009599999</v>
      </c>
      <c r="K114">
        <v>27.07</v>
      </c>
      <c r="L114" s="4">
        <f t="shared" si="8"/>
        <v>31311150.020799998</v>
      </c>
      <c r="M114">
        <v>0.4</v>
      </c>
      <c r="N114" s="4">
        <f t="shared" si="9"/>
        <v>462669.37599999999</v>
      </c>
    </row>
    <row r="115" spans="1:14" x14ac:dyDescent="0.25">
      <c r="A115" s="16">
        <f>'Wealth '!A115</f>
        <v>2</v>
      </c>
      <c r="B115" s="17">
        <f>'pop projections'!A115</f>
        <v>2005</v>
      </c>
      <c r="C115" s="16" t="str">
        <f>'Wealth '!C115</f>
        <v>Andaman and Nicobar  Island</v>
      </c>
      <c r="D115" s="16">
        <f>'Wealth '!D115</f>
        <v>39014.456142312578</v>
      </c>
      <c r="E115" t="s">
        <v>74</v>
      </c>
      <c r="F115" s="4" t="s">
        <v>74</v>
      </c>
      <c r="G115" t="s">
        <v>74</v>
      </c>
      <c r="H115" s="4" t="s">
        <v>74</v>
      </c>
      <c r="I115" t="s">
        <v>74</v>
      </c>
      <c r="J115" s="4" t="s">
        <v>74</v>
      </c>
      <c r="K115" t="s">
        <v>74</v>
      </c>
      <c r="L115" s="4" t="s">
        <v>74</v>
      </c>
      <c r="M115" t="s">
        <v>74</v>
      </c>
      <c r="N115" s="4" t="s">
        <v>74</v>
      </c>
    </row>
    <row r="116" spans="1:14" x14ac:dyDescent="0.25">
      <c r="A116" s="16">
        <f>'Wealth '!A116</f>
        <v>3</v>
      </c>
      <c r="B116" s="17">
        <f>'pop projections'!A116</f>
        <v>2005</v>
      </c>
      <c r="C116" s="16" t="str">
        <f>'Wealth '!C116</f>
        <v>Andhra Pradesh</v>
      </c>
      <c r="D116" s="16">
        <f>'Wealth '!D116</f>
        <v>4358907.3384530619</v>
      </c>
      <c r="E116">
        <v>18.309999999999999</v>
      </c>
      <c r="F116" s="4">
        <f t="shared" si="5"/>
        <v>798115.93367075559</v>
      </c>
      <c r="G116">
        <v>9.33</v>
      </c>
      <c r="H116" s="4">
        <f t="shared" si="6"/>
        <v>406686.05467767065</v>
      </c>
      <c r="I116">
        <v>49.71</v>
      </c>
      <c r="J116" s="4">
        <f t="shared" si="7"/>
        <v>2166812.837945017</v>
      </c>
      <c r="K116">
        <v>22.66</v>
      </c>
      <c r="L116" s="4">
        <f t="shared" si="8"/>
        <v>987728.40289346385</v>
      </c>
      <c r="M116" t="s">
        <v>74</v>
      </c>
      <c r="N116" s="4" t="s">
        <v>74</v>
      </c>
    </row>
    <row r="117" spans="1:14" x14ac:dyDescent="0.25">
      <c r="A117" s="16">
        <f>'Wealth '!A117</f>
        <v>4</v>
      </c>
      <c r="B117" s="17">
        <f>'pop projections'!A117</f>
        <v>2005</v>
      </c>
      <c r="C117" s="16" t="str">
        <f>'Wealth '!C117</f>
        <v>Arunachal Pradesh</v>
      </c>
      <c r="D117" s="16">
        <f>'Wealth '!D117</f>
        <v>108849.40150444728</v>
      </c>
      <c r="E117">
        <v>6.54</v>
      </c>
      <c r="F117" s="4">
        <f t="shared" si="5"/>
        <v>7118.750858390852</v>
      </c>
      <c r="G117">
        <v>65.430000000000007</v>
      </c>
      <c r="H117" s="4">
        <f t="shared" si="6"/>
        <v>71220.163404359861</v>
      </c>
      <c r="I117">
        <v>5.37</v>
      </c>
      <c r="J117" s="4">
        <f t="shared" si="7"/>
        <v>5845.2128607888189</v>
      </c>
      <c r="K117">
        <v>22.66</v>
      </c>
      <c r="L117" s="4">
        <f t="shared" si="8"/>
        <v>24665.274380907751</v>
      </c>
      <c r="M117" t="s">
        <v>74</v>
      </c>
      <c r="N117" s="4" t="s">
        <v>74</v>
      </c>
    </row>
    <row r="118" spans="1:14" x14ac:dyDescent="0.25">
      <c r="A118" s="16">
        <f>'Wealth '!A118</f>
        <v>5</v>
      </c>
      <c r="B118" s="17">
        <f>'pop projections'!A118</f>
        <v>2005</v>
      </c>
      <c r="C118" s="16" t="str">
        <f>'Wealth '!C118</f>
        <v>Assam</v>
      </c>
      <c r="D118" s="16">
        <f>'Wealth '!D118</f>
        <v>3038490</v>
      </c>
      <c r="E118">
        <v>18.48</v>
      </c>
      <c r="F118" s="4">
        <f t="shared" si="5"/>
        <v>561512.95200000005</v>
      </c>
      <c r="G118">
        <v>15.95</v>
      </c>
      <c r="H118" s="4">
        <f t="shared" si="6"/>
        <v>484639.15500000003</v>
      </c>
      <c r="I118">
        <v>23.28</v>
      </c>
      <c r="J118" s="4">
        <f t="shared" si="7"/>
        <v>707360.47200000007</v>
      </c>
      <c r="K118">
        <v>42.29</v>
      </c>
      <c r="L118" s="4">
        <f t="shared" si="8"/>
        <v>1284977.4209999999</v>
      </c>
      <c r="M118" t="s">
        <v>74</v>
      </c>
      <c r="N118" s="4" t="s">
        <v>74</v>
      </c>
    </row>
    <row r="119" spans="1:14" x14ac:dyDescent="0.25">
      <c r="A119" s="16">
        <f>'Wealth '!A119</f>
        <v>6</v>
      </c>
      <c r="B119" s="17">
        <f>'pop projections'!A119</f>
        <v>2005</v>
      </c>
      <c r="C119" s="16" t="str">
        <f>'Wealth '!C119</f>
        <v>Bihar</v>
      </c>
      <c r="D119" s="16">
        <f>'Wealth '!D119</f>
        <v>10980992</v>
      </c>
      <c r="E119">
        <v>20.03</v>
      </c>
      <c r="F119" s="4">
        <f t="shared" si="5"/>
        <v>2199492.6976000001</v>
      </c>
      <c r="G119">
        <v>0.68</v>
      </c>
      <c r="H119" s="4">
        <f t="shared" si="6"/>
        <v>74670.745600000009</v>
      </c>
      <c r="I119">
        <v>58.59</v>
      </c>
      <c r="J119" s="4">
        <f t="shared" si="7"/>
        <v>6433763.2128000008</v>
      </c>
      <c r="K119">
        <v>20.7</v>
      </c>
      <c r="L119" s="4">
        <f t="shared" si="8"/>
        <v>2273065.344</v>
      </c>
      <c r="M119" t="s">
        <v>74</v>
      </c>
      <c r="N119" s="4" t="s">
        <v>74</v>
      </c>
    </row>
    <row r="120" spans="1:14" x14ac:dyDescent="0.25">
      <c r="A120" s="16">
        <f>'Wealth '!A120</f>
        <v>7</v>
      </c>
      <c r="B120" s="17">
        <f>'pop projections'!A120</f>
        <v>2005</v>
      </c>
      <c r="C120" s="16" t="str">
        <f>'Wealth '!C120</f>
        <v>Chandigarh</v>
      </c>
      <c r="D120" s="16">
        <f>'Wealth '!D120</f>
        <v>102703.92631257941</v>
      </c>
      <c r="E120" t="s">
        <v>74</v>
      </c>
      <c r="F120" s="4" t="s">
        <v>74</v>
      </c>
      <c r="G120" t="s">
        <v>74</v>
      </c>
      <c r="H120" s="4" t="s">
        <v>74</v>
      </c>
      <c r="I120" t="s">
        <v>74</v>
      </c>
      <c r="J120" s="4" t="s">
        <v>74</v>
      </c>
      <c r="K120" t="s">
        <v>74</v>
      </c>
      <c r="L120" s="4" t="s">
        <v>74</v>
      </c>
      <c r="M120" t="s">
        <v>74</v>
      </c>
      <c r="N120" s="4" t="s">
        <v>74</v>
      </c>
    </row>
    <row r="121" spans="1:14" x14ac:dyDescent="0.25">
      <c r="A121" s="16">
        <f>'Wealth '!A121</f>
        <v>8</v>
      </c>
      <c r="B121" s="17">
        <f>'pop projections'!A121</f>
        <v>2005</v>
      </c>
      <c r="C121" s="16" t="str">
        <f>'Wealth '!C121</f>
        <v>Chhattisgarh</v>
      </c>
      <c r="D121" s="16">
        <f>'Wealth '!D121</f>
        <v>2553122.0000000005</v>
      </c>
      <c r="E121">
        <v>15.38</v>
      </c>
      <c r="F121" s="4">
        <f t="shared" si="5"/>
        <v>392670.16360000009</v>
      </c>
      <c r="G121">
        <v>30.51</v>
      </c>
      <c r="H121" s="4">
        <f t="shared" si="6"/>
        <v>778957.52220000012</v>
      </c>
      <c r="I121">
        <v>46.76</v>
      </c>
      <c r="J121" s="4">
        <f t="shared" si="7"/>
        <v>1193839.8472000002</v>
      </c>
      <c r="K121">
        <v>7.35</v>
      </c>
      <c r="L121" s="4">
        <f t="shared" si="8"/>
        <v>187654.46700000003</v>
      </c>
      <c r="M121" t="s">
        <v>74</v>
      </c>
      <c r="N121" s="4" t="s">
        <v>74</v>
      </c>
    </row>
    <row r="122" spans="1:14" x14ac:dyDescent="0.25">
      <c r="A122" s="16">
        <f>'Wealth '!A122</f>
        <v>9</v>
      </c>
      <c r="B122" s="17">
        <f>'pop projections'!A122</f>
        <v>2005</v>
      </c>
      <c r="C122" s="16" t="str">
        <f>'Wealth '!C122</f>
        <v>Dadra and Nagar Haveli</v>
      </c>
      <c r="D122" s="16">
        <f>'Wealth '!D122</f>
        <v>24768.127288437106</v>
      </c>
      <c r="E122" t="s">
        <v>74</v>
      </c>
      <c r="F122" s="4" t="s">
        <v>74</v>
      </c>
      <c r="G122" t="s">
        <v>74</v>
      </c>
      <c r="H122" s="4" t="s">
        <v>74</v>
      </c>
      <c r="I122" t="s">
        <v>74</v>
      </c>
      <c r="J122" s="4" t="s">
        <v>74</v>
      </c>
      <c r="K122" t="s">
        <v>74</v>
      </c>
      <c r="L122" s="4" t="s">
        <v>74</v>
      </c>
      <c r="M122" t="s">
        <v>74</v>
      </c>
      <c r="N122" s="4" t="s">
        <v>74</v>
      </c>
    </row>
    <row r="123" spans="1:14" x14ac:dyDescent="0.25">
      <c r="A123" s="16">
        <f>'Wealth '!A123</f>
        <v>10</v>
      </c>
      <c r="B123" s="17">
        <f>'pop projections'!A123</f>
        <v>2005</v>
      </c>
      <c r="C123" s="16" t="str">
        <f>'Wealth '!C123</f>
        <v>Daman and Diu</v>
      </c>
      <c r="D123" s="16">
        <f>'Wealth '!D123</f>
        <v>20112.464264294791</v>
      </c>
      <c r="E123" t="s">
        <v>74</v>
      </c>
      <c r="F123" s="4" t="s">
        <v>74</v>
      </c>
      <c r="G123" t="s">
        <v>74</v>
      </c>
      <c r="H123" s="4" t="s">
        <v>74</v>
      </c>
      <c r="I123" t="s">
        <v>74</v>
      </c>
      <c r="J123" s="4" t="s">
        <v>74</v>
      </c>
      <c r="K123" t="s">
        <v>74</v>
      </c>
      <c r="L123" s="4" t="s">
        <v>74</v>
      </c>
      <c r="M123" t="s">
        <v>74</v>
      </c>
      <c r="N123" s="4" t="s">
        <v>74</v>
      </c>
    </row>
    <row r="124" spans="1:14" x14ac:dyDescent="0.25">
      <c r="A124" s="16">
        <f>'Wealth '!A124</f>
        <v>11</v>
      </c>
      <c r="B124" s="17">
        <f>'pop projections'!A124</f>
        <v>2005</v>
      </c>
      <c r="C124" s="16" t="str">
        <f>'Wealth '!C124</f>
        <v>Delhi</v>
      </c>
      <c r="D124" s="16">
        <f>'Wealth '!D124</f>
        <v>1313721.9999999998</v>
      </c>
      <c r="E124">
        <v>22.57</v>
      </c>
      <c r="F124" s="4">
        <f t="shared" si="5"/>
        <v>296507.05539999995</v>
      </c>
      <c r="G124">
        <v>1.81</v>
      </c>
      <c r="H124" s="4">
        <f t="shared" si="6"/>
        <v>23778.368199999997</v>
      </c>
      <c r="I124">
        <v>15.58</v>
      </c>
      <c r="J124" s="4">
        <f t="shared" si="7"/>
        <v>204677.88759999999</v>
      </c>
      <c r="K124">
        <v>60.04</v>
      </c>
      <c r="L124" s="4">
        <f t="shared" si="8"/>
        <v>788758.68879999977</v>
      </c>
      <c r="M124" t="s">
        <v>74</v>
      </c>
      <c r="N124" s="4" t="s">
        <v>74</v>
      </c>
    </row>
    <row r="125" spans="1:14" x14ac:dyDescent="0.25">
      <c r="A125" s="16">
        <f>'Wealth '!A125</f>
        <v>12</v>
      </c>
      <c r="B125" s="17">
        <f>'pop projections'!A125</f>
        <v>2005</v>
      </c>
      <c r="C125" s="16" t="str">
        <f>'Wealth '!C125</f>
        <v>Goa</v>
      </c>
      <c r="D125" s="16">
        <f>'Wealth '!D125</f>
        <v>138924.98464040662</v>
      </c>
      <c r="E125">
        <v>5.14</v>
      </c>
      <c r="F125" s="4">
        <f t="shared" si="5"/>
        <v>7140.7442105169002</v>
      </c>
      <c r="G125">
        <v>6.56</v>
      </c>
      <c r="H125" s="4">
        <f t="shared" si="6"/>
        <v>9113.4789924106735</v>
      </c>
      <c r="I125">
        <v>20.48</v>
      </c>
      <c r="J125" s="4">
        <f t="shared" si="7"/>
        <v>28451.836854355275</v>
      </c>
      <c r="K125">
        <v>59.16</v>
      </c>
      <c r="L125" s="4">
        <f t="shared" si="8"/>
        <v>82188.020913264554</v>
      </c>
      <c r="M125">
        <v>8.66</v>
      </c>
      <c r="N125" s="4">
        <f t="shared" si="9"/>
        <v>12030.903669859214</v>
      </c>
    </row>
    <row r="126" spans="1:14" x14ac:dyDescent="0.25">
      <c r="A126" s="16">
        <f>'Wealth '!A126</f>
        <v>13</v>
      </c>
      <c r="B126" s="17">
        <f>'pop projections'!A126</f>
        <v>2005</v>
      </c>
      <c r="C126" s="16" t="str">
        <f>'Wealth '!C126</f>
        <v>Gujarat</v>
      </c>
      <c r="D126" s="16">
        <f>'Wealth '!D126</f>
        <v>5387942</v>
      </c>
      <c r="E126">
        <v>16.670000000000002</v>
      </c>
      <c r="F126" s="4">
        <f t="shared" si="5"/>
        <v>898169.93140000012</v>
      </c>
      <c r="G126">
        <v>10.75</v>
      </c>
      <c r="H126" s="4">
        <f t="shared" si="6"/>
        <v>579203.76500000001</v>
      </c>
      <c r="I126">
        <v>41.9</v>
      </c>
      <c r="J126" s="4">
        <f t="shared" si="7"/>
        <v>2257547.6979999999</v>
      </c>
      <c r="K126">
        <v>30.68</v>
      </c>
      <c r="L126" s="4">
        <f t="shared" si="8"/>
        <v>1653020.6056000001</v>
      </c>
      <c r="M126" t="s">
        <v>74</v>
      </c>
      <c r="N126" s="4" t="s">
        <v>74</v>
      </c>
    </row>
    <row r="127" spans="1:14" x14ac:dyDescent="0.25">
      <c r="A127" s="16">
        <f>'Wealth '!A127</f>
        <v>14</v>
      </c>
      <c r="B127" s="17">
        <f>'pop projections'!A127</f>
        <v>2005</v>
      </c>
      <c r="C127" s="16" t="str">
        <f>'Wealth '!C127</f>
        <v>Haryana</v>
      </c>
      <c r="D127" s="16">
        <f>'Wealth '!D127</f>
        <v>2378027.9999999995</v>
      </c>
      <c r="E127">
        <v>26.36</v>
      </c>
      <c r="F127" s="4">
        <f t="shared" si="5"/>
        <v>626848.18079999986</v>
      </c>
      <c r="G127">
        <v>0.78</v>
      </c>
      <c r="H127" s="4">
        <f t="shared" si="6"/>
        <v>18548.618399999996</v>
      </c>
      <c r="I127">
        <v>21.09</v>
      </c>
      <c r="J127" s="4">
        <f t="shared" si="7"/>
        <v>501526.10519999987</v>
      </c>
      <c r="K127">
        <v>51.77</v>
      </c>
      <c r="L127" s="4">
        <f t="shared" si="8"/>
        <v>1231105.0955999999</v>
      </c>
      <c r="M127" t="s">
        <v>74</v>
      </c>
      <c r="N127" s="4" t="s">
        <v>74</v>
      </c>
    </row>
    <row r="128" spans="1:14" x14ac:dyDescent="0.25">
      <c r="A128" s="16">
        <f>'Wealth '!A128</f>
        <v>15</v>
      </c>
      <c r="B128" s="17">
        <f>'pop projections'!A128</f>
        <v>2005</v>
      </c>
      <c r="C128" s="16" t="str">
        <f>'Wealth '!C128</f>
        <v>Himachal Pradesh</v>
      </c>
      <c r="D128" s="16">
        <f>'Wealth '!D128</f>
        <v>561584.99999999988</v>
      </c>
      <c r="E128">
        <v>26.59</v>
      </c>
      <c r="F128" s="4">
        <f t="shared" si="5"/>
        <v>149325.45149999997</v>
      </c>
      <c r="G128">
        <v>4.18</v>
      </c>
      <c r="H128" s="4">
        <f t="shared" si="6"/>
        <v>23474.252999999993</v>
      </c>
      <c r="I128">
        <v>14.77</v>
      </c>
      <c r="J128" s="4">
        <f t="shared" si="7"/>
        <v>82946.104499999987</v>
      </c>
      <c r="K128">
        <v>54.46</v>
      </c>
      <c r="L128" s="4">
        <f t="shared" si="8"/>
        <v>305839.19099999993</v>
      </c>
      <c r="M128" t="s">
        <v>74</v>
      </c>
      <c r="N128" s="4" t="s">
        <v>74</v>
      </c>
    </row>
    <row r="129" spans="1:14" x14ac:dyDescent="0.25">
      <c r="A129" s="16">
        <f>'Wealth '!A129</f>
        <v>16</v>
      </c>
      <c r="B129" s="17">
        <f>'pop projections'!A129</f>
        <v>2005</v>
      </c>
      <c r="C129" s="16" t="str">
        <f>'Wealth '!C129</f>
        <v>Jammu and Kashmir</v>
      </c>
      <c r="D129" s="16">
        <f>'Wealth '!D129</f>
        <v>1126923.0000000002</v>
      </c>
      <c r="E129">
        <v>19.59</v>
      </c>
      <c r="F129" s="4">
        <f t="shared" si="5"/>
        <v>220764.21570000003</v>
      </c>
      <c r="G129">
        <v>21.06</v>
      </c>
      <c r="H129" s="4">
        <f t="shared" si="6"/>
        <v>237329.98380000002</v>
      </c>
      <c r="I129">
        <v>19.690000000000001</v>
      </c>
      <c r="J129" s="4">
        <f t="shared" si="7"/>
        <v>221891.13870000004</v>
      </c>
      <c r="K129">
        <v>39.659999999999997</v>
      </c>
      <c r="L129" s="4">
        <f t="shared" si="8"/>
        <v>446937.66180000006</v>
      </c>
      <c r="M129" t="s">
        <v>74</v>
      </c>
      <c r="N129" s="4" t="s">
        <v>74</v>
      </c>
    </row>
    <row r="130" spans="1:14" x14ac:dyDescent="0.25">
      <c r="A130" s="16">
        <f>'Wealth '!A130</f>
        <v>17</v>
      </c>
      <c r="B130" s="17">
        <f>'pop projections'!A130</f>
        <v>2005</v>
      </c>
      <c r="C130" s="16" t="str">
        <f>'Wealth '!C130</f>
        <v>Jharkhand</v>
      </c>
      <c r="D130" s="16">
        <f>'Wealth '!D130</f>
        <v>3193591</v>
      </c>
      <c r="E130">
        <v>12.02</v>
      </c>
      <c r="F130" s="4">
        <f t="shared" si="5"/>
        <v>383869.63819999999</v>
      </c>
      <c r="G130">
        <v>30.27</v>
      </c>
      <c r="H130" s="4">
        <f t="shared" si="6"/>
        <v>966699.99569999997</v>
      </c>
      <c r="I130">
        <v>44.08</v>
      </c>
      <c r="J130" s="4">
        <f t="shared" si="7"/>
        <v>1407734.9128</v>
      </c>
      <c r="K130">
        <v>13.63</v>
      </c>
      <c r="L130" s="4">
        <f t="shared" si="8"/>
        <v>435286.45330000005</v>
      </c>
      <c r="M130" t="s">
        <v>74</v>
      </c>
      <c r="N130" s="4" t="s">
        <v>74</v>
      </c>
    </row>
    <row r="131" spans="1:14" x14ac:dyDescent="0.25">
      <c r="A131" s="16">
        <f>'Wealth '!A131</f>
        <v>18</v>
      </c>
      <c r="B131" s="17">
        <f>'pop projections'!A131</f>
        <v>2005</v>
      </c>
      <c r="C131" s="16" t="str">
        <f>'Wealth '!C131</f>
        <v>Karnataka</v>
      </c>
      <c r="D131" s="16">
        <f>'Wealth '!D131</f>
        <v>4950704.0000000009</v>
      </c>
      <c r="E131">
        <v>17.22</v>
      </c>
      <c r="F131" s="4">
        <f t="shared" ref="F131:F150" si="10">((D131*E131)/100)</f>
        <v>852511.22880000016</v>
      </c>
      <c r="G131">
        <v>7.99</v>
      </c>
      <c r="H131" s="4">
        <f t="shared" si="6"/>
        <v>395561.2496000001</v>
      </c>
      <c r="I131">
        <v>56.73</v>
      </c>
      <c r="J131" s="4">
        <f t="shared" si="7"/>
        <v>2808534.3792000003</v>
      </c>
      <c r="K131">
        <v>13.45</v>
      </c>
      <c r="L131" s="4">
        <f t="shared" si="8"/>
        <v>665869.68800000008</v>
      </c>
      <c r="M131">
        <v>4.5999999999999996</v>
      </c>
      <c r="N131" s="4">
        <f t="shared" si="9"/>
        <v>227732.38400000002</v>
      </c>
    </row>
    <row r="132" spans="1:14" x14ac:dyDescent="0.25">
      <c r="A132" s="16">
        <f>'Wealth '!A132</f>
        <v>19</v>
      </c>
      <c r="B132" s="17">
        <f>'pop projections'!A132</f>
        <v>2005</v>
      </c>
      <c r="C132" s="16" t="str">
        <f>'Wealth '!C132</f>
        <v>Kerala</v>
      </c>
      <c r="D132" s="16">
        <f>'Wealth '!D132</f>
        <v>2594670</v>
      </c>
      <c r="E132">
        <v>11.09</v>
      </c>
      <c r="F132" s="4">
        <f t="shared" si="10"/>
        <v>287748.90299999999</v>
      </c>
      <c r="G132">
        <v>2.4700000000000002</v>
      </c>
      <c r="H132" s="4">
        <f t="shared" ref="H132:H150" si="11">((D132*G132)/100)</f>
        <v>64088.349000000002</v>
      </c>
      <c r="I132">
        <v>36.01</v>
      </c>
      <c r="J132" s="4">
        <f t="shared" ref="J132:J150" si="12">((D132*I132)/100)</f>
        <v>934340.6669999999</v>
      </c>
      <c r="K132">
        <v>50.1</v>
      </c>
      <c r="L132" s="4">
        <f t="shared" ref="L132:L150" si="13">((D132*K132)/100)</f>
        <v>1299929.67</v>
      </c>
      <c r="M132">
        <v>0.33</v>
      </c>
      <c r="N132" s="4">
        <f t="shared" ref="N132:N150" si="14">((D132*M132)/100)</f>
        <v>8562.4110000000001</v>
      </c>
    </row>
    <row r="133" spans="1:14" x14ac:dyDescent="0.25">
      <c r="A133" s="16">
        <f>'Wealth '!A133</f>
        <v>20</v>
      </c>
      <c r="B133" s="17">
        <f>'pop projections'!A133</f>
        <v>2005</v>
      </c>
      <c r="C133" s="16" t="str">
        <f>'Wealth '!C133</f>
        <v>Lakshwadeep</v>
      </c>
      <c r="D133" s="16">
        <f>'Wealth '!D133</f>
        <v>6704.1547547649307</v>
      </c>
      <c r="E133" t="s">
        <v>74</v>
      </c>
      <c r="F133" s="4" t="s">
        <v>74</v>
      </c>
      <c r="G133" t="s">
        <v>74</v>
      </c>
      <c r="H133" s="4" t="s">
        <v>74</v>
      </c>
      <c r="I133" t="s">
        <v>74</v>
      </c>
      <c r="J133" s="4" t="s">
        <v>74</v>
      </c>
      <c r="K133" t="s">
        <v>74</v>
      </c>
      <c r="L133" s="4" t="s">
        <v>74</v>
      </c>
      <c r="M133" t="s">
        <v>74</v>
      </c>
      <c r="N133" s="4" t="s">
        <v>74</v>
      </c>
    </row>
    <row r="134" spans="1:14" x14ac:dyDescent="0.25">
      <c r="A134" s="16">
        <f>'Wealth '!A134</f>
        <v>21</v>
      </c>
      <c r="B134" s="17">
        <f>'pop projections'!A134</f>
        <v>2005</v>
      </c>
      <c r="C134" s="16" t="str">
        <f>'Wealth '!C134</f>
        <v>Madhya Pradesh</v>
      </c>
      <c r="D134" s="16">
        <f>'Wealth '!D134</f>
        <v>8033190</v>
      </c>
      <c r="E134">
        <v>18.57</v>
      </c>
      <c r="F134" s="4">
        <f t="shared" si="10"/>
        <v>1491763.3830000001</v>
      </c>
      <c r="G134">
        <v>25.04</v>
      </c>
      <c r="H134" s="4">
        <f t="shared" si="11"/>
        <v>2011510.7759999998</v>
      </c>
      <c r="I134">
        <v>40.47</v>
      </c>
      <c r="J134" s="4">
        <f t="shared" si="12"/>
        <v>3251031.9930000002</v>
      </c>
      <c r="K134">
        <v>15.92</v>
      </c>
      <c r="L134" s="4">
        <f t="shared" si="13"/>
        <v>1278883.848</v>
      </c>
      <c r="M134" t="s">
        <v>74</v>
      </c>
      <c r="N134" s="4" t="s">
        <v>74</v>
      </c>
    </row>
    <row r="135" spans="1:14" x14ac:dyDescent="0.25">
      <c r="A135" s="16">
        <f>'Wealth '!A135</f>
        <v>22</v>
      </c>
      <c r="B135" s="17">
        <f>'pop projections'!A135</f>
        <v>2005</v>
      </c>
      <c r="C135" s="16" t="str">
        <f>'Wealth '!C135</f>
        <v>Maharashtra</v>
      </c>
      <c r="D135" s="16">
        <f>'Wealth '!D135</f>
        <v>9746772.0000000019</v>
      </c>
      <c r="E135">
        <v>16.309999999999999</v>
      </c>
      <c r="F135" s="4">
        <f t="shared" si="10"/>
        <v>1589698.5132000002</v>
      </c>
      <c r="G135">
        <v>12.66</v>
      </c>
      <c r="H135" s="4">
        <f t="shared" si="11"/>
        <v>1233941.3352000003</v>
      </c>
      <c r="I135">
        <v>26.48</v>
      </c>
      <c r="J135" s="4">
        <f t="shared" si="12"/>
        <v>2580945.2256000005</v>
      </c>
      <c r="K135">
        <v>44.46</v>
      </c>
      <c r="L135" s="4">
        <f t="shared" si="13"/>
        <v>4333414.8312000008</v>
      </c>
      <c r="M135">
        <v>0.08</v>
      </c>
      <c r="N135" s="4">
        <f t="shared" si="14"/>
        <v>7797.4176000000016</v>
      </c>
    </row>
    <row r="136" spans="1:14" x14ac:dyDescent="0.25">
      <c r="A136" s="16">
        <f>'Wealth '!A136</f>
        <v>23</v>
      </c>
      <c r="B136" s="17">
        <f>'pop projections'!A136</f>
        <v>2005</v>
      </c>
      <c r="C136" s="16" t="str">
        <f>'Wealth '!C136</f>
        <v>Manipur</v>
      </c>
      <c r="D136" s="16">
        <f>'Wealth '!D136</f>
        <v>214905.40519440916</v>
      </c>
      <c r="E136">
        <v>5.21</v>
      </c>
      <c r="F136" s="4">
        <f t="shared" si="10"/>
        <v>11196.571610628718</v>
      </c>
      <c r="G136">
        <v>34.06</v>
      </c>
      <c r="H136" s="4">
        <f t="shared" si="11"/>
        <v>73196.781009215774</v>
      </c>
      <c r="I136">
        <v>11.21</v>
      </c>
      <c r="J136" s="4">
        <f t="shared" si="12"/>
        <v>24090.895922293268</v>
      </c>
      <c r="K136">
        <v>49.52</v>
      </c>
      <c r="L136" s="4">
        <f t="shared" si="13"/>
        <v>106421.15665227143</v>
      </c>
      <c r="M136" t="s">
        <v>74</v>
      </c>
      <c r="N136" s="4" t="s">
        <v>74</v>
      </c>
    </row>
    <row r="137" spans="1:14" x14ac:dyDescent="0.25">
      <c r="A137" s="16">
        <f>'Wealth '!A137</f>
        <v>24</v>
      </c>
      <c r="B137" s="17">
        <f>'pop projections'!A137</f>
        <v>2005</v>
      </c>
      <c r="C137" s="16" t="str">
        <f>'Wealth '!C137</f>
        <v>Meghalaya</v>
      </c>
      <c r="D137" s="16">
        <f>'Wealth '!D137</f>
        <v>229989.75339263026</v>
      </c>
      <c r="E137">
        <v>2.57</v>
      </c>
      <c r="F137" s="4">
        <f t="shared" si="10"/>
        <v>5910.7366621905976</v>
      </c>
      <c r="G137">
        <v>91.02</v>
      </c>
      <c r="H137" s="4">
        <f t="shared" si="11"/>
        <v>209336.67353797203</v>
      </c>
      <c r="I137">
        <v>1.28</v>
      </c>
      <c r="J137" s="4">
        <f t="shared" si="12"/>
        <v>2943.8688434256674</v>
      </c>
      <c r="K137">
        <v>5.13</v>
      </c>
      <c r="L137" s="4">
        <f t="shared" si="13"/>
        <v>11798.474349041933</v>
      </c>
      <c r="M137" t="s">
        <v>74</v>
      </c>
      <c r="N137" s="4" t="s">
        <v>74</v>
      </c>
    </row>
    <row r="138" spans="1:14" x14ac:dyDescent="0.25">
      <c r="A138" s="16">
        <f>'Wealth '!A138</f>
        <v>25</v>
      </c>
      <c r="B138" s="17">
        <f>'pop projections'!A138</f>
        <v>2005</v>
      </c>
      <c r="C138" s="16" t="str">
        <f>'Wealth '!C138</f>
        <v>Mizoram</v>
      </c>
      <c r="D138" s="16">
        <f>'Wealth '!D138</f>
        <v>88085.144416772542</v>
      </c>
      <c r="E138">
        <v>0.36</v>
      </c>
      <c r="F138" s="4">
        <f t="shared" si="10"/>
        <v>317.10651990038116</v>
      </c>
      <c r="G138">
        <v>99.01</v>
      </c>
      <c r="H138" s="4">
        <f t="shared" si="11"/>
        <v>87213.101487046501</v>
      </c>
      <c r="I138">
        <v>0.5</v>
      </c>
      <c r="J138" s="4">
        <f t="shared" si="12"/>
        <v>440.42572208386269</v>
      </c>
      <c r="K138">
        <v>0.12</v>
      </c>
      <c r="L138" s="4">
        <f t="shared" si="13"/>
        <v>105.70217330012706</v>
      </c>
      <c r="M138" t="s">
        <v>74</v>
      </c>
      <c r="N138" s="4" t="s">
        <v>74</v>
      </c>
    </row>
    <row r="139" spans="1:14" x14ac:dyDescent="0.25">
      <c r="A139" s="16">
        <f>'Wealth '!A139</f>
        <v>26</v>
      </c>
      <c r="B139" s="17">
        <f>'pop projections'!A139</f>
        <v>2005</v>
      </c>
      <c r="C139" s="16" t="str">
        <f>'Wealth '!C139</f>
        <v>Nagaland</v>
      </c>
      <c r="D139" s="16">
        <f>'Wealth '!D139</f>
        <v>197306.99896315121</v>
      </c>
      <c r="E139">
        <v>5.19</v>
      </c>
      <c r="F139" s="4">
        <f t="shared" si="10"/>
        <v>10240.233246187549</v>
      </c>
      <c r="G139">
        <v>70.45</v>
      </c>
      <c r="H139" s="4">
        <f t="shared" si="11"/>
        <v>139002.78076954003</v>
      </c>
      <c r="I139">
        <v>18.27</v>
      </c>
      <c r="J139" s="4">
        <f t="shared" si="12"/>
        <v>36047.988710567726</v>
      </c>
      <c r="K139">
        <v>6.1</v>
      </c>
      <c r="L139" s="4">
        <f t="shared" si="13"/>
        <v>12035.726936752224</v>
      </c>
      <c r="M139" t="s">
        <v>74</v>
      </c>
      <c r="N139" s="4" t="s">
        <v>74</v>
      </c>
    </row>
    <row r="140" spans="1:14" x14ac:dyDescent="0.25">
      <c r="A140" s="16">
        <f>'Wealth '!A140</f>
        <v>27</v>
      </c>
      <c r="B140" s="17">
        <f>'pop projections'!A140</f>
        <v>2005</v>
      </c>
      <c r="C140" s="16" t="str">
        <f>'Wealth '!C140</f>
        <v>Odisha</v>
      </c>
      <c r="D140" s="16">
        <f>'Wealth '!D140</f>
        <v>3616491</v>
      </c>
      <c r="E140">
        <v>18.579999999999998</v>
      </c>
      <c r="F140" s="4">
        <f t="shared" si="10"/>
        <v>671944.02780000004</v>
      </c>
      <c r="G140">
        <v>28.38</v>
      </c>
      <c r="H140" s="4">
        <f t="shared" si="11"/>
        <v>1026360.1457999999</v>
      </c>
      <c r="I140">
        <v>26.87</v>
      </c>
      <c r="J140" s="4">
        <f t="shared" si="12"/>
        <v>971751.13170000003</v>
      </c>
      <c r="K140">
        <v>26.18</v>
      </c>
      <c r="L140" s="4">
        <f t="shared" si="13"/>
        <v>946797.34379999992</v>
      </c>
      <c r="M140" t="s">
        <v>74</v>
      </c>
      <c r="N140" s="4" t="s">
        <v>74</v>
      </c>
    </row>
    <row r="141" spans="1:14" x14ac:dyDescent="0.25">
      <c r="A141" s="16">
        <f>'Wealth '!A141</f>
        <v>28</v>
      </c>
      <c r="B141" s="17">
        <f>'pop projections'!A141</f>
        <v>2005</v>
      </c>
      <c r="C141" s="16" t="str">
        <f>'Wealth '!C141</f>
        <v>Pondicherry</v>
      </c>
      <c r="D141" s="16">
        <f>'Wealth '!D141</f>
        <v>102238.36001016518</v>
      </c>
      <c r="E141" t="s">
        <v>74</v>
      </c>
      <c r="F141" s="4" t="s">
        <v>74</v>
      </c>
      <c r="G141" t="s">
        <v>74</v>
      </c>
      <c r="H141" s="4" t="s">
        <v>74</v>
      </c>
      <c r="I141" t="s">
        <v>74</v>
      </c>
      <c r="J141" s="4" t="s">
        <v>74</v>
      </c>
      <c r="K141" t="s">
        <v>74</v>
      </c>
      <c r="L141" s="4" t="s">
        <v>74</v>
      </c>
      <c r="M141" t="s">
        <v>74</v>
      </c>
      <c r="N141" s="4" t="s">
        <v>74</v>
      </c>
    </row>
    <row r="142" spans="1:14" x14ac:dyDescent="0.25">
      <c r="A142" s="16">
        <f>'Wealth '!A142</f>
        <v>29</v>
      </c>
      <c r="B142" s="17">
        <f>'pop projections'!A142</f>
        <v>2005</v>
      </c>
      <c r="C142" s="16" t="str">
        <f>'Wealth '!C142</f>
        <v>Punjab</v>
      </c>
      <c r="D142" s="16">
        <f>'Wealth '!D142</f>
        <v>2293192.0000000005</v>
      </c>
      <c r="E142">
        <v>37.67</v>
      </c>
      <c r="F142" s="4">
        <f t="shared" si="10"/>
        <v>863845.42640000011</v>
      </c>
      <c r="G142" t="s">
        <v>74</v>
      </c>
      <c r="H142" s="4" t="s">
        <v>74</v>
      </c>
      <c r="I142">
        <v>9.3699999999999992</v>
      </c>
      <c r="J142" s="4">
        <f t="shared" si="12"/>
        <v>214872.09040000002</v>
      </c>
      <c r="K142">
        <v>52.96</v>
      </c>
      <c r="L142" s="4">
        <f t="shared" si="13"/>
        <v>1214474.4832000001</v>
      </c>
      <c r="M142" t="s">
        <v>74</v>
      </c>
      <c r="N142" s="4" t="s">
        <v>74</v>
      </c>
    </row>
    <row r="143" spans="1:14" x14ac:dyDescent="0.25">
      <c r="A143" s="16">
        <f>'Wealth '!A143</f>
        <v>30</v>
      </c>
      <c r="B143" s="17">
        <f>'pop projections'!A143</f>
        <v>2005</v>
      </c>
      <c r="C143" s="16" t="str">
        <f>'Wealth '!C143</f>
        <v>Rajasthan</v>
      </c>
      <c r="D143" s="16">
        <f>'Wealth '!D143</f>
        <v>7348568</v>
      </c>
      <c r="E143">
        <v>22.31</v>
      </c>
      <c r="F143" s="4">
        <f t="shared" si="10"/>
        <v>1639465.5207999998</v>
      </c>
      <c r="G143">
        <v>14.8</v>
      </c>
      <c r="H143" s="4">
        <f t="shared" si="11"/>
        <v>1087588.064</v>
      </c>
      <c r="I143">
        <v>45.68</v>
      </c>
      <c r="J143" s="4">
        <f t="shared" si="12"/>
        <v>3356825.8624</v>
      </c>
      <c r="K143">
        <v>17.22</v>
      </c>
      <c r="L143" s="4">
        <f t="shared" si="13"/>
        <v>1265423.4095999999</v>
      </c>
      <c r="M143" t="s">
        <v>74</v>
      </c>
      <c r="N143" s="4" t="s">
        <v>74</v>
      </c>
    </row>
    <row r="144" spans="1:14" x14ac:dyDescent="0.25">
      <c r="A144" s="16">
        <f>'Wealth '!A144</f>
        <v>31</v>
      </c>
      <c r="B144" s="17">
        <f>'pop projections'!A144</f>
        <v>2005</v>
      </c>
      <c r="C144" s="16" t="str">
        <f>'Wealth '!C144</f>
        <v>Sikkim</v>
      </c>
      <c r="D144" s="16">
        <f>'Wealth '!D144</f>
        <v>53633.238038119445</v>
      </c>
      <c r="E144">
        <v>7.8</v>
      </c>
      <c r="F144" s="4">
        <f t="shared" si="10"/>
        <v>4183.3925669733171</v>
      </c>
      <c r="G144">
        <v>32.56</v>
      </c>
      <c r="H144" s="4">
        <f t="shared" si="11"/>
        <v>17462.982305211692</v>
      </c>
      <c r="I144">
        <v>43.18</v>
      </c>
      <c r="J144" s="4">
        <f t="shared" si="12"/>
        <v>23158.832184859973</v>
      </c>
      <c r="K144">
        <v>16.45</v>
      </c>
      <c r="L144" s="4">
        <f t="shared" si="13"/>
        <v>8822.6676572706474</v>
      </c>
      <c r="M144" t="s">
        <v>74</v>
      </c>
      <c r="N144" s="4" t="s">
        <v>74</v>
      </c>
    </row>
    <row r="145" spans="1:14" x14ac:dyDescent="0.25">
      <c r="A145" s="16">
        <f>'Wealth '!A145</f>
        <v>32</v>
      </c>
      <c r="B145" s="17">
        <f>'pop projections'!A145</f>
        <v>2005</v>
      </c>
      <c r="C145" s="16" t="str">
        <f>'Wealth '!C145</f>
        <v>Tamil Nadu</v>
      </c>
      <c r="D145" s="16">
        <f>'Wealth '!D145</f>
        <v>5210800</v>
      </c>
      <c r="E145">
        <v>27.41</v>
      </c>
      <c r="F145" s="4">
        <f t="shared" si="10"/>
        <v>1428280.28</v>
      </c>
      <c r="G145">
        <v>0.72</v>
      </c>
      <c r="H145" s="4">
        <f t="shared" si="11"/>
        <v>37517.760000000002</v>
      </c>
      <c r="I145">
        <v>70.040000000000006</v>
      </c>
      <c r="J145" s="4">
        <f t="shared" si="12"/>
        <v>3649644.3200000008</v>
      </c>
      <c r="K145">
        <v>1.83</v>
      </c>
      <c r="L145" s="4">
        <f t="shared" si="13"/>
        <v>95357.64</v>
      </c>
      <c r="M145" t="s">
        <v>74</v>
      </c>
      <c r="N145" s="4" t="s">
        <v>74</v>
      </c>
    </row>
    <row r="146" spans="1:14" x14ac:dyDescent="0.25">
      <c r="A146" s="16">
        <f>'Wealth '!A146</f>
        <v>33</v>
      </c>
      <c r="B146" s="17">
        <f>'pop projections'!A146</f>
        <v>2005</v>
      </c>
      <c r="C146" s="16" t="str">
        <f>'Wealth '!C146</f>
        <v>Telangana</v>
      </c>
      <c r="D146" s="16">
        <f>'Wealth '!D146</f>
        <v>3156450.1416384242</v>
      </c>
      <c r="E146">
        <v>18.309999999999999</v>
      </c>
      <c r="F146" s="4">
        <f t="shared" si="10"/>
        <v>577946.02093399549</v>
      </c>
      <c r="G146">
        <v>9.33</v>
      </c>
      <c r="H146" s="4">
        <f t="shared" si="11"/>
        <v>294496.79821486498</v>
      </c>
      <c r="I146">
        <v>49.71</v>
      </c>
      <c r="J146" s="4">
        <f t="shared" si="12"/>
        <v>1569071.3654084608</v>
      </c>
      <c r="K146">
        <v>22.66</v>
      </c>
      <c r="L146" s="4">
        <f t="shared" si="13"/>
        <v>715251.60209526692</v>
      </c>
      <c r="M146" t="s">
        <v>74</v>
      </c>
      <c r="N146" s="4" t="s">
        <v>74</v>
      </c>
    </row>
    <row r="147" spans="1:14" x14ac:dyDescent="0.25">
      <c r="A147" s="16">
        <f>'Wealth '!A147</f>
        <v>34</v>
      </c>
      <c r="B147" s="17">
        <f>'pop projections'!A147</f>
        <v>2005</v>
      </c>
      <c r="C147" s="16" t="str">
        <f>'Wealth '!C147</f>
        <v>Tripura</v>
      </c>
      <c r="D147" s="16">
        <f>'Wealth '!D147</f>
        <v>317236.87846505718</v>
      </c>
      <c r="E147">
        <v>20.12</v>
      </c>
      <c r="F147" s="4">
        <f t="shared" si="10"/>
        <v>63828.05994716951</v>
      </c>
      <c r="G147">
        <v>22.64</v>
      </c>
      <c r="H147" s="4">
        <f t="shared" si="11"/>
        <v>71822.429284488957</v>
      </c>
      <c r="I147">
        <v>20.63</v>
      </c>
      <c r="J147" s="4">
        <f t="shared" si="12"/>
        <v>65445.968027341289</v>
      </c>
      <c r="K147">
        <v>36.61</v>
      </c>
      <c r="L147" s="4">
        <f t="shared" si="13"/>
        <v>116140.42120605742</v>
      </c>
      <c r="M147" t="s">
        <v>74</v>
      </c>
      <c r="N147" s="4" t="s">
        <v>74</v>
      </c>
    </row>
    <row r="148" spans="1:14" x14ac:dyDescent="0.25">
      <c r="A148" s="16">
        <f>'Wealth '!A148</f>
        <v>35</v>
      </c>
      <c r="B148" s="17">
        <f>'pop projections'!A148</f>
        <v>2005</v>
      </c>
      <c r="C148" s="16" t="str">
        <f>'Wealth '!C148</f>
        <v>Uttar Pradesh</v>
      </c>
      <c r="D148" s="16">
        <f>'Wealth '!D148</f>
        <v>23826660</v>
      </c>
      <c r="E148">
        <v>26.05</v>
      </c>
      <c r="F148" s="4">
        <f t="shared" si="10"/>
        <v>6206844.9299999997</v>
      </c>
      <c r="G148">
        <v>1.1599999999999999</v>
      </c>
      <c r="H148" s="4">
        <f t="shared" si="11"/>
        <v>276389.25599999999</v>
      </c>
      <c r="I148">
        <v>50.36</v>
      </c>
      <c r="J148" s="4">
        <f t="shared" si="12"/>
        <v>11999105.976</v>
      </c>
      <c r="K148">
        <v>22.43</v>
      </c>
      <c r="L148" s="4">
        <f t="shared" si="13"/>
        <v>5344319.8380000005</v>
      </c>
      <c r="M148" t="s">
        <v>74</v>
      </c>
      <c r="N148" s="4" t="s">
        <v>74</v>
      </c>
    </row>
    <row r="149" spans="1:14" x14ac:dyDescent="0.25">
      <c r="A149" s="16">
        <f>'Wealth '!A149</f>
        <v>36</v>
      </c>
      <c r="B149" s="17">
        <f>'pop projections'!A149</f>
        <v>2005</v>
      </c>
      <c r="C149" s="16" t="str">
        <f>'Wealth '!C149</f>
        <v>Uttarakhand</v>
      </c>
      <c r="D149" s="16">
        <f>'Wealth '!D149</f>
        <v>1023309</v>
      </c>
      <c r="E149">
        <v>23.42</v>
      </c>
      <c r="F149" s="4">
        <f t="shared" si="10"/>
        <v>239658.96780000001</v>
      </c>
      <c r="G149">
        <v>4.1399999999999997</v>
      </c>
      <c r="H149" s="4">
        <f t="shared" si="11"/>
        <v>42364.992599999998</v>
      </c>
      <c r="I149">
        <v>15.15</v>
      </c>
      <c r="J149" s="4">
        <f t="shared" si="12"/>
        <v>155031.31349999999</v>
      </c>
      <c r="K149">
        <v>57.29</v>
      </c>
      <c r="L149" s="4">
        <f t="shared" si="13"/>
        <v>586253.72609999997</v>
      </c>
      <c r="M149" t="s">
        <v>74</v>
      </c>
      <c r="N149" s="4" t="s">
        <v>74</v>
      </c>
    </row>
    <row r="150" spans="1:14" x14ac:dyDescent="0.25">
      <c r="A150" s="16">
        <f>'Wealth '!A150</f>
        <v>37</v>
      </c>
      <c r="B150" s="17">
        <f>'pop projections'!A150</f>
        <v>2005</v>
      </c>
      <c r="C150" s="16" t="str">
        <f>'Wealth '!C150</f>
        <v>West Bengal</v>
      </c>
      <c r="D150" s="16">
        <f>'Wealth '!D150</f>
        <v>7328576</v>
      </c>
      <c r="E150">
        <v>28.63</v>
      </c>
      <c r="F150" s="4">
        <f t="shared" si="10"/>
        <v>2098171.3087999998</v>
      </c>
      <c r="G150">
        <v>7.08</v>
      </c>
      <c r="H150" s="4">
        <f t="shared" si="11"/>
        <v>518863.18079999997</v>
      </c>
      <c r="I150">
        <v>3.27</v>
      </c>
      <c r="J150" s="4">
        <f t="shared" si="12"/>
        <v>239644.43520000001</v>
      </c>
      <c r="K150">
        <v>58.63</v>
      </c>
      <c r="L150" s="4">
        <f t="shared" si="13"/>
        <v>4296744.1087999996</v>
      </c>
      <c r="M150">
        <v>2.39</v>
      </c>
      <c r="N150" s="4">
        <f t="shared" si="14"/>
        <v>175152.9664</v>
      </c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2:N28"/>
  <sheetViews>
    <sheetView workbookViewId="0">
      <selection activeCell="Q20" sqref="Q20"/>
    </sheetView>
  </sheetViews>
  <sheetFormatPr defaultRowHeight="15" x14ac:dyDescent="0.25"/>
  <cols>
    <col min="6" max="6" width="18.85546875" bestFit="1" customWidth="1"/>
  </cols>
  <sheetData>
    <row r="2" spans="5:14" x14ac:dyDescent="0.25">
      <c r="F2" t="s">
        <v>73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</row>
    <row r="3" spans="5:14" x14ac:dyDescent="0.25">
      <c r="E3" s="10"/>
      <c r="F3" t="s">
        <v>4</v>
      </c>
      <c r="G3" s="23">
        <v>0.09</v>
      </c>
      <c r="H3" s="14">
        <v>8.8000000000000009E-2</v>
      </c>
      <c r="I3" s="24">
        <v>8.5999999999999993E-2</v>
      </c>
      <c r="J3" s="14">
        <v>8.4000000000000005E-2</v>
      </c>
      <c r="K3" s="14">
        <v>8.199999999999999E-2</v>
      </c>
      <c r="L3" s="23">
        <v>8.3000000000000004E-2</v>
      </c>
    </row>
    <row r="4" spans="5:14" x14ac:dyDescent="0.25">
      <c r="E4" s="10"/>
      <c r="F4" t="s">
        <v>7</v>
      </c>
      <c r="G4" s="23">
        <v>8.6999999999999994E-2</v>
      </c>
      <c r="H4" s="14">
        <v>8.459999800000001E-2</v>
      </c>
      <c r="I4" s="24">
        <v>8.2199998999999996E-2</v>
      </c>
      <c r="J4" s="14">
        <v>7.9799998999999996E-2</v>
      </c>
      <c r="K4" s="14">
        <v>7.7399999999999997E-2</v>
      </c>
      <c r="L4" s="23">
        <v>7.4999999999999997E-2</v>
      </c>
      <c r="N4" t="s">
        <v>76</v>
      </c>
    </row>
    <row r="5" spans="5:14" x14ac:dyDescent="0.25">
      <c r="E5" s="10"/>
      <c r="F5" t="s">
        <v>9</v>
      </c>
      <c r="G5" s="23">
        <v>7.400000000000001E-2</v>
      </c>
      <c r="H5" s="14">
        <v>7.3000000999999995E-2</v>
      </c>
      <c r="I5" s="24">
        <v>7.2000000999999994E-2</v>
      </c>
      <c r="J5" s="14">
        <v>7.1000000999999993E-2</v>
      </c>
      <c r="K5" s="14">
        <v>7.0000001000000006E-2</v>
      </c>
      <c r="L5" s="23">
        <v>6.9000000000000006E-2</v>
      </c>
      <c r="N5" t="s">
        <v>80</v>
      </c>
    </row>
    <row r="6" spans="5:14" x14ac:dyDescent="0.25">
      <c r="E6" s="10"/>
      <c r="F6" t="s">
        <v>10</v>
      </c>
      <c r="G6" s="23">
        <v>7.4999999999999997E-2</v>
      </c>
      <c r="H6" s="14">
        <v>7.3399999999999993E-2</v>
      </c>
      <c r="I6" s="24">
        <v>7.1799999000000003E-2</v>
      </c>
      <c r="J6" s="14">
        <v>7.0199998999999999E-2</v>
      </c>
      <c r="K6" s="14">
        <v>6.8599997999999995E-2</v>
      </c>
      <c r="L6" s="23">
        <v>6.7000000000000004E-2</v>
      </c>
    </row>
    <row r="7" spans="5:14" x14ac:dyDescent="0.25">
      <c r="E7" s="10"/>
      <c r="F7" t="s">
        <v>12</v>
      </c>
      <c r="G7" s="23">
        <v>9.6999999999999989E-2</v>
      </c>
      <c r="H7" s="14">
        <v>9.4799998999999996E-2</v>
      </c>
      <c r="I7" s="24">
        <v>9.2600000000000002E-2</v>
      </c>
      <c r="J7" s="14">
        <v>9.0400001999999993E-2</v>
      </c>
      <c r="K7" s="14">
        <v>8.8200002999999999E-2</v>
      </c>
      <c r="L7" s="23">
        <v>8.5999999999999993E-2</v>
      </c>
    </row>
    <row r="8" spans="5:14" x14ac:dyDescent="0.25">
      <c r="E8" s="10"/>
      <c r="F8" t="s">
        <v>15</v>
      </c>
      <c r="G8" s="23">
        <v>8.5000000000000006E-2</v>
      </c>
      <c r="H8" s="14">
        <v>8.3000000000000004E-2</v>
      </c>
      <c r="I8" s="24">
        <v>8.1000000000000003E-2</v>
      </c>
      <c r="J8" s="14">
        <v>7.9000000000000001E-2</v>
      </c>
      <c r="K8" s="14">
        <v>7.6999999999999999E-2</v>
      </c>
      <c r="L8" s="23">
        <v>7.4999999999999997E-2</v>
      </c>
    </row>
    <row r="9" spans="5:14" x14ac:dyDescent="0.25">
      <c r="E9" s="10"/>
      <c r="F9" t="s">
        <v>17</v>
      </c>
      <c r="G9" s="23">
        <v>8.199999999999999E-2</v>
      </c>
      <c r="H9" s="14">
        <v>8.1599997999999993E-2</v>
      </c>
      <c r="I9" s="24">
        <v>8.1199998999999995E-2</v>
      </c>
      <c r="J9" s="14">
        <v>8.0799999000000011E-2</v>
      </c>
      <c r="K9" s="14">
        <v>8.0399999999999985E-2</v>
      </c>
      <c r="L9" s="23">
        <v>0.08</v>
      </c>
    </row>
    <row r="10" spans="5:14" x14ac:dyDescent="0.25">
      <c r="E10" s="10"/>
      <c r="F10" t="s">
        <v>18</v>
      </c>
      <c r="G10" s="23">
        <v>9.6999999999999989E-2</v>
      </c>
      <c r="H10" s="14">
        <v>9.5399998E-2</v>
      </c>
      <c r="I10" s="24">
        <v>9.379999700000001E-2</v>
      </c>
      <c r="J10" s="14">
        <v>9.2199997000000006E-2</v>
      </c>
      <c r="K10" s="14">
        <v>9.0599997000000002E-2</v>
      </c>
      <c r="L10" s="23">
        <v>8.900000000000001E-2</v>
      </c>
    </row>
    <row r="11" spans="5:14" x14ac:dyDescent="0.25">
      <c r="E11" s="10"/>
      <c r="F11" t="s">
        <v>19</v>
      </c>
      <c r="G11" s="23">
        <v>0.115</v>
      </c>
      <c r="H11" s="14">
        <v>0.11320000000000001</v>
      </c>
      <c r="I11" s="24">
        <v>0.1114</v>
      </c>
      <c r="J11" s="14">
        <v>0.1096</v>
      </c>
      <c r="K11" s="14">
        <v>0.10779999999999999</v>
      </c>
      <c r="L11" s="23">
        <v>0.106</v>
      </c>
    </row>
    <row r="12" spans="5:14" x14ac:dyDescent="0.25">
      <c r="E12" s="10"/>
      <c r="F12" t="s">
        <v>20</v>
      </c>
      <c r="G12" s="23">
        <v>9.6999999999999989E-2</v>
      </c>
      <c r="H12" s="14">
        <v>9.5599998000000005E-2</v>
      </c>
      <c r="I12" s="24">
        <v>9.4199999000000006E-2</v>
      </c>
      <c r="J12" s="14">
        <v>9.2799998999999994E-2</v>
      </c>
      <c r="K12" s="14">
        <v>9.1400000000000009E-2</v>
      </c>
      <c r="L12" s="23">
        <v>0.09</v>
      </c>
    </row>
    <row r="13" spans="5:14" x14ac:dyDescent="0.25">
      <c r="E13" s="10"/>
      <c r="F13" t="s">
        <v>21</v>
      </c>
      <c r="G13" s="23">
        <v>9.4E-2</v>
      </c>
      <c r="H13" s="14">
        <v>9.2399997999999997E-2</v>
      </c>
      <c r="I13" s="24">
        <v>9.0799999000000006E-2</v>
      </c>
      <c r="J13" s="14">
        <v>8.9200000999999987E-2</v>
      </c>
      <c r="K13" s="14">
        <v>8.760000200000001E-2</v>
      </c>
      <c r="L13" s="23">
        <v>8.5999999999999993E-2</v>
      </c>
    </row>
    <row r="14" spans="5:14" x14ac:dyDescent="0.25">
      <c r="E14" s="10"/>
      <c r="F14" t="s">
        <v>22</v>
      </c>
      <c r="G14" s="23">
        <v>7.400000000000001E-2</v>
      </c>
      <c r="H14" s="14">
        <v>7.3599999999999999E-2</v>
      </c>
      <c r="I14" s="24">
        <v>7.3200000000000001E-2</v>
      </c>
      <c r="J14" s="14">
        <v>7.2799999000000004E-2</v>
      </c>
      <c r="K14" s="14">
        <v>7.2399998999999993E-2</v>
      </c>
      <c r="L14" s="23">
        <v>7.2000000000000008E-2</v>
      </c>
    </row>
    <row r="15" spans="5:14" x14ac:dyDescent="0.25">
      <c r="E15" s="10"/>
      <c r="F15" t="s">
        <v>23</v>
      </c>
      <c r="G15" s="23">
        <v>9.5000000000000001E-2</v>
      </c>
      <c r="H15" s="14">
        <v>9.3599999999999989E-2</v>
      </c>
      <c r="I15" s="24">
        <v>9.2200001000000004E-2</v>
      </c>
      <c r="J15" s="14">
        <v>9.0800000999999991E-2</v>
      </c>
      <c r="K15" s="14">
        <v>8.9400002000000006E-2</v>
      </c>
      <c r="L15" s="23">
        <v>8.8000000000000009E-2</v>
      </c>
    </row>
    <row r="16" spans="5:14" x14ac:dyDescent="0.25">
      <c r="E16" s="10"/>
      <c r="F16" t="s">
        <v>25</v>
      </c>
      <c r="G16" s="23">
        <v>7.9000000000000001E-2</v>
      </c>
      <c r="H16" s="14">
        <v>7.8000000999999999E-2</v>
      </c>
      <c r="I16" s="24">
        <v>7.7000000999999998E-2</v>
      </c>
      <c r="J16" s="14">
        <v>7.6000000999999998E-2</v>
      </c>
      <c r="K16" s="14">
        <v>7.5000000999999997E-2</v>
      </c>
      <c r="L16" s="23">
        <v>7.400000000000001E-2</v>
      </c>
    </row>
    <row r="17" spans="5:12" x14ac:dyDescent="0.25">
      <c r="E17" s="10"/>
      <c r="F17" t="s">
        <v>26</v>
      </c>
      <c r="G17" s="23">
        <v>9.8000000000000004E-2</v>
      </c>
      <c r="H17" s="14">
        <v>9.6200001000000007E-2</v>
      </c>
      <c r="I17" s="24">
        <v>9.4399999999999998E-2</v>
      </c>
      <c r="J17" s="14">
        <v>9.2599997999999989E-2</v>
      </c>
      <c r="K17" s="14">
        <v>9.0799997000000007E-2</v>
      </c>
      <c r="L17" s="23">
        <v>8.900000000000001E-2</v>
      </c>
    </row>
    <row r="18" spans="5:12" x14ac:dyDescent="0.25">
      <c r="E18" s="10"/>
      <c r="F18" t="s">
        <v>31</v>
      </c>
      <c r="G18" s="23">
        <v>0.10300000000000001</v>
      </c>
      <c r="H18" s="14">
        <v>0.10099999999999999</v>
      </c>
      <c r="I18" s="24">
        <v>9.900000199999999E-2</v>
      </c>
      <c r="J18" s="14">
        <v>9.7000002000000002E-2</v>
      </c>
      <c r="K18" s="14">
        <v>9.5000002E-2</v>
      </c>
      <c r="L18" s="23">
        <v>9.3000000000000013E-2</v>
      </c>
    </row>
    <row r="19" spans="5:12" x14ac:dyDescent="0.25">
      <c r="E19" s="10"/>
      <c r="F19" t="s">
        <v>33</v>
      </c>
      <c r="G19" s="23">
        <v>8.1000000000000003E-2</v>
      </c>
      <c r="H19" s="14">
        <v>7.9200003000000005E-2</v>
      </c>
      <c r="I19" s="24">
        <v>7.7400001999999996E-2</v>
      </c>
      <c r="J19" s="14">
        <v>7.5600000000000001E-2</v>
      </c>
      <c r="K19" s="14">
        <v>7.3799998999999991E-2</v>
      </c>
      <c r="L19" s="23">
        <v>7.2000000000000008E-2</v>
      </c>
    </row>
    <row r="20" spans="5:12" x14ac:dyDescent="0.25">
      <c r="E20" s="10"/>
      <c r="F20" t="s">
        <v>34</v>
      </c>
      <c r="G20" s="23">
        <v>8.1000000000000003E-2</v>
      </c>
      <c r="H20" s="14">
        <v>7.9800003000000008E-2</v>
      </c>
      <c r="I20" s="24">
        <v>7.8600002000000002E-2</v>
      </c>
      <c r="J20" s="14">
        <v>7.7400001999999996E-2</v>
      </c>
      <c r="K20" s="14">
        <v>7.6200001000000003E-2</v>
      </c>
      <c r="L20" s="23">
        <v>7.4999999999999997E-2</v>
      </c>
    </row>
    <row r="21" spans="5:12" x14ac:dyDescent="0.25">
      <c r="E21" s="10"/>
      <c r="F21" t="s">
        <v>36</v>
      </c>
      <c r="G21" s="23">
        <v>7.4999999999999997E-2</v>
      </c>
      <c r="H21" s="14">
        <v>7.400000000000001E-2</v>
      </c>
      <c r="I21" s="24">
        <v>7.2999999999999995E-2</v>
      </c>
      <c r="J21" s="14">
        <v>7.2000000000000008E-2</v>
      </c>
      <c r="K21" s="14">
        <v>7.0999999999999994E-2</v>
      </c>
      <c r="L21" s="23">
        <v>7.0000000000000007E-2</v>
      </c>
    </row>
    <row r="22" spans="5:12" x14ac:dyDescent="0.25">
      <c r="E22" s="10"/>
      <c r="F22" t="s">
        <v>39</v>
      </c>
      <c r="G22" s="23">
        <v>7.8E-2</v>
      </c>
      <c r="H22" s="14">
        <v>7.6400002000000009E-2</v>
      </c>
      <c r="I22" s="24">
        <v>7.4800001000000005E-2</v>
      </c>
      <c r="J22" s="14">
        <v>7.3200001000000001E-2</v>
      </c>
      <c r="K22" s="14">
        <v>7.1599999999999997E-2</v>
      </c>
      <c r="L22" s="23">
        <v>7.0000000000000007E-2</v>
      </c>
    </row>
    <row r="23" spans="5:12" x14ac:dyDescent="0.25">
      <c r="E23" s="10"/>
      <c r="F23" t="s">
        <v>40</v>
      </c>
      <c r="G23" s="23">
        <v>6.9000000000000006E-2</v>
      </c>
      <c r="H23" s="14">
        <v>6.8000001000000004E-2</v>
      </c>
      <c r="I23" s="24">
        <v>6.700000099999999E-2</v>
      </c>
      <c r="J23" s="14">
        <v>6.6000001000000003E-2</v>
      </c>
      <c r="K23" s="14">
        <v>6.5000001000000002E-2</v>
      </c>
      <c r="L23" s="23">
        <v>6.4000000000000001E-2</v>
      </c>
    </row>
    <row r="24" spans="5:12" x14ac:dyDescent="0.25">
      <c r="E24" s="10"/>
      <c r="F24" t="s">
        <v>41</v>
      </c>
      <c r="G24" s="23">
        <v>6.9000000000000006E-2</v>
      </c>
      <c r="H24" s="14">
        <v>6.8000001000000004E-2</v>
      </c>
      <c r="I24" s="24">
        <v>6.700000099999999E-2</v>
      </c>
      <c r="J24" s="14">
        <v>6.6000001000000003E-2</v>
      </c>
      <c r="K24" s="14">
        <v>6.5000001000000002E-2</v>
      </c>
      <c r="L24" s="23">
        <v>6.4000000000000001E-2</v>
      </c>
    </row>
    <row r="25" spans="5:12" x14ac:dyDescent="0.25">
      <c r="E25" s="10"/>
    </row>
    <row r="26" spans="5:12" x14ac:dyDescent="0.25">
      <c r="E26" s="10"/>
    </row>
    <row r="27" spans="5:12" x14ac:dyDescent="0.25">
      <c r="E27" s="10"/>
    </row>
    <row r="28" spans="5:12" x14ac:dyDescent="0.25">
      <c r="E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pop projections</vt:lpstr>
      <vt:lpstr>gender</vt:lpstr>
      <vt:lpstr>Rural-Urban </vt:lpstr>
      <vt:lpstr>Wealth </vt:lpstr>
      <vt:lpstr>Social Group </vt:lpstr>
      <vt:lpstr>0-4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Aj Kamal</cp:lastModifiedBy>
  <dcterms:created xsi:type="dcterms:W3CDTF">2019-06-27T11:18:41Z</dcterms:created>
  <dcterms:modified xsi:type="dcterms:W3CDTF">2019-11-10T10:20:52Z</dcterms:modified>
</cp:coreProperties>
</file>